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на 04.10.2017  для печати (2)" sheetId="7" r:id="rId1"/>
  </sheets>
  <definedNames>
    <definedName name="_xlnm.Print_Titles" localSheetId="0">'на 04.10.2017  для печати (2)'!$10:$12</definedName>
    <definedName name="_xlnm.Print_Area" localSheetId="0">'на 04.10.2017  для печати (2)'!$A$1:$L$123</definedName>
  </definedNames>
  <calcPr calcId="125725"/>
</workbook>
</file>

<file path=xl/calcChain.xml><?xml version="1.0" encoding="utf-8"?>
<calcChain xmlns="http://schemas.openxmlformats.org/spreadsheetml/2006/main">
  <c r="H104" i="7"/>
  <c r="I104"/>
  <c r="G104"/>
  <c r="H93"/>
  <c r="I93"/>
  <c r="G93"/>
  <c r="H75"/>
  <c r="I75"/>
  <c r="G75"/>
  <c r="H71"/>
  <c r="G71"/>
  <c r="J104"/>
  <c r="K104"/>
  <c r="L104"/>
  <c r="J75"/>
  <c r="K75"/>
  <c r="L75"/>
  <c r="H72"/>
  <c r="I72"/>
  <c r="G72"/>
  <c r="I57"/>
  <c r="J57"/>
  <c r="K57"/>
  <c r="L57"/>
  <c r="H57"/>
  <c r="G57"/>
  <c r="J15"/>
  <c r="K15"/>
  <c r="L15"/>
  <c r="I15"/>
  <c r="H15"/>
  <c r="G15"/>
  <c r="K93"/>
  <c r="L93"/>
  <c r="J93"/>
  <c r="K71" l="1"/>
  <c r="L71"/>
  <c r="J71"/>
  <c r="I71"/>
  <c r="J72"/>
  <c r="I23"/>
  <c r="L72" l="1"/>
  <c r="K72"/>
  <c r="H68"/>
  <c r="I68"/>
  <c r="J68"/>
  <c r="K68"/>
  <c r="L68"/>
  <c r="G68"/>
  <c r="H54"/>
  <c r="I54"/>
  <c r="J54"/>
  <c r="K54"/>
  <c r="L54"/>
  <c r="G54"/>
  <c r="H51"/>
  <c r="I51"/>
  <c r="J51"/>
  <c r="K51"/>
  <c r="L51"/>
  <c r="G51"/>
  <c r="H39"/>
  <c r="I39"/>
  <c r="J39"/>
  <c r="K39"/>
  <c r="L39"/>
  <c r="G39"/>
  <c r="L37"/>
  <c r="K37"/>
  <c r="J37"/>
  <c r="I37"/>
  <c r="H37"/>
  <c r="G37"/>
  <c r="H28"/>
  <c r="I28"/>
  <c r="J28"/>
  <c r="K28"/>
  <c r="L28"/>
  <c r="G28"/>
  <c r="G23"/>
  <c r="H44" l="1"/>
  <c r="I44"/>
  <c r="J44"/>
  <c r="K44"/>
  <c r="L44"/>
  <c r="G44"/>
  <c r="K70" l="1"/>
  <c r="L70"/>
  <c r="H49"/>
  <c r="I49"/>
  <c r="J49"/>
  <c r="K49"/>
  <c r="L49"/>
  <c r="G49"/>
  <c r="H42"/>
  <c r="I42"/>
  <c r="J42"/>
  <c r="K42"/>
  <c r="L42"/>
  <c r="G42"/>
  <c r="H33"/>
  <c r="I33"/>
  <c r="J33"/>
  <c r="K33"/>
  <c r="L33"/>
  <c r="G33"/>
  <c r="H23"/>
  <c r="H14"/>
  <c r="I14"/>
  <c r="J14"/>
  <c r="K14"/>
  <c r="L14"/>
  <c r="G14"/>
  <c r="G70" l="1"/>
  <c r="J70"/>
  <c r="H70"/>
  <c r="I70"/>
  <c r="H22" l="1"/>
  <c r="H13" s="1"/>
  <c r="I22"/>
  <c r="I13" s="1"/>
  <c r="J22"/>
  <c r="J13" s="1"/>
  <c r="K22"/>
  <c r="K13" s="1"/>
  <c r="K114" s="1"/>
  <c r="L22"/>
  <c r="L13" s="1"/>
  <c r="L114" s="1"/>
  <c r="H114" l="1"/>
  <c r="J114"/>
  <c r="I114" l="1"/>
  <c r="G22" l="1"/>
  <c r="G13" s="1"/>
  <c r="G114" l="1"/>
</calcChain>
</file>

<file path=xl/sharedStrings.xml><?xml version="1.0" encoding="utf-8"?>
<sst xmlns="http://schemas.openxmlformats.org/spreadsheetml/2006/main" count="393" uniqueCount="243">
  <si>
    <t>Реестр</t>
  </si>
  <si>
    <t>Коды</t>
  </si>
  <si>
    <t>Форма по ОКУД</t>
  </si>
  <si>
    <t>0505307</t>
  </si>
  <si>
    <t>Дата</t>
  </si>
  <si>
    <t>Единица измерения: тыс. руб.</t>
  </si>
  <si>
    <t>по ОКТМО</t>
  </si>
  <si>
    <t>по ОКЕИ</t>
  </si>
  <si>
    <t>Номер реестровой записи</t>
  </si>
  <si>
    <t>Наименование группы  источников доходов бюджетов/наименование источника дохода бюджета</t>
  </si>
  <si>
    <t>Классификация доходов бюджетов</t>
  </si>
  <si>
    <t>Код строки</t>
  </si>
  <si>
    <t>код</t>
  </si>
  <si>
    <t>наименование</t>
  </si>
  <si>
    <t>00010000000000000000</t>
  </si>
  <si>
    <t>НАЛОГОВЫЕ И НЕНАЛОГОВЫЕ ДОХОДЫ</t>
  </si>
  <si>
    <t>00010100000000000000</t>
  </si>
  <si>
    <t>НАЛОГИ НА ПРИБЫЛЬ, ДОХОДЫ</t>
  </si>
  <si>
    <t>100 - налоговые и неналоговые доходы;</t>
  </si>
  <si>
    <t>Управление Федеральной налоговой службы по Чувашской Республике</t>
  </si>
  <si>
    <t>НАЛОГ НА ДОХОДЫ ФИЗИЧЕСКИХ ЛИЦ</t>
  </si>
  <si>
    <t>18210102010010000110</t>
  </si>
  <si>
    <t>18210102020010000110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</si>
  <si>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</si>
  <si>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</si>
  <si>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</si>
  <si>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</si>
  <si>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</si>
  <si>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</si>
  <si>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</si>
  <si>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</si>
  <si>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</si>
  <si>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</si>
  <si>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</si>
  <si>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00010500000000000000</t>
  </si>
  <si>
    <t>НАЛОГИ НА СОВОКУПНЫЙ ДОХОД</t>
  </si>
  <si>
    <t>00010600000000000000</t>
  </si>
  <si>
    <t>НАЛОГИ НА ИМУЩЕСТВО</t>
  </si>
  <si>
    <t>00010800000000000000</t>
  </si>
  <si>
    <t>ГОСУДАРСТВЕННАЯ ПОШЛИНА</t>
  </si>
  <si>
    <t>00010900000000000000</t>
  </si>
  <si>
    <t>ЗАДОЛЖЕННОСТЬ И ПЕРЕРАСЧЕТЫ ПО ОТМЕНЕННЫМ НАЛОГАМ, СБОРАМ И ИНЫМ ОБЯЗАТЕЛЬНЫМ ПЛАТЕЖАМ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</si>
  <si>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</si>
  <si>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</si>
  <si>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00011300000000000000</t>
  </si>
  <si>
    <t>ДОХОДЫ ОТ ОКАЗАНИЯ ПЛАТНЫХ УСЛУГ (РАБОТ) И КОМПЕНСАЦИИ ЗАТРАТ ГОСУДАРСТВА</t>
  </si>
  <si>
    <t>00011400000000000000</t>
  </si>
  <si>
    <t>ДОХОДЫ ОТ ПРОДАЖИ МАТЕРИАЛЬНЫХ И НЕМАТЕРИАЛЬНЫХ АКТИВОВ</t>
  </si>
  <si>
    <t>00011600000000000000</t>
  </si>
  <si>
    <t>ШТРАФЫ, САНКЦИИ, ВОЗМЕЩЕНИЕ УЩЕРБА</t>
  </si>
  <si>
    <t>00011700000000000000</t>
  </si>
  <si>
    <t>ПРОЧИЕ НЕНАЛОГОВЫЕ ДОХОДЫ</t>
  </si>
  <si>
    <t>00020000000000000000</t>
  </si>
  <si>
    <t xml:space="preserve"> БЕЗВОЗМЕЗДНЫЕ ПОСТУПЛЕНИЯ</t>
  </si>
  <si>
    <t>00020200000000000000</t>
  </si>
  <si>
    <t xml:space="preserve"> БЕЗВОЗМЕЗДНЫЕ ПОСТУПЛЕНИЯ ОТ ДРУГИХ БЮДЖЕТОВ БЮДЖЕТНОЙ СИСТЕМЫ РОССИЙСКОЙ ФЕДЕРАЦИИ</t>
  </si>
  <si>
    <t>00020215000000000000</t>
  </si>
  <si>
    <t xml:space="preserve"> Дотации на выравнивание бюджетной обеспеченности</t>
  </si>
  <si>
    <t>200 - безвозмездные поступления</t>
  </si>
  <si>
    <t>00020220000000000000</t>
  </si>
  <si>
    <t xml:space="preserve"> 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</si>
  <si>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</si>
  <si>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00020700000000000000</t>
  </si>
  <si>
    <t>ПРОЧИЕ БЕЗВОЗМЕЗДНЫЕ ПОСТУПЛЕНИЯ</t>
  </si>
  <si>
    <t>00021800000000000000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</si>
  <si>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</si>
  <si>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</si>
  <si>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</si>
  <si>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ИТОГО </t>
  </si>
  <si>
    <t>Руководитель</t>
  </si>
  <si>
    <t>Дата формирования</t>
  </si>
  <si>
    <t>Глава по БК</t>
  </si>
  <si>
    <t xml:space="preserve">Наименование финансового органа    </t>
  </si>
  <si>
    <t xml:space="preserve">Наименование публично-правового образования  </t>
  </si>
  <si>
    <t>Чувашская Республика</t>
  </si>
  <si>
    <t>НДФЛ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 (сумма платежа)</t>
  </si>
  <si>
    <t>00010102000000000110</t>
  </si>
  <si>
    <t>Единый сельскохозяйственный налог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</si>
  <si>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</si>
  <si>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18210904050010000110</t>
  </si>
  <si>
    <t>Земельный налог (по обязательствам, возникшим до 1 января 2006 года), мобилизуемый на территориях поселений</t>
  </si>
  <si>
    <t>(уполномоченное лицо)</t>
  </si>
  <si>
    <t>(должность)</t>
  </si>
  <si>
    <t>(подпись)</t>
  </si>
  <si>
    <t>(расшифровка подписи)</t>
  </si>
  <si>
    <t>"______"__________________20_______г.</t>
  </si>
  <si>
    <t xml:space="preserve">                                               </t>
  </si>
  <si>
    <t xml:space="preserve">Прогноз доходов  бюджета </t>
  </si>
  <si>
    <t>Наименование главного администратора доходов бюджета</t>
  </si>
  <si>
    <t>00020230000000000150</t>
  </si>
  <si>
    <t>00020240000000000000</t>
  </si>
  <si>
    <t>Прочие межбюджетные трансферты</t>
  </si>
  <si>
    <t xml:space="preserve">           источников доходов  бюджета Мариинско-Посадского муниципального округа Чувашской Республики </t>
  </si>
  <si>
    <t>18210501000010000110</t>
  </si>
  <si>
    <t>18210502000010000110</t>
  </si>
  <si>
    <t>18210503000010000110</t>
  </si>
  <si>
    <t>18210504000010000110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</si>
  <si>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</si>
  <si>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</si>
  <si>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налогообложения, зачисляемый в бюджеты городских округов</t>
  </si>
  <si>
    <t>18210601000000000110</t>
  </si>
  <si>
    <t>Налог на имущество физических лиц</t>
  </si>
  <si>
    <t>18210604000000000110</t>
  </si>
  <si>
    <t>Транспортный налог</t>
  </si>
  <si>
    <t>18210606000000000110</t>
  </si>
  <si>
    <t xml:space="preserve">Земельный налог </t>
  </si>
  <si>
    <t>00010700000000000000</t>
  </si>
  <si>
    <t>НАЛОГИ, СБОРЫ, И РЕГУЛИРУЕМЫЕ ПЛАТЕЖИ ЗА ПОЛЬЗОВАНИЕ ПРИРОДНЫМИ РЕСУРСАМИ</t>
  </si>
  <si>
    <t>18210701000010000110</t>
  </si>
  <si>
    <t>Налог на добычу полезных ископаемых</t>
  </si>
  <si>
    <t>18210803010010000110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</si>
  <si>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</si>
  <si>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</si>
  <si>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</si>
  <si>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</si>
  <si>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</si>
  <si>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Бюджет Мариинско-Посадского муниципального округа Чувашской Республики</t>
  </si>
  <si>
    <t>00011200000000000000</t>
  </si>
  <si>
    <t>ПЛАТЕЖИ ПРИ ПОЛЬЗОВАНИИ ПРИРОДНЫМИ РЕСУРСАМИ</t>
  </si>
  <si>
    <t>90310804020010000110</t>
  </si>
  <si>
    <t>90311105010000000120</t>
  </si>
  <si>
    <t>90311105020000000120</t>
  </si>
  <si>
    <t>90311105030000000120</t>
  </si>
  <si>
    <t>9031110904000000120</t>
  </si>
  <si>
    <t>Доходы от оказания платных услуг (работ)</t>
  </si>
  <si>
    <t>Плата за негативное воздействие на окружающую среду</t>
  </si>
  <si>
    <t>90311301000000000130</t>
  </si>
  <si>
    <t>90311302000000000130</t>
  </si>
  <si>
    <t>Доходы от компенсации затрат государства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</si>
  <si>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</si>
  <si>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</si>
  <si>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90311402000000000410</t>
  </si>
  <si>
    <t>90311406000000000430</t>
  </si>
  <si>
    <t>Инициативные платежи</t>
  </si>
  <si>
    <t>Министерство юстиции Чувашской Республики</t>
  </si>
  <si>
    <t>Административные штрафы, установленные Кодексом Российской Федерации об административных правонарушениях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</si>
  <si>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</si>
  <si>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на поддержку отрасли культуры</t>
  </si>
  <si>
    <t>90320225599000000150</t>
  </si>
  <si>
    <t>Субсидии бюджетам на подготовку проектов межевания земельных участков и на проведение кадастровых работ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</si>
  <si>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</si>
  <si>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Прочие субсидии бюджетам муниципальных округов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</si>
  <si>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</si>
  <si>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</si>
  <si>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</si>
  <si>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</si>
  <si>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</si>
  <si>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государственную регистрацию актов гражданского состояния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</si>
  <si>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</si>
  <si>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Прочие межбюджетные трансферты, передаваемые бюджетам муниципальных округов</t>
  </si>
  <si>
    <t>Субсидии бюджетам муниципальных округов на проведение комплексных кадастровых работ</t>
  </si>
  <si>
    <t>90320225511140000150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</si>
  <si>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</si>
  <si>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бюджету муниципального округа Чувашской Республики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</si>
  <si>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</si>
  <si>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</si>
  <si>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Субсидии бюджетам муниципальных округов на обеспечение устойчивого развития сельских территорий</t>
  </si>
  <si>
    <t>90320229999140000150</t>
  </si>
  <si>
    <t>90320230024140000150</t>
  </si>
  <si>
    <t>90320235118140000150</t>
  </si>
  <si>
    <t>90320235120140000150</t>
  </si>
  <si>
    <t>90320235930140000150</t>
  </si>
  <si>
    <t>90320239999140000150</t>
  </si>
  <si>
    <t>Прочие субвенции бюджетам муниципальных округов</t>
  </si>
  <si>
    <t>Отдел образования, спорта и молодежной политики администрации Мариинско-Посадского муниципального округа Чувашской Республики</t>
  </si>
  <si>
    <t>97420225304140000150</t>
  </si>
  <si>
    <t>97420225491000000150</t>
  </si>
  <si>
    <t>95720225519140000150</t>
  </si>
  <si>
    <t>Отдел культуры и социального развития культуры и кинематографии администрации Мариинско-Посадского муниципального округа Чувашской Республики</t>
  </si>
  <si>
    <t>97420230029140000150</t>
  </si>
  <si>
    <t>97420245303140000150</t>
  </si>
  <si>
    <t>муниципального округа Чувашской Республики</t>
  </si>
  <si>
    <t xml:space="preserve">Финансовый отдел администрации Мариинско-Посадского </t>
  </si>
  <si>
    <t>18210102130010000110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</si>
  <si>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</si>
  <si>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04811201000010000120</t>
  </si>
  <si>
    <t>Федеральная служба по надзору в сфере природопользования</t>
  </si>
  <si>
    <t>81811601000000000140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</si>
  <si>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</si>
  <si>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выявленные должностными лицами органов муниципального контроля</t>
  </si>
  <si>
    <t>90311601054000000140</t>
  </si>
  <si>
    <t>90311607090140000140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</si>
  <si>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округа</t>
  </si>
  <si>
    <t>Финансовый отдел администрации Мариинско-Посадского муниципального округа ЧР</t>
  </si>
  <si>
    <t>Дотации бюджету муниципального округа на поддержку мер по обеспечению сбалансированности бюджетов</t>
  </si>
  <si>
    <t>99220215001140000150</t>
  </si>
  <si>
    <t>99220215002140000150</t>
  </si>
  <si>
    <t>Дотации бюджету муниципального округа на выравнивание бюджетной обеспеченности из бюджета субъекта Российской Федерации</t>
  </si>
  <si>
    <t>97420225098140000150</t>
  </si>
  <si>
    <t>Субсидии бюджетам муниципальных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</si>
  <si>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97420225228140000150</t>
  </si>
  <si>
    <t>Субсидии бюджетам муниципальных округов на оснащение объектов спортивной инфраструктуры спортивно-технологическим оборудованием</t>
  </si>
  <si>
    <t>Субсидии бюджетам муниципальных округов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</si>
  <si>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97420227576140000150</t>
  </si>
  <si>
    <t>95720229999140000150</t>
  </si>
  <si>
    <t>97420229999140000150</t>
  </si>
  <si>
    <t>95720230024140000150</t>
  </si>
  <si>
    <t>97420230024140000150</t>
  </si>
  <si>
    <t>9032024999140000150</t>
  </si>
  <si>
    <t>97420245179140000150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</si>
  <si>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</si>
  <si>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9922024999140000150</t>
  </si>
  <si>
    <t xml:space="preserve">            Е.М. Сергеева                  </t>
  </si>
  <si>
    <t>18210302230010000110</t>
  </si>
  <si>
    <t>18210302240010000110</t>
  </si>
  <si>
    <t>18210302250010000110</t>
  </si>
  <si>
    <t>18210302260010000110</t>
  </si>
  <si>
    <t>99411715000000000150</t>
  </si>
  <si>
    <t>Управление по благоустройству и развитию территорий администрации Мариинско-Посадского муниципального округа</t>
  </si>
  <si>
    <t>99420220216140000150</t>
  </si>
  <si>
    <t>99420225424140000150</t>
  </si>
  <si>
    <t>99420225497140000150</t>
  </si>
  <si>
    <t>99420225555140000150</t>
  </si>
  <si>
    <t>99420229999140000150</t>
  </si>
  <si>
    <t>99420230024140000150</t>
  </si>
  <si>
    <t>99420235082140000150</t>
  </si>
  <si>
    <t>Прогноз доходов бюджета  на 2024 г. (текущий финансовый год)</t>
  </si>
  <si>
    <t>Кассовые поступления в текущем финансовом году (по состоянию на "01" октября 2024г.</t>
  </si>
  <si>
    <t>Оценка исполнения 2024 г.  (текущий финансовый год)</t>
  </si>
  <si>
    <t>на 2025 г. (очередной финансовый год)</t>
  </si>
  <si>
    <t>на 2026 г. (первый год планового периода)</t>
  </si>
  <si>
    <t>на 2027 г. (второй год планового периода)</t>
  </si>
  <si>
    <t>18210102140010000110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</si>
  <si>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</si>
  <si>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</si>
  <si>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</si>
  <si>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07611611050010000140</t>
  </si>
  <si>
    <t>Федеральное агентство по рыболовству</t>
  </si>
  <si>
    <t>99411607090140000140</t>
  </si>
  <si>
    <t>81811601203010000140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</si>
  <si>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</si>
  <si>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</si>
  <si>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81811601143010000140</t>
  </si>
  <si>
    <t>81811601153010000140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</si>
  <si>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</si>
  <si>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81811601173010000140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</si>
  <si>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</si>
  <si>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81811601193010000140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</si>
  <si>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</si>
  <si>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99420225567140000150</t>
  </si>
  <si>
    <t>9742024999140000150</t>
  </si>
  <si>
    <t>9572024999140000150</t>
  </si>
  <si>
    <t xml:space="preserve"> Начальник финансового отдела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</si>
</sst>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0.0;[Red]0.0"/>
    <numFmt numFmtId="166" formatCode="0.0_ ;\-0.0\ "/>
    <numFmt numFmtId="167" formatCode="#,##0.0;[Red]#,##0.0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ET"/>
    </font>
    <font>
      <sz val="8"/>
      <color theme="1"/>
      <name val="TimesET"/>
    </font>
    <font>
      <sz val="10"/>
      <color rgb="FF000000"/>
      <name val="Arial Cyr"/>
    </font>
    <font>
      <b/>
      <sz val="8"/>
      <color rgb="FF000000"/>
      <name val="TimesET"/>
    </font>
    <font>
      <b/>
      <sz val="8"/>
      <color theme="1"/>
      <name val="TimesET"/>
    </font>
    <font>
      <b/>
      <sz val="10"/>
      <color theme="1"/>
      <name val="TimesET"/>
    </font>
    <font>
      <sz val="12"/>
      <color rgb="FF000000"/>
      <name val="TimesET"/>
    </font>
    <font>
      <sz val="8"/>
      <color rgb="FF000000"/>
      <name val="TimesET"/>
    </font>
    <font>
      <b/>
      <sz val="10"/>
      <color rgb="FF000000"/>
      <name val="TimesET"/>
    </font>
    <font>
      <sz val="8"/>
      <color theme="1"/>
      <name val="Times New Roman"/>
      <family val="1"/>
      <charset val="204"/>
    </font>
    <font>
      <b/>
      <sz val="10"/>
      <name val="TimesET"/>
    </font>
    <font>
      <sz val="8"/>
      <name val="TimesET"/>
    </font>
    <font>
      <sz val="11"/>
      <name val="Calibri"/>
      <family val="2"/>
      <scheme val="minor"/>
    </font>
    <font>
      <sz val="10"/>
      <name val="TimesET"/>
    </font>
    <font>
      <sz val="11"/>
      <color rgb="FFFF0000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ET"/>
    </font>
    <font>
      <sz val="11"/>
      <color theme="1"/>
      <name val="TimesET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ET"/>
    </font>
    <font>
      <sz val="12"/>
      <color theme="1"/>
      <name val="TimesET"/>
    </font>
    <font>
      <sz val="13"/>
      <color theme="1"/>
      <name val="Times New Roman"/>
      <family val="1"/>
      <charset val="204"/>
    </font>
    <font>
      <b/>
      <sz val="10"/>
      <color theme="1"/>
      <name val="TimesET"/>
      <charset val="204"/>
    </font>
    <font>
      <b/>
      <sz val="8"/>
      <color rgb="FFFF0000"/>
      <name val="Times New Roman"/>
      <family val="1"/>
      <charset val="204"/>
    </font>
    <font>
      <u/>
      <sz val="12"/>
      <color theme="1"/>
      <name val="TimesET"/>
    </font>
    <font>
      <b/>
      <sz val="10"/>
      <color rgb="FF000000"/>
      <name val="TimesET"/>
      <charset val="204"/>
    </font>
    <font>
      <sz val="8"/>
      <color rgb="FF000000"/>
      <name val="TimesET"/>
      <charset val="204"/>
    </font>
    <font>
      <sz val="10"/>
      <name val="TimesET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9" fontId="4" fillId="0" borderId="19">
      <alignment horizontal="center" vertical="top" shrinkToFit="1"/>
    </xf>
    <xf numFmtId="0" fontId="4" fillId="0" borderId="19">
      <alignment horizontal="left" vertical="top" wrapText="1"/>
    </xf>
    <xf numFmtId="4" fontId="18" fillId="3" borderId="19">
      <alignment horizontal="right" vertical="top" shrinkToFit="1"/>
    </xf>
  </cellStyleXfs>
  <cellXfs count="115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5" fillId="2" borderId="0" xfId="2" applyNumberFormat="1" applyFont="1" applyFill="1" applyBorder="1" applyAlignment="1" applyProtection="1">
      <alignment horizontal="left" vertical="top" wrapText="1"/>
    </xf>
    <xf numFmtId="49" fontId="8" fillId="2" borderId="0" xfId="1" applyNumberFormat="1" applyFont="1" applyFill="1" applyBorder="1" applyProtection="1">
      <alignment horizontal="center" vertical="top" shrinkToFit="1"/>
    </xf>
    <xf numFmtId="0" fontId="3" fillId="2" borderId="0" xfId="0" applyFont="1" applyFill="1" applyBorder="1" applyAlignment="1">
      <alignment vertical="top" wrapText="1"/>
    </xf>
    <xf numFmtId="0" fontId="9" fillId="2" borderId="0" xfId="2" applyNumberFormat="1" applyFont="1" applyFill="1" applyBorder="1" applyAlignment="1" applyProtection="1">
      <alignment horizontal="justify" vertical="top" wrapText="1"/>
    </xf>
    <xf numFmtId="49" fontId="0" fillId="2" borderId="0" xfId="0" applyNumberFormat="1" applyFill="1" applyBorder="1" applyAlignment="1">
      <alignment horizontal="center"/>
    </xf>
    <xf numFmtId="0" fontId="5" fillId="2" borderId="0" xfId="2" applyNumberFormat="1" applyFont="1" applyFill="1" applyBorder="1" applyAlignment="1" applyProtection="1">
      <alignment vertical="top" wrapText="1"/>
    </xf>
    <xf numFmtId="0" fontId="0" fillId="2" borderId="0" xfId="0" applyFill="1" applyBorder="1"/>
    <xf numFmtId="49" fontId="0" fillId="2" borderId="0" xfId="0" applyNumberFormat="1" applyFill="1" applyBorder="1" applyAlignment="1">
      <alignment horizontal="right" vertical="top"/>
    </xf>
    <xf numFmtId="0" fontId="11" fillId="2" borderId="0" xfId="0" applyFont="1" applyFill="1" applyBorder="1" applyAlignment="1">
      <alignment vertical="top" wrapText="1"/>
    </xf>
    <xf numFmtId="49" fontId="0" fillId="2" borderId="0" xfId="0" applyNumberFormat="1" applyFill="1" applyBorder="1"/>
    <xf numFmtId="0" fontId="13" fillId="2" borderId="0" xfId="2" applyNumberFormat="1" applyFont="1" applyFill="1" applyBorder="1" applyAlignment="1" applyProtection="1">
      <alignment horizontal="justify" vertical="top" wrapText="1"/>
    </xf>
    <xf numFmtId="49" fontId="14" fillId="2" borderId="0" xfId="0" applyNumberFormat="1" applyFont="1" applyFill="1" applyBorder="1"/>
    <xf numFmtId="49" fontId="16" fillId="2" borderId="0" xfId="0" applyNumberFormat="1" applyFont="1" applyFill="1" applyBorder="1" applyAlignment="1">
      <alignment horizontal="center" vertical="center"/>
    </xf>
    <xf numFmtId="49" fontId="16" fillId="2" borderId="0" xfId="0" applyNumberFormat="1" applyFont="1" applyFill="1" applyBorder="1"/>
    <xf numFmtId="49" fontId="16" fillId="2" borderId="0" xfId="0" applyNumberFormat="1" applyFont="1" applyFill="1" applyBorder="1" applyAlignment="1">
      <alignment horizontal="center" vertical="center" wrapText="1"/>
    </xf>
    <xf numFmtId="0" fontId="17" fillId="2" borderId="0" xfId="2" applyNumberFormat="1" applyFont="1" applyFill="1" applyBorder="1" applyAlignment="1" applyProtection="1">
      <alignment vertical="top" wrapText="1"/>
    </xf>
    <xf numFmtId="49" fontId="19" fillId="2" borderId="0" xfId="0" applyNumberFormat="1" applyFont="1" applyFill="1" applyBorder="1" applyAlignment="1">
      <alignment horizontal="right" vertical="top"/>
    </xf>
    <xf numFmtId="49" fontId="19" fillId="2" borderId="0" xfId="0" applyNumberFormat="1" applyFont="1" applyFill="1" applyBorder="1"/>
    <xf numFmtId="49" fontId="19" fillId="2" borderId="0" xfId="0" applyNumberFormat="1" applyFont="1" applyFill="1" applyBorder="1" applyAlignment="1">
      <alignment vertical="top"/>
    </xf>
    <xf numFmtId="49" fontId="19" fillId="2" borderId="0" xfId="0" applyNumberFormat="1" applyFont="1" applyFill="1" applyBorder="1" applyAlignment="1"/>
    <xf numFmtId="0" fontId="20" fillId="2" borderId="0" xfId="2" applyNumberFormat="1" applyFont="1" applyFill="1" applyBorder="1" applyAlignment="1" applyProtection="1">
      <alignment horizontal="justify" vertical="top" wrapText="1"/>
    </xf>
    <xf numFmtId="0" fontId="17" fillId="2" borderId="0" xfId="2" applyNumberFormat="1" applyFont="1" applyFill="1" applyBorder="1" applyAlignment="1" applyProtection="1">
      <alignment horizontal="justify" vertical="top" wrapText="1"/>
    </xf>
    <xf numFmtId="0" fontId="17" fillId="2" borderId="0" xfId="2" applyNumberFormat="1" applyFont="1" applyFill="1" applyBorder="1" applyAlignment="1" applyProtection="1">
      <alignment horizontal="left" vertical="top" wrapText="1"/>
    </xf>
    <xf numFmtId="49" fontId="1" fillId="2" borderId="0" xfId="0" applyNumberFormat="1" applyFont="1" applyFill="1"/>
    <xf numFmtId="0" fontId="22" fillId="2" borderId="0" xfId="0" applyFont="1" applyFill="1"/>
    <xf numFmtId="0" fontId="6" fillId="2" borderId="0" xfId="0" applyFont="1" applyFill="1" applyBorder="1" applyAlignment="1">
      <alignment horizontal="left" vertical="top"/>
    </xf>
    <xf numFmtId="0" fontId="0" fillId="2" borderId="0" xfId="0" applyFill="1" applyBorder="1" applyAlignment="1">
      <alignment vertical="top"/>
    </xf>
    <xf numFmtId="0" fontId="0" fillId="2" borderId="0" xfId="0" applyFill="1" applyBorder="1" applyAlignment="1">
      <alignment horizontal="center" vertical="top"/>
    </xf>
    <xf numFmtId="49" fontId="5" fillId="2" borderId="0" xfId="1" applyNumberFormat="1" applyFont="1" applyFill="1" applyBorder="1" applyAlignment="1" applyProtection="1">
      <alignment horizontal="center" vertical="top" shrinkToFit="1"/>
    </xf>
    <xf numFmtId="49" fontId="9" fillId="2" borderId="0" xfId="1" applyNumberFormat="1" applyFont="1" applyFill="1" applyBorder="1" applyAlignment="1" applyProtection="1">
      <alignment horizontal="center" vertical="top" shrinkToFit="1"/>
    </xf>
    <xf numFmtId="49" fontId="13" fillId="2" borderId="0" xfId="1" applyNumberFormat="1" applyFont="1" applyFill="1" applyBorder="1" applyAlignment="1" applyProtection="1">
      <alignment horizontal="center" vertical="top" shrinkToFit="1"/>
    </xf>
    <xf numFmtId="49" fontId="17" fillId="2" borderId="0" xfId="1" applyNumberFormat="1" applyFont="1" applyFill="1" applyBorder="1" applyAlignment="1" applyProtection="1">
      <alignment horizontal="center" vertical="top" shrinkToFit="1"/>
    </xf>
    <xf numFmtId="49" fontId="20" fillId="2" borderId="0" xfId="1" applyNumberFormat="1" applyFont="1" applyFill="1" applyBorder="1" applyAlignment="1" applyProtection="1">
      <alignment horizontal="center" vertical="top" shrinkToFit="1"/>
    </xf>
    <xf numFmtId="0" fontId="19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23" fillId="2" borderId="0" xfId="0" applyFont="1" applyFill="1" applyBorder="1" applyAlignment="1">
      <alignment vertical="top"/>
    </xf>
    <xf numFmtId="49" fontId="23" fillId="2" borderId="0" xfId="0" applyNumberFormat="1" applyFont="1" applyFill="1" applyBorder="1"/>
    <xf numFmtId="0" fontId="24" fillId="2" borderId="0" xfId="0" applyFont="1" applyFill="1" applyBorder="1" applyAlignment="1">
      <alignment vertical="top" wrapText="1"/>
    </xf>
    <xf numFmtId="49" fontId="23" fillId="2" borderId="0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2" applyNumberFormat="1" applyFont="1" applyFill="1" applyBorder="1" applyAlignment="1" applyProtection="1">
      <alignment horizontal="justify" vertical="top" wrapText="1"/>
    </xf>
    <xf numFmtId="164" fontId="2" fillId="2" borderId="0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15" fillId="2" borderId="0" xfId="0" applyNumberFormat="1" applyFont="1" applyFill="1" applyBorder="1" applyAlignment="1">
      <alignment horizontal="right"/>
    </xf>
    <xf numFmtId="164" fontId="12" fillId="2" borderId="0" xfId="3" applyNumberFormat="1" applyFont="1" applyFill="1" applyBorder="1" applyAlignment="1" applyProtection="1">
      <alignment horizontal="right" shrinkToFit="1"/>
    </xf>
    <xf numFmtId="164" fontId="21" fillId="2" borderId="0" xfId="3" applyNumberFormat="1" applyFont="1" applyFill="1" applyBorder="1" applyAlignment="1" applyProtection="1">
      <alignment horizontal="right" shrinkToFit="1"/>
    </xf>
    <xf numFmtId="164" fontId="10" fillId="2" borderId="0" xfId="3" applyNumberFormat="1" applyFont="1" applyFill="1" applyBorder="1" applyAlignment="1" applyProtection="1">
      <alignment horizontal="right" shrinkToFit="1"/>
    </xf>
    <xf numFmtId="0" fontId="2" fillId="2" borderId="0" xfId="0" applyFont="1" applyFill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/>
    </xf>
    <xf numFmtId="49" fontId="17" fillId="0" borderId="0" xfId="1" applyNumberFormat="1" applyFont="1" applyFill="1" applyBorder="1" applyAlignment="1" applyProtection="1">
      <alignment horizontal="center" vertical="top" shrinkToFit="1"/>
    </xf>
    <xf numFmtId="0" fontId="17" fillId="0" borderId="0" xfId="2" applyNumberFormat="1" applyFont="1" applyFill="1" applyBorder="1" applyAlignment="1" applyProtection="1">
      <alignment vertical="top" wrapText="1"/>
    </xf>
    <xf numFmtId="0" fontId="11" fillId="0" borderId="0" xfId="0" applyFont="1" applyFill="1" applyBorder="1" applyAlignment="1">
      <alignment horizontal="center" vertical="top"/>
    </xf>
    <xf numFmtId="49" fontId="11" fillId="0" borderId="0" xfId="0" applyNumberFormat="1" applyFont="1" applyFill="1" applyBorder="1" applyAlignment="1">
      <alignment horizontal="center" vertical="center"/>
    </xf>
    <xf numFmtId="164" fontId="12" fillId="0" borderId="0" xfId="3" applyNumberFormat="1" applyFont="1" applyFill="1" applyBorder="1" applyAlignment="1" applyProtection="1">
      <alignment horizontal="right" shrinkToFit="1"/>
    </xf>
    <xf numFmtId="164" fontId="2" fillId="0" borderId="0" xfId="0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/>
    </xf>
    <xf numFmtId="164" fontId="7" fillId="4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justify" vertical="center"/>
    </xf>
    <xf numFmtId="0" fontId="27" fillId="0" borderId="0" xfId="0" applyFont="1"/>
    <xf numFmtId="164" fontId="10" fillId="4" borderId="0" xfId="2" applyNumberFormat="1" applyFont="1" applyFill="1" applyBorder="1" applyAlignment="1" applyProtection="1">
      <alignment horizontal="right" wrapText="1"/>
    </xf>
    <xf numFmtId="0" fontId="2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9" fillId="2" borderId="0" xfId="0" applyFont="1" applyFill="1" applyBorder="1" applyAlignment="1">
      <alignment vertical="top" wrapText="1"/>
    </xf>
    <xf numFmtId="0" fontId="22" fillId="2" borderId="0" xfId="0" applyFont="1" applyFill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left"/>
    </xf>
    <xf numFmtId="49" fontId="32" fillId="2" borderId="0" xfId="1" applyNumberFormat="1" applyFont="1" applyFill="1" applyBorder="1" applyAlignment="1" applyProtection="1">
      <alignment horizontal="center" vertical="top" shrinkToFit="1"/>
    </xf>
    <xf numFmtId="0" fontId="32" fillId="2" borderId="0" xfId="2" applyNumberFormat="1" applyFont="1" applyFill="1" applyBorder="1" applyAlignment="1" applyProtection="1">
      <alignment horizontal="left" vertical="top" wrapText="1"/>
    </xf>
    <xf numFmtId="164" fontId="33" fillId="2" borderId="0" xfId="0" applyNumberFormat="1" applyFont="1" applyFill="1" applyBorder="1" applyAlignment="1">
      <alignment horizontal="right"/>
    </xf>
    <xf numFmtId="165" fontId="28" fillId="2" borderId="0" xfId="0" applyNumberFormat="1" applyFont="1" applyFill="1" applyBorder="1" applyAlignment="1">
      <alignment horizontal="right"/>
    </xf>
    <xf numFmtId="165" fontId="31" fillId="2" borderId="0" xfId="3" applyNumberFormat="1" applyFont="1" applyFill="1" applyBorder="1" applyAlignment="1" applyProtection="1">
      <alignment horizontal="right" shrinkToFit="1"/>
    </xf>
    <xf numFmtId="166" fontId="31" fillId="2" borderId="0" xfId="3" applyNumberFormat="1" applyFont="1" applyFill="1" applyBorder="1" applyAlignment="1" applyProtection="1">
      <alignment horizontal="right" shrinkToFit="1"/>
    </xf>
    <xf numFmtId="166" fontId="28" fillId="2" borderId="0" xfId="0" applyNumberFormat="1" applyFont="1" applyFill="1" applyBorder="1" applyAlignment="1">
      <alignment horizontal="right"/>
    </xf>
    <xf numFmtId="164" fontId="12" fillId="4" borderId="0" xfId="0" applyNumberFormat="1" applyFont="1" applyFill="1" applyBorder="1" applyAlignment="1">
      <alignment horizontal="right"/>
    </xf>
    <xf numFmtId="164" fontId="15" fillId="4" borderId="0" xfId="0" applyNumberFormat="1" applyFont="1" applyFill="1" applyBorder="1" applyAlignment="1">
      <alignment horizontal="right"/>
    </xf>
    <xf numFmtId="164" fontId="12" fillId="4" borderId="0" xfId="2" applyNumberFormat="1" applyFont="1" applyFill="1" applyBorder="1" applyAlignment="1" applyProtection="1">
      <alignment horizontal="right" wrapText="1"/>
    </xf>
    <xf numFmtId="164" fontId="33" fillId="4" borderId="0" xfId="0" applyNumberFormat="1" applyFont="1" applyFill="1" applyBorder="1" applyAlignment="1">
      <alignment horizontal="right"/>
    </xf>
    <xf numFmtId="167" fontId="28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center" wrapText="1"/>
    </xf>
  </cellXfs>
  <cellStyles count="4">
    <cellStyle name="xl29" xfId="1"/>
    <cellStyle name="xl39" xfId="2"/>
    <cellStyle name="xl40" xfId="3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23"/>
  <sheetViews>
    <sheetView tabSelected="1" view="pageBreakPreview" topLeftCell="A101" zoomScale="80" zoomScaleNormal="100" zoomScaleSheetLayoutView="80" workbookViewId="0">
      <selection activeCell="K80" sqref="K80"/>
    </sheetView>
  </sheetViews>
  <sheetFormatPr defaultRowHeight="15"/>
  <cols>
    <col min="1" max="1" width="13.140625" customWidth="1"/>
    <col min="2" max="2" width="20.7109375" customWidth="1"/>
    <col min="3" max="3" width="19.42578125" customWidth="1"/>
    <col min="4" max="4" width="38.140625" customWidth="1"/>
    <col min="5" max="5" width="16.5703125" customWidth="1"/>
    <col min="6" max="6" width="13.28515625" customWidth="1"/>
    <col min="7" max="7" width="17.28515625" customWidth="1"/>
    <col min="8" max="8" width="18.5703125" customWidth="1"/>
    <col min="9" max="9" width="15.140625" customWidth="1"/>
    <col min="10" max="10" width="15.28515625" customWidth="1"/>
    <col min="11" max="12" width="13.140625" customWidth="1"/>
  </cols>
  <sheetData>
    <row r="1" spans="1:12" ht="18.7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ht="18.75">
      <c r="A2" s="113" t="s">
        <v>92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>
      <c r="A3" s="1"/>
      <c r="B3" s="1"/>
      <c r="C3" s="1"/>
      <c r="D3" s="1"/>
      <c r="E3" s="2"/>
      <c r="F3" s="2"/>
      <c r="G3" s="2"/>
      <c r="H3" s="2"/>
      <c r="I3" s="2"/>
      <c r="J3" s="2"/>
      <c r="K3" s="108" t="s">
        <v>1</v>
      </c>
      <c r="L3" s="108"/>
    </row>
    <row r="4" spans="1:12">
      <c r="A4" s="1"/>
      <c r="B4" s="1"/>
      <c r="C4" s="1"/>
      <c r="D4" s="1"/>
      <c r="E4" s="2"/>
      <c r="F4" s="2"/>
      <c r="G4" s="1"/>
      <c r="H4" s="2"/>
      <c r="I4" s="107" t="s">
        <v>2</v>
      </c>
      <c r="J4" s="107"/>
      <c r="K4" s="114" t="s">
        <v>3</v>
      </c>
      <c r="L4" s="114"/>
    </row>
    <row r="5" spans="1:12">
      <c r="A5" s="1"/>
      <c r="B5" s="1"/>
      <c r="C5" s="1"/>
      <c r="D5" s="1"/>
      <c r="E5" s="1"/>
      <c r="F5" s="1"/>
      <c r="G5" s="1"/>
      <c r="H5" s="1"/>
      <c r="I5" s="107" t="s">
        <v>4</v>
      </c>
      <c r="J5" s="107"/>
      <c r="K5" s="1"/>
      <c r="L5" s="1"/>
    </row>
    <row r="6" spans="1:12" ht="15.75">
      <c r="A6" s="61" t="s">
        <v>72</v>
      </c>
      <c r="B6" s="61"/>
      <c r="C6" s="63" t="s">
        <v>172</v>
      </c>
      <c r="D6" s="61"/>
      <c r="E6" s="93" t="s">
        <v>171</v>
      </c>
      <c r="F6" s="61"/>
      <c r="G6" s="61"/>
      <c r="H6" s="61"/>
      <c r="I6" s="107" t="s">
        <v>70</v>
      </c>
      <c r="J6" s="107"/>
      <c r="K6" s="61"/>
      <c r="L6" s="61"/>
    </row>
    <row r="7" spans="1:12" ht="15.75">
      <c r="A7" s="61" t="s">
        <v>73</v>
      </c>
      <c r="B7" s="61"/>
      <c r="C7" s="63" t="s">
        <v>74</v>
      </c>
      <c r="D7" s="61"/>
      <c r="E7" s="61"/>
      <c r="F7" s="61"/>
      <c r="G7" s="61"/>
      <c r="H7" s="61"/>
      <c r="I7" s="107" t="s">
        <v>71</v>
      </c>
      <c r="J7" s="107"/>
      <c r="K7" s="61"/>
      <c r="L7" s="61"/>
    </row>
    <row r="8" spans="1:12">
      <c r="A8" s="2" t="s">
        <v>5</v>
      </c>
      <c r="B8" s="2"/>
      <c r="C8" s="2"/>
      <c r="D8" s="2"/>
      <c r="E8" s="2"/>
      <c r="F8" s="2"/>
      <c r="G8" s="2"/>
      <c r="H8" s="2"/>
      <c r="I8" s="107" t="s">
        <v>6</v>
      </c>
      <c r="J8" s="107"/>
      <c r="K8" s="108">
        <v>0</v>
      </c>
      <c r="L8" s="108"/>
    </row>
    <row r="9" spans="1:12" ht="15.75" thickBot="1">
      <c r="A9" s="109"/>
      <c r="B9" s="109"/>
      <c r="C9" s="2"/>
      <c r="D9" s="2"/>
      <c r="E9" s="2"/>
      <c r="F9" s="2"/>
      <c r="G9" s="2"/>
      <c r="H9" s="2"/>
      <c r="I9" s="110" t="s">
        <v>7</v>
      </c>
      <c r="J9" s="110"/>
      <c r="K9" s="111">
        <v>384</v>
      </c>
      <c r="L9" s="111"/>
    </row>
    <row r="10" spans="1:12" ht="21.6" customHeight="1" thickBot="1">
      <c r="A10" s="101" t="s">
        <v>8</v>
      </c>
      <c r="B10" s="101" t="s">
        <v>9</v>
      </c>
      <c r="C10" s="103" t="s">
        <v>10</v>
      </c>
      <c r="D10" s="104"/>
      <c r="E10" s="101" t="s">
        <v>88</v>
      </c>
      <c r="F10" s="101" t="s">
        <v>11</v>
      </c>
      <c r="G10" s="101" t="s">
        <v>216</v>
      </c>
      <c r="H10" s="95" t="s">
        <v>217</v>
      </c>
      <c r="I10" s="97" t="s">
        <v>218</v>
      </c>
      <c r="J10" s="99" t="s">
        <v>87</v>
      </c>
      <c r="K10" s="99"/>
      <c r="L10" s="100"/>
    </row>
    <row r="11" spans="1:12" ht="45.75" thickBot="1">
      <c r="A11" s="102"/>
      <c r="B11" s="102"/>
      <c r="C11" s="62" t="s">
        <v>12</v>
      </c>
      <c r="D11" s="3" t="s">
        <v>13</v>
      </c>
      <c r="E11" s="102"/>
      <c r="F11" s="102"/>
      <c r="G11" s="102"/>
      <c r="H11" s="96"/>
      <c r="I11" s="98"/>
      <c r="J11" s="4" t="s">
        <v>219</v>
      </c>
      <c r="K11" s="4" t="s">
        <v>220</v>
      </c>
      <c r="L11" s="4" t="s">
        <v>221</v>
      </c>
    </row>
    <row r="12" spans="1:12" ht="15.75" thickBot="1">
      <c r="A12" s="5">
        <v>1</v>
      </c>
      <c r="B12" s="5">
        <v>2</v>
      </c>
      <c r="C12" s="5">
        <v>3</v>
      </c>
      <c r="D12" s="5">
        <v>4</v>
      </c>
      <c r="E12" s="6">
        <v>5</v>
      </c>
      <c r="F12" s="7">
        <v>6</v>
      </c>
      <c r="G12" s="8">
        <v>7</v>
      </c>
      <c r="H12" s="5">
        <v>8</v>
      </c>
      <c r="I12" s="9">
        <v>9</v>
      </c>
      <c r="J12" s="5">
        <v>10</v>
      </c>
      <c r="K12" s="9">
        <v>11</v>
      </c>
      <c r="L12" s="5">
        <v>12</v>
      </c>
    </row>
    <row r="13" spans="1:12">
      <c r="A13" s="10"/>
      <c r="B13" s="39"/>
      <c r="C13" s="40" t="s">
        <v>14</v>
      </c>
      <c r="D13" s="37" t="s">
        <v>15</v>
      </c>
      <c r="E13" s="39"/>
      <c r="F13" s="11"/>
      <c r="G13" s="56">
        <f t="shared" ref="G13:L13" si="0">G14+G22+G28+G33+G42+G39+G44+G49+G54+G57+G68+G37+G51</f>
        <v>198657.3</v>
      </c>
      <c r="H13" s="56">
        <f t="shared" si="0"/>
        <v>146973</v>
      </c>
      <c r="I13" s="56">
        <f t="shared" si="0"/>
        <v>199087.89999999997</v>
      </c>
      <c r="J13" s="56">
        <f t="shared" si="0"/>
        <v>209283.80000000002</v>
      </c>
      <c r="K13" s="56">
        <f t="shared" si="0"/>
        <v>219623.1</v>
      </c>
      <c r="L13" s="56">
        <f t="shared" si="0"/>
        <v>231048.2</v>
      </c>
    </row>
    <row r="14" spans="1:12">
      <c r="A14" s="10"/>
      <c r="B14" s="39"/>
      <c r="C14" s="40" t="s">
        <v>16</v>
      </c>
      <c r="D14" s="12" t="s">
        <v>17</v>
      </c>
      <c r="E14" s="39"/>
      <c r="F14" s="11"/>
      <c r="G14" s="56">
        <f>G15</f>
        <v>120082.2</v>
      </c>
      <c r="H14" s="56">
        <f t="shared" ref="H14:L14" si="1">H15</f>
        <v>89558.099999999991</v>
      </c>
      <c r="I14" s="56">
        <f t="shared" si="1"/>
        <v>120082.2</v>
      </c>
      <c r="J14" s="56">
        <f t="shared" si="1"/>
        <v>141622.39999999999</v>
      </c>
      <c r="K14" s="56">
        <f t="shared" si="1"/>
        <v>150228</v>
      </c>
      <c r="L14" s="56">
        <f t="shared" si="1"/>
        <v>159838</v>
      </c>
    </row>
    <row r="15" spans="1:12">
      <c r="A15" s="10"/>
      <c r="B15" s="39"/>
      <c r="C15" s="40" t="s">
        <v>76</v>
      </c>
      <c r="D15" s="17" t="s">
        <v>20</v>
      </c>
      <c r="E15" s="39"/>
      <c r="F15" s="11"/>
      <c r="G15" s="71">
        <f>G16+G18+G17+G20+G21</f>
        <v>120082.2</v>
      </c>
      <c r="H15" s="71">
        <f>H16+H18+H17+H20+H21+H19</f>
        <v>89558.099999999991</v>
      </c>
      <c r="I15" s="71">
        <f>I16+I17+I18+I19+I20+I21</f>
        <v>120082.2</v>
      </c>
      <c r="J15" s="71">
        <f t="shared" ref="J15:L15" si="2">J16+J17+J18+J19+J20+J21</f>
        <v>141622.39999999999</v>
      </c>
      <c r="K15" s="71">
        <f t="shared" si="2"/>
        <v>150228</v>
      </c>
      <c r="L15" s="71">
        <f t="shared" si="2"/>
        <v>159838</v>
      </c>
    </row>
    <row r="16" spans="1:12" ht="69" customHeight="1">
      <c r="A16" s="13"/>
      <c r="B16" s="14" t="s">
        <v>18</v>
      </c>
      <c r="C16" s="41" t="s">
        <v>21</v>
      </c>
      <c r="D16" s="15" t="s">
        <v>75</v>
      </c>
      <c r="E16" s="14" t="s">
        <v>19</v>
      </c>
      <c r="F16" s="16"/>
      <c r="G16" s="70">
        <v>114182.2</v>
      </c>
      <c r="H16" s="70">
        <v>84367</v>
      </c>
      <c r="I16" s="55">
        <v>114182.2</v>
      </c>
      <c r="J16" s="55">
        <v>135555.4</v>
      </c>
      <c r="K16" s="55">
        <v>143803</v>
      </c>
      <c r="L16" s="55">
        <v>153006</v>
      </c>
    </row>
    <row r="17" spans="1:12" ht="79.5" customHeight="1">
      <c r="A17" s="13"/>
      <c r="B17" s="14" t="s">
        <v>18</v>
      </c>
      <c r="C17" s="41" t="s">
        <v>22</v>
      </c>
      <c r="D17" s="15" t="s">
        <v>23</v>
      </c>
      <c r="E17" s="14" t="s">
        <v>19</v>
      </c>
      <c r="F17" s="16"/>
      <c r="G17" s="70">
        <v>400</v>
      </c>
      <c r="H17" s="70">
        <v>172.4</v>
      </c>
      <c r="I17" s="55">
        <v>400</v>
      </c>
      <c r="J17" s="55">
        <v>369.2</v>
      </c>
      <c r="K17" s="55">
        <v>396.3</v>
      </c>
      <c r="L17" s="55">
        <v>421.4</v>
      </c>
    </row>
    <row r="18" spans="1:12" ht="46.5" customHeight="1">
      <c r="A18" s="13"/>
      <c r="B18" s="14" t="s">
        <v>18</v>
      </c>
      <c r="C18" s="41" t="s">
        <v>24</v>
      </c>
      <c r="D18" s="15" t="s">
        <v>25</v>
      </c>
      <c r="E18" s="14" t="s">
        <v>19</v>
      </c>
      <c r="F18" s="16"/>
      <c r="G18" s="70">
        <v>2000</v>
      </c>
      <c r="H18" s="70">
        <v>1582.2</v>
      </c>
      <c r="I18" s="55">
        <v>2000</v>
      </c>
      <c r="J18" s="55">
        <v>2026.8</v>
      </c>
      <c r="K18" s="55">
        <v>2173.6999999999998</v>
      </c>
      <c r="L18" s="55">
        <v>2311.6</v>
      </c>
    </row>
    <row r="19" spans="1:12" ht="46.5" customHeight="1">
      <c r="A19" s="13"/>
      <c r="B19" s="14" t="s">
        <v>18</v>
      </c>
      <c r="C19" s="41" t="s">
        <v>224</v>
      </c>
      <c r="D19" s="15" t="s">
        <v>225</v>
      </c>
      <c r="E19" s="14" t="s">
        <v>19</v>
      </c>
      <c r="F19" s="16"/>
      <c r="G19" s="70">
        <v>0</v>
      </c>
      <c r="H19" s="70">
        <v>58.9</v>
      </c>
      <c r="I19" s="55">
        <v>58.9</v>
      </c>
      <c r="J19" s="55">
        <v>39</v>
      </c>
      <c r="K19" s="55">
        <v>42</v>
      </c>
      <c r="L19" s="55">
        <v>45</v>
      </c>
    </row>
    <row r="20" spans="1:12" ht="46.5" customHeight="1">
      <c r="A20" s="13"/>
      <c r="B20" s="14" t="s">
        <v>18</v>
      </c>
      <c r="C20" s="41" t="s">
        <v>173</v>
      </c>
      <c r="D20" s="15" t="s">
        <v>223</v>
      </c>
      <c r="E20" s="14" t="s">
        <v>19</v>
      </c>
      <c r="F20" s="16"/>
      <c r="G20" s="70">
        <v>1200</v>
      </c>
      <c r="H20" s="70">
        <v>1120.0999999999999</v>
      </c>
      <c r="I20" s="55">
        <v>1141.0999999999999</v>
      </c>
      <c r="J20" s="55">
        <v>1204</v>
      </c>
      <c r="K20" s="55">
        <v>1264</v>
      </c>
      <c r="L20" s="55">
        <v>1344</v>
      </c>
    </row>
    <row r="21" spans="1:12" ht="46.5" customHeight="1">
      <c r="A21" s="13"/>
      <c r="B21" s="14" t="s">
        <v>18</v>
      </c>
      <c r="C21" s="41" t="s">
        <v>222</v>
      </c>
      <c r="D21" s="15" t="s">
        <v>174</v>
      </c>
      <c r="E21" s="14" t="s">
        <v>19</v>
      </c>
      <c r="F21" s="16"/>
      <c r="G21" s="70">
        <v>2300</v>
      </c>
      <c r="H21" s="70">
        <v>2257.5</v>
      </c>
      <c r="I21" s="55">
        <v>2300</v>
      </c>
      <c r="J21" s="55">
        <v>2428</v>
      </c>
      <c r="K21" s="55">
        <v>2549</v>
      </c>
      <c r="L21" s="55">
        <v>2710</v>
      </c>
    </row>
    <row r="22" spans="1:12" ht="31.5" customHeight="1">
      <c r="A22" s="18"/>
      <c r="B22" s="14"/>
      <c r="C22" s="40" t="s">
        <v>26</v>
      </c>
      <c r="D22" s="12" t="s">
        <v>27</v>
      </c>
      <c r="E22" s="39"/>
      <c r="F22" s="11"/>
      <c r="G22" s="71">
        <f t="shared" ref="G22:L22" si="3">G23</f>
        <v>18354.2</v>
      </c>
      <c r="H22" s="71">
        <f t="shared" si="3"/>
        <v>13124.1</v>
      </c>
      <c r="I22" s="56">
        <f t="shared" si="3"/>
        <v>18354.2</v>
      </c>
      <c r="J22" s="56">
        <f t="shared" si="3"/>
        <v>18354.2</v>
      </c>
      <c r="K22" s="56">
        <f t="shared" si="3"/>
        <v>18833.900000000001</v>
      </c>
      <c r="L22" s="56">
        <f t="shared" si="3"/>
        <v>19318</v>
      </c>
    </row>
    <row r="23" spans="1:12" ht="33.75">
      <c r="A23" s="13"/>
      <c r="B23" s="14"/>
      <c r="C23" s="41" t="s">
        <v>28</v>
      </c>
      <c r="D23" s="15" t="s">
        <v>29</v>
      </c>
      <c r="E23" s="14"/>
      <c r="F23" s="11"/>
      <c r="G23" s="70">
        <f>G24+G25+G26+G27</f>
        <v>18354.2</v>
      </c>
      <c r="H23" s="70">
        <f t="shared" ref="H23" si="4">H24+H25+H26+H27</f>
        <v>13124.1</v>
      </c>
      <c r="I23" s="70">
        <f>I24+I25+I26+I27</f>
        <v>18354.2</v>
      </c>
      <c r="J23" s="70">
        <v>18354.2</v>
      </c>
      <c r="K23" s="70">
        <v>18833.900000000001</v>
      </c>
      <c r="L23" s="70">
        <v>19318</v>
      </c>
    </row>
    <row r="24" spans="1:12" ht="67.5" customHeight="1">
      <c r="A24" s="13"/>
      <c r="B24" s="14" t="s">
        <v>18</v>
      </c>
      <c r="C24" s="41" t="s">
        <v>203</v>
      </c>
      <c r="D24" s="15" t="s">
        <v>30</v>
      </c>
      <c r="E24" s="14" t="s">
        <v>19</v>
      </c>
      <c r="F24" s="11"/>
      <c r="G24" s="70">
        <v>9544.2000000000007</v>
      </c>
      <c r="H24" s="70">
        <v>6810.1</v>
      </c>
      <c r="I24" s="55">
        <v>9544.2000000000007</v>
      </c>
      <c r="J24" s="55">
        <v>8571.4</v>
      </c>
      <c r="K24" s="55">
        <v>8795.4</v>
      </c>
      <c r="L24" s="55">
        <v>9021.6</v>
      </c>
    </row>
    <row r="25" spans="1:12" ht="80.25" customHeight="1">
      <c r="A25" s="13"/>
      <c r="B25" s="14" t="s">
        <v>18</v>
      </c>
      <c r="C25" s="41" t="s">
        <v>204</v>
      </c>
      <c r="D25" s="15" t="s">
        <v>31</v>
      </c>
      <c r="E25" s="14" t="s">
        <v>19</v>
      </c>
      <c r="F25" s="11"/>
      <c r="G25" s="70">
        <v>55.1</v>
      </c>
      <c r="H25" s="70">
        <v>38.9</v>
      </c>
      <c r="I25" s="55">
        <v>55.1</v>
      </c>
      <c r="J25" s="55">
        <v>55.1</v>
      </c>
      <c r="K25" s="55">
        <v>56.5</v>
      </c>
      <c r="L25" s="55">
        <v>57.9</v>
      </c>
    </row>
    <row r="26" spans="1:12" ht="70.5" customHeight="1">
      <c r="A26" s="13"/>
      <c r="B26" s="14" t="s">
        <v>18</v>
      </c>
      <c r="C26" s="41" t="s">
        <v>205</v>
      </c>
      <c r="D26" s="15" t="s">
        <v>32</v>
      </c>
      <c r="E26" s="14" t="s">
        <v>19</v>
      </c>
      <c r="F26" s="11"/>
      <c r="G26" s="70">
        <v>8754.9</v>
      </c>
      <c r="H26" s="70">
        <v>7154.1</v>
      </c>
      <c r="I26" s="55">
        <v>9633.9</v>
      </c>
      <c r="J26" s="55">
        <v>9727.7000000000007</v>
      </c>
      <c r="K26" s="55">
        <v>9982</v>
      </c>
      <c r="L26" s="55">
        <v>10238.5</v>
      </c>
    </row>
    <row r="27" spans="1:12" ht="66.75" customHeight="1">
      <c r="A27" s="13"/>
      <c r="B27" s="73"/>
      <c r="C27" s="41" t="s">
        <v>206</v>
      </c>
      <c r="D27" s="15" t="s">
        <v>33</v>
      </c>
      <c r="E27" s="14" t="s">
        <v>19</v>
      </c>
      <c r="F27" s="11"/>
      <c r="G27" s="70"/>
      <c r="H27" s="70">
        <v>-879</v>
      </c>
      <c r="I27" s="55">
        <v>-879</v>
      </c>
      <c r="J27" s="55"/>
      <c r="K27" s="55"/>
      <c r="L27" s="55"/>
    </row>
    <row r="28" spans="1:12">
      <c r="A28" s="10"/>
      <c r="B28" s="14"/>
      <c r="C28" s="40" t="s">
        <v>34</v>
      </c>
      <c r="D28" s="12" t="s">
        <v>35</v>
      </c>
      <c r="E28" s="39"/>
      <c r="F28" s="11"/>
      <c r="G28" s="71">
        <f t="shared" ref="G28:L28" si="5">G29+G30+G31+G32</f>
        <v>18792.3</v>
      </c>
      <c r="H28" s="71">
        <f t="shared" si="5"/>
        <v>13404.099999999999</v>
      </c>
      <c r="I28" s="71">
        <f t="shared" si="5"/>
        <v>16672.5</v>
      </c>
      <c r="J28" s="71">
        <f t="shared" si="5"/>
        <v>16820</v>
      </c>
      <c r="K28" s="71">
        <f t="shared" si="5"/>
        <v>17605</v>
      </c>
      <c r="L28" s="71">
        <f t="shared" si="5"/>
        <v>18446</v>
      </c>
    </row>
    <row r="29" spans="1:12" ht="25.5" customHeight="1">
      <c r="A29" s="10"/>
      <c r="B29" s="14" t="s">
        <v>18</v>
      </c>
      <c r="C29" s="41" t="s">
        <v>93</v>
      </c>
      <c r="D29" s="72" t="s">
        <v>97</v>
      </c>
      <c r="E29" s="14" t="s">
        <v>19</v>
      </c>
      <c r="F29" s="11"/>
      <c r="G29" s="70">
        <v>9650.1</v>
      </c>
      <c r="H29" s="70">
        <v>6970.9</v>
      </c>
      <c r="I29" s="55">
        <v>9645.4</v>
      </c>
      <c r="J29" s="55">
        <v>10173</v>
      </c>
      <c r="K29" s="55">
        <v>10596</v>
      </c>
      <c r="L29" s="55">
        <v>11023</v>
      </c>
    </row>
    <row r="30" spans="1:12" ht="27" customHeight="1">
      <c r="A30" s="10"/>
      <c r="B30" s="14" t="s">
        <v>18</v>
      </c>
      <c r="C30" s="41" t="s">
        <v>94</v>
      </c>
      <c r="D30" s="72" t="s">
        <v>98</v>
      </c>
      <c r="E30" s="14" t="s">
        <v>19</v>
      </c>
      <c r="F30" s="11"/>
      <c r="G30" s="70">
        <v>0</v>
      </c>
      <c r="H30" s="70">
        <v>4.7</v>
      </c>
      <c r="I30" s="55">
        <v>4.7</v>
      </c>
      <c r="J30" s="55"/>
      <c r="K30" s="55"/>
      <c r="L30" s="55"/>
    </row>
    <row r="31" spans="1:12" ht="21" customHeight="1">
      <c r="A31" s="10"/>
      <c r="B31" s="14" t="s">
        <v>18</v>
      </c>
      <c r="C31" s="41" t="s">
        <v>95</v>
      </c>
      <c r="D31" s="72" t="s">
        <v>77</v>
      </c>
      <c r="E31" s="14" t="s">
        <v>19</v>
      </c>
      <c r="F31" s="11"/>
      <c r="G31" s="70">
        <v>3642.2</v>
      </c>
      <c r="H31" s="70">
        <v>3015</v>
      </c>
      <c r="I31" s="55">
        <v>3642.2</v>
      </c>
      <c r="J31" s="55">
        <v>3241</v>
      </c>
      <c r="K31" s="55">
        <v>3404</v>
      </c>
      <c r="L31" s="55">
        <v>3618</v>
      </c>
    </row>
    <row r="32" spans="1:12" ht="35.25" customHeight="1">
      <c r="A32" s="10"/>
      <c r="B32" s="14" t="s">
        <v>18</v>
      </c>
      <c r="C32" s="41" t="s">
        <v>96</v>
      </c>
      <c r="D32" s="72" t="s">
        <v>99</v>
      </c>
      <c r="E32" s="14" t="s">
        <v>19</v>
      </c>
      <c r="F32" s="11"/>
      <c r="G32" s="70">
        <v>5500</v>
      </c>
      <c r="H32" s="70">
        <v>3413.5</v>
      </c>
      <c r="I32" s="55">
        <v>3380.2</v>
      </c>
      <c r="J32" s="55">
        <v>3406</v>
      </c>
      <c r="K32" s="55">
        <v>3605</v>
      </c>
      <c r="L32" s="55">
        <v>3805</v>
      </c>
    </row>
    <row r="33" spans="1:12">
      <c r="A33" s="10"/>
      <c r="B33" s="14"/>
      <c r="C33" s="40" t="s">
        <v>36</v>
      </c>
      <c r="D33" s="12" t="s">
        <v>37</v>
      </c>
      <c r="E33" s="39"/>
      <c r="F33" s="11"/>
      <c r="G33" s="71">
        <f>G34+G35+G36</f>
        <v>15726.1</v>
      </c>
      <c r="H33" s="71">
        <f t="shared" ref="H33:L33" si="6">H34+H35+H36</f>
        <v>6488</v>
      </c>
      <c r="I33" s="71">
        <f t="shared" si="6"/>
        <v>15726.1</v>
      </c>
      <c r="J33" s="71">
        <f t="shared" si="6"/>
        <v>16471</v>
      </c>
      <c r="K33" s="71">
        <f t="shared" si="6"/>
        <v>16654</v>
      </c>
      <c r="L33" s="71">
        <f t="shared" si="6"/>
        <v>16853</v>
      </c>
    </row>
    <row r="34" spans="1:12" ht="24" customHeight="1">
      <c r="A34" s="10"/>
      <c r="B34" s="14" t="s">
        <v>18</v>
      </c>
      <c r="C34" s="41" t="s">
        <v>100</v>
      </c>
      <c r="D34" s="15" t="s">
        <v>101</v>
      </c>
      <c r="E34" s="14" t="s">
        <v>19</v>
      </c>
      <c r="F34" s="11"/>
      <c r="G34" s="70">
        <v>3700</v>
      </c>
      <c r="H34" s="70">
        <v>1316.5</v>
      </c>
      <c r="I34" s="55">
        <v>3700</v>
      </c>
      <c r="J34" s="55">
        <v>4144</v>
      </c>
      <c r="K34" s="55">
        <v>4194</v>
      </c>
      <c r="L34" s="69">
        <v>4249</v>
      </c>
    </row>
    <row r="35" spans="1:12" ht="21" customHeight="1">
      <c r="A35" s="10"/>
      <c r="B35" s="14" t="s">
        <v>18</v>
      </c>
      <c r="C35" s="41" t="s">
        <v>102</v>
      </c>
      <c r="D35" s="15" t="s">
        <v>103</v>
      </c>
      <c r="E35" s="14" t="s">
        <v>19</v>
      </c>
      <c r="F35" s="11"/>
      <c r="G35" s="70">
        <v>1900</v>
      </c>
      <c r="H35" s="70">
        <v>576.5</v>
      </c>
      <c r="I35" s="55">
        <v>1900</v>
      </c>
      <c r="J35" s="55">
        <v>1953</v>
      </c>
      <c r="K35" s="55">
        <v>1981</v>
      </c>
      <c r="L35" s="55">
        <v>2017</v>
      </c>
    </row>
    <row r="36" spans="1:12" ht="21" customHeight="1">
      <c r="A36" s="10"/>
      <c r="B36" s="14" t="s">
        <v>18</v>
      </c>
      <c r="C36" s="41" t="s">
        <v>104</v>
      </c>
      <c r="D36" s="15" t="s">
        <v>105</v>
      </c>
      <c r="E36" s="14" t="s">
        <v>19</v>
      </c>
      <c r="F36" s="11"/>
      <c r="G36" s="70">
        <v>10126.1</v>
      </c>
      <c r="H36" s="70">
        <v>4595</v>
      </c>
      <c r="I36" s="55">
        <v>10126.1</v>
      </c>
      <c r="J36" s="55">
        <v>10374</v>
      </c>
      <c r="K36" s="55">
        <v>10479</v>
      </c>
      <c r="L36" s="55">
        <v>10587</v>
      </c>
    </row>
    <row r="37" spans="1:12" ht="31.5">
      <c r="A37" s="10"/>
      <c r="B37" s="14"/>
      <c r="C37" s="40" t="s">
        <v>106</v>
      </c>
      <c r="D37" s="12" t="s">
        <v>107</v>
      </c>
      <c r="E37" s="39"/>
      <c r="F37" s="11"/>
      <c r="G37" s="74">
        <f>G38</f>
        <v>60</v>
      </c>
      <c r="H37" s="74">
        <f t="shared" ref="H37:L37" si="7">H38</f>
        <v>1787.4</v>
      </c>
      <c r="I37" s="74">
        <f t="shared" si="7"/>
        <v>1787.4</v>
      </c>
      <c r="J37" s="74">
        <f t="shared" si="7"/>
        <v>90</v>
      </c>
      <c r="K37" s="74">
        <f t="shared" si="7"/>
        <v>90</v>
      </c>
      <c r="L37" s="74">
        <f t="shared" si="7"/>
        <v>90</v>
      </c>
    </row>
    <row r="38" spans="1:12" ht="21.75" customHeight="1">
      <c r="A38" s="13"/>
      <c r="B38" s="14" t="s">
        <v>18</v>
      </c>
      <c r="C38" s="41" t="s">
        <v>108</v>
      </c>
      <c r="D38" s="15" t="s">
        <v>109</v>
      </c>
      <c r="E38" s="14" t="s">
        <v>19</v>
      </c>
      <c r="F38" s="19"/>
      <c r="G38" s="70">
        <v>60</v>
      </c>
      <c r="H38" s="70">
        <v>1787.4</v>
      </c>
      <c r="I38" s="55">
        <v>1787.4</v>
      </c>
      <c r="J38" s="55">
        <v>90</v>
      </c>
      <c r="K38" s="55">
        <v>90</v>
      </c>
      <c r="L38" s="55">
        <v>90</v>
      </c>
    </row>
    <row r="39" spans="1:12">
      <c r="A39" s="10"/>
      <c r="B39" s="14"/>
      <c r="C39" s="40" t="s">
        <v>38</v>
      </c>
      <c r="D39" s="12" t="s">
        <v>39</v>
      </c>
      <c r="E39" s="39"/>
      <c r="F39" s="11"/>
      <c r="G39" s="74">
        <f>G40+G41</f>
        <v>1900</v>
      </c>
      <c r="H39" s="74">
        <f t="shared" ref="H39:L39" si="8">H40+H41</f>
        <v>2295.3999999999996</v>
      </c>
      <c r="I39" s="74">
        <f t="shared" si="8"/>
        <v>2295.3999999999996</v>
      </c>
      <c r="J39" s="74">
        <f t="shared" si="8"/>
        <v>2768</v>
      </c>
      <c r="K39" s="74">
        <f t="shared" si="8"/>
        <v>2856</v>
      </c>
      <c r="L39" s="74">
        <f t="shared" si="8"/>
        <v>2947</v>
      </c>
    </row>
    <row r="40" spans="1:12" ht="35.25" customHeight="1">
      <c r="A40" s="13"/>
      <c r="B40" s="14" t="s">
        <v>18</v>
      </c>
      <c r="C40" s="41" t="s">
        <v>110</v>
      </c>
      <c r="D40" s="15" t="s">
        <v>111</v>
      </c>
      <c r="E40" s="14" t="s">
        <v>19</v>
      </c>
      <c r="F40" s="19"/>
      <c r="G40" s="70">
        <v>1900</v>
      </c>
      <c r="H40" s="70">
        <v>2295.1999999999998</v>
      </c>
      <c r="I40" s="55">
        <v>2295.1999999999998</v>
      </c>
      <c r="J40" s="55">
        <v>2768</v>
      </c>
      <c r="K40" s="55">
        <v>2856</v>
      </c>
      <c r="L40" s="55">
        <v>2947</v>
      </c>
    </row>
    <row r="41" spans="1:12" ht="35.25" customHeight="1">
      <c r="A41" s="13"/>
      <c r="B41" s="14" t="s">
        <v>18</v>
      </c>
      <c r="C41" s="41" t="s">
        <v>119</v>
      </c>
      <c r="D41" s="15" t="s">
        <v>78</v>
      </c>
      <c r="E41" s="14" t="s">
        <v>116</v>
      </c>
      <c r="F41" s="19"/>
      <c r="G41" s="70">
        <v>0</v>
      </c>
      <c r="H41" s="70">
        <v>0.2</v>
      </c>
      <c r="I41" s="55">
        <v>0.2</v>
      </c>
      <c r="J41" s="55"/>
      <c r="K41" s="55"/>
      <c r="L41" s="55"/>
    </row>
    <row r="42" spans="1:12" ht="9" customHeight="1">
      <c r="A42" s="18"/>
      <c r="B42" s="14"/>
      <c r="C42" s="40" t="s">
        <v>40</v>
      </c>
      <c r="D42" s="12" t="s">
        <v>41</v>
      </c>
      <c r="E42" s="39"/>
      <c r="F42" s="11"/>
      <c r="G42" s="74">
        <f>G43</f>
        <v>0</v>
      </c>
      <c r="H42" s="74">
        <f t="shared" ref="H42:L42" si="9">H43</f>
        <v>0</v>
      </c>
      <c r="I42" s="74">
        <f t="shared" si="9"/>
        <v>0</v>
      </c>
      <c r="J42" s="74">
        <f t="shared" si="9"/>
        <v>0</v>
      </c>
      <c r="K42" s="74">
        <f t="shared" si="9"/>
        <v>0</v>
      </c>
      <c r="L42" s="74">
        <f t="shared" si="9"/>
        <v>0</v>
      </c>
    </row>
    <row r="43" spans="1:12" ht="9.75" customHeight="1">
      <c r="A43" s="18"/>
      <c r="B43" s="14" t="s">
        <v>18</v>
      </c>
      <c r="C43" s="41" t="s">
        <v>79</v>
      </c>
      <c r="D43" s="15" t="s">
        <v>80</v>
      </c>
      <c r="E43" s="14" t="s">
        <v>19</v>
      </c>
      <c r="F43" s="21"/>
      <c r="G43" s="70">
        <v>0</v>
      </c>
      <c r="H43" s="70">
        <v>0</v>
      </c>
      <c r="I43" s="70">
        <v>0</v>
      </c>
      <c r="J43" s="55">
        <v>0</v>
      </c>
      <c r="K43" s="55">
        <v>0</v>
      </c>
      <c r="L43" s="55">
        <v>0</v>
      </c>
    </row>
    <row r="44" spans="1:12" ht="42.75" customHeight="1">
      <c r="A44" s="18"/>
      <c r="B44" s="14"/>
      <c r="C44" s="40" t="s">
        <v>42</v>
      </c>
      <c r="D44" s="12" t="s">
        <v>43</v>
      </c>
      <c r="E44" s="39"/>
      <c r="F44" s="21"/>
      <c r="G44" s="88">
        <f>G45+G47+G48+G46</f>
        <v>9170</v>
      </c>
      <c r="H44" s="88">
        <f t="shared" ref="H44:L44" si="10">H45+H47+H48+H46</f>
        <v>5748.5999999999995</v>
      </c>
      <c r="I44" s="88">
        <f t="shared" si="10"/>
        <v>7001.8</v>
      </c>
      <c r="J44" s="88">
        <f t="shared" si="10"/>
        <v>7470</v>
      </c>
      <c r="K44" s="88">
        <f t="shared" si="10"/>
        <v>7500</v>
      </c>
      <c r="L44" s="88">
        <f t="shared" si="10"/>
        <v>7500</v>
      </c>
    </row>
    <row r="45" spans="1:12" ht="56.25" customHeight="1">
      <c r="A45" s="18"/>
      <c r="B45" s="14" t="s">
        <v>18</v>
      </c>
      <c r="C45" s="41" t="s">
        <v>120</v>
      </c>
      <c r="D45" s="15" t="s">
        <v>112</v>
      </c>
      <c r="E45" s="14" t="s">
        <v>116</v>
      </c>
      <c r="F45" s="21"/>
      <c r="G45" s="70">
        <v>7000</v>
      </c>
      <c r="H45" s="70">
        <v>4210.5</v>
      </c>
      <c r="I45" s="70">
        <v>4831.8</v>
      </c>
      <c r="J45" s="55">
        <v>5300</v>
      </c>
      <c r="K45" s="55">
        <v>5330</v>
      </c>
      <c r="L45" s="55">
        <v>5330</v>
      </c>
    </row>
    <row r="46" spans="1:12" ht="68.25" customHeight="1">
      <c r="A46" s="18"/>
      <c r="B46" s="14" t="s">
        <v>18</v>
      </c>
      <c r="C46" s="42" t="s">
        <v>121</v>
      </c>
      <c r="D46" s="22" t="s">
        <v>113</v>
      </c>
      <c r="E46" s="14" t="s">
        <v>116</v>
      </c>
      <c r="F46" s="23"/>
      <c r="G46" s="89">
        <v>0</v>
      </c>
      <c r="H46" s="89">
        <v>0</v>
      </c>
      <c r="I46" s="89">
        <v>0</v>
      </c>
      <c r="J46" s="57">
        <v>0</v>
      </c>
      <c r="K46" s="57">
        <v>0</v>
      </c>
      <c r="L46" s="57">
        <v>0</v>
      </c>
    </row>
    <row r="47" spans="1:12" ht="68.25" customHeight="1">
      <c r="A47" s="18"/>
      <c r="B47" s="14" t="s">
        <v>18</v>
      </c>
      <c r="C47" s="42" t="s">
        <v>122</v>
      </c>
      <c r="D47" s="22" t="s">
        <v>114</v>
      </c>
      <c r="E47" s="14" t="s">
        <v>116</v>
      </c>
      <c r="F47" s="23"/>
      <c r="G47" s="89">
        <v>970</v>
      </c>
      <c r="H47" s="89">
        <v>717.4</v>
      </c>
      <c r="I47" s="89">
        <v>970</v>
      </c>
      <c r="J47" s="57">
        <v>970</v>
      </c>
      <c r="K47" s="57">
        <v>970</v>
      </c>
      <c r="L47" s="57">
        <v>970</v>
      </c>
    </row>
    <row r="48" spans="1:12" ht="67.5">
      <c r="A48" s="18"/>
      <c r="B48" s="14" t="s">
        <v>18</v>
      </c>
      <c r="C48" s="41" t="s">
        <v>123</v>
      </c>
      <c r="D48" s="15" t="s">
        <v>115</v>
      </c>
      <c r="E48" s="14" t="s">
        <v>116</v>
      </c>
      <c r="F48" s="21"/>
      <c r="G48" s="70">
        <v>1200</v>
      </c>
      <c r="H48" s="70">
        <v>820.7</v>
      </c>
      <c r="I48" s="70">
        <v>1200</v>
      </c>
      <c r="J48" s="55">
        <v>1200</v>
      </c>
      <c r="K48" s="55">
        <v>1200</v>
      </c>
      <c r="L48" s="55">
        <v>1200</v>
      </c>
    </row>
    <row r="49" spans="1:12" ht="19.5" customHeight="1">
      <c r="A49" s="18"/>
      <c r="B49" s="14"/>
      <c r="C49" s="40" t="s">
        <v>117</v>
      </c>
      <c r="D49" s="12" t="s">
        <v>118</v>
      </c>
      <c r="E49" s="39"/>
      <c r="F49" s="24"/>
      <c r="G49" s="74">
        <f>G50</f>
        <v>500</v>
      </c>
      <c r="H49" s="74">
        <f t="shared" ref="H49:L49" si="11">H50</f>
        <v>56.3</v>
      </c>
      <c r="I49" s="74">
        <f t="shared" si="11"/>
        <v>500</v>
      </c>
      <c r="J49" s="74">
        <f t="shared" si="11"/>
        <v>56.2</v>
      </c>
      <c r="K49" s="74">
        <f t="shared" si="11"/>
        <v>56.2</v>
      </c>
      <c r="L49" s="74">
        <f t="shared" si="11"/>
        <v>56.2</v>
      </c>
    </row>
    <row r="50" spans="1:12" ht="37.5" customHeight="1">
      <c r="A50" s="18"/>
      <c r="B50" s="14" t="s">
        <v>18</v>
      </c>
      <c r="C50" s="41" t="s">
        <v>175</v>
      </c>
      <c r="D50" s="15" t="s">
        <v>125</v>
      </c>
      <c r="E50" s="14" t="s">
        <v>176</v>
      </c>
      <c r="F50" s="21"/>
      <c r="G50" s="70">
        <v>500</v>
      </c>
      <c r="H50" s="70">
        <v>56.3</v>
      </c>
      <c r="I50" s="70">
        <v>500</v>
      </c>
      <c r="J50" s="55">
        <v>56.2</v>
      </c>
      <c r="K50" s="55">
        <v>56.2</v>
      </c>
      <c r="L50" s="55">
        <v>56.2</v>
      </c>
    </row>
    <row r="51" spans="1:12" ht="13.5" customHeight="1">
      <c r="A51" s="18"/>
      <c r="B51" s="14"/>
      <c r="C51" s="40" t="s">
        <v>44</v>
      </c>
      <c r="D51" s="12" t="s">
        <v>45</v>
      </c>
      <c r="E51" s="39"/>
      <c r="F51" s="24"/>
      <c r="G51" s="74">
        <f>G52+G53</f>
        <v>2432</v>
      </c>
      <c r="H51" s="74">
        <f t="shared" ref="H51:L51" si="12">H52+H53</f>
        <v>1545.2</v>
      </c>
      <c r="I51" s="74">
        <f t="shared" si="12"/>
        <v>2432</v>
      </c>
      <c r="J51" s="74">
        <f t="shared" si="12"/>
        <v>2432</v>
      </c>
      <c r="K51" s="74">
        <f t="shared" si="12"/>
        <v>2500</v>
      </c>
      <c r="L51" s="74">
        <f t="shared" si="12"/>
        <v>2600</v>
      </c>
    </row>
    <row r="52" spans="1:12" ht="15" customHeight="1">
      <c r="A52" s="18"/>
      <c r="B52" s="14" t="s">
        <v>18</v>
      </c>
      <c r="C52" s="41" t="s">
        <v>126</v>
      </c>
      <c r="D52" s="15" t="s">
        <v>124</v>
      </c>
      <c r="E52" s="14" t="s">
        <v>116</v>
      </c>
      <c r="F52" s="21"/>
      <c r="G52" s="70">
        <v>2432</v>
      </c>
      <c r="H52" s="70">
        <v>1504.8</v>
      </c>
      <c r="I52" s="70">
        <v>2391.6</v>
      </c>
      <c r="J52" s="55">
        <v>2432</v>
      </c>
      <c r="K52" s="55">
        <v>2500</v>
      </c>
      <c r="L52" s="55">
        <v>2600</v>
      </c>
    </row>
    <row r="53" spans="1:12" ht="21" customHeight="1">
      <c r="A53" s="18"/>
      <c r="B53" s="14" t="s">
        <v>18</v>
      </c>
      <c r="C53" s="41" t="s">
        <v>127</v>
      </c>
      <c r="D53" s="15" t="s">
        <v>128</v>
      </c>
      <c r="E53" s="14" t="s">
        <v>116</v>
      </c>
      <c r="F53" s="21"/>
      <c r="G53" s="70">
        <v>0</v>
      </c>
      <c r="H53" s="70">
        <v>40.4</v>
      </c>
      <c r="I53" s="70">
        <v>40.4</v>
      </c>
      <c r="J53" s="55">
        <v>0</v>
      </c>
      <c r="K53" s="55">
        <v>0</v>
      </c>
      <c r="L53" s="55">
        <v>0</v>
      </c>
    </row>
    <row r="54" spans="1:12" ht="21">
      <c r="A54" s="18"/>
      <c r="B54" s="14"/>
      <c r="C54" s="40" t="s">
        <v>46</v>
      </c>
      <c r="D54" s="54" t="s">
        <v>47</v>
      </c>
      <c r="E54" s="39"/>
      <c r="F54" s="24"/>
      <c r="G54" s="90">
        <f>G55+G56</f>
        <v>4300</v>
      </c>
      <c r="H54" s="90">
        <f t="shared" ref="H54:L54" si="13">H55+H56</f>
        <v>6895.8</v>
      </c>
      <c r="I54" s="90">
        <f t="shared" si="13"/>
        <v>6895.8</v>
      </c>
      <c r="J54" s="90">
        <f t="shared" si="13"/>
        <v>1700</v>
      </c>
      <c r="K54" s="90">
        <f t="shared" si="13"/>
        <v>1700</v>
      </c>
      <c r="L54" s="90">
        <f t="shared" si="13"/>
        <v>1700</v>
      </c>
    </row>
    <row r="55" spans="1:12" ht="19.5" customHeight="1">
      <c r="A55" s="18"/>
      <c r="B55" s="14" t="s">
        <v>18</v>
      </c>
      <c r="C55" s="42" t="s">
        <v>131</v>
      </c>
      <c r="D55" s="22" t="s">
        <v>129</v>
      </c>
      <c r="E55" s="14" t="s">
        <v>116</v>
      </c>
      <c r="F55" s="25"/>
      <c r="G55" s="89">
        <v>0</v>
      </c>
      <c r="H55" s="89">
        <v>0</v>
      </c>
      <c r="I55" s="89">
        <v>0</v>
      </c>
      <c r="J55" s="57">
        <v>700</v>
      </c>
      <c r="K55" s="57">
        <v>700</v>
      </c>
      <c r="L55" s="57">
        <v>700</v>
      </c>
    </row>
    <row r="56" spans="1:12" ht="33.75" customHeight="1">
      <c r="A56" s="18"/>
      <c r="B56" s="14" t="s">
        <v>18</v>
      </c>
      <c r="C56" s="42" t="s">
        <v>132</v>
      </c>
      <c r="D56" s="22" t="s">
        <v>130</v>
      </c>
      <c r="E56" s="14" t="s">
        <v>116</v>
      </c>
      <c r="F56" s="25"/>
      <c r="G56" s="89">
        <v>4300</v>
      </c>
      <c r="H56" s="89">
        <v>6895.8</v>
      </c>
      <c r="I56" s="89">
        <v>6895.8</v>
      </c>
      <c r="J56" s="57">
        <v>1000</v>
      </c>
      <c r="K56" s="57">
        <v>1000</v>
      </c>
      <c r="L56" s="57">
        <v>1000</v>
      </c>
    </row>
    <row r="57" spans="1:12" ht="21">
      <c r="A57" s="18"/>
      <c r="B57" s="38"/>
      <c r="C57" s="40" t="s">
        <v>48</v>
      </c>
      <c r="D57" s="12" t="s">
        <v>49</v>
      </c>
      <c r="E57" s="39"/>
      <c r="F57" s="26"/>
      <c r="G57" s="88">
        <f>G60+G59+G64+G65+G66+G58</f>
        <v>1500</v>
      </c>
      <c r="H57" s="88">
        <f>H58+H59+H60+H61+H62+H63+H64+H65+H66+H67</f>
        <v>1044.5999999999999</v>
      </c>
      <c r="I57" s="88">
        <f t="shared" ref="I57:L57" si="14">I58+I59+I60+I61+I62+I63+I64+I65+I66+I67</f>
        <v>1500</v>
      </c>
      <c r="J57" s="88">
        <f t="shared" si="14"/>
        <v>1500</v>
      </c>
      <c r="K57" s="88">
        <f t="shared" si="14"/>
        <v>1600</v>
      </c>
      <c r="L57" s="88">
        <f t="shared" si="14"/>
        <v>1700</v>
      </c>
    </row>
    <row r="58" spans="1:12" ht="66" customHeight="1">
      <c r="A58" s="18"/>
      <c r="B58" s="14" t="s">
        <v>18</v>
      </c>
      <c r="C58" s="81" t="s">
        <v>226</v>
      </c>
      <c r="D58" s="82" t="s">
        <v>178</v>
      </c>
      <c r="E58" s="14" t="s">
        <v>227</v>
      </c>
      <c r="F58" s="26"/>
      <c r="G58" s="91">
        <v>0</v>
      </c>
      <c r="H58" s="91">
        <v>37</v>
      </c>
      <c r="I58" s="91">
        <v>37</v>
      </c>
      <c r="J58" s="83">
        <v>16.5</v>
      </c>
      <c r="K58" s="83">
        <v>17.600000000000001</v>
      </c>
      <c r="L58" s="83">
        <v>18.7</v>
      </c>
    </row>
    <row r="59" spans="1:12" ht="35.25" customHeight="1">
      <c r="A59" s="18"/>
      <c r="B59" s="14" t="s">
        <v>18</v>
      </c>
      <c r="C59" s="81" t="s">
        <v>177</v>
      </c>
      <c r="D59" s="82" t="s">
        <v>135</v>
      </c>
      <c r="E59" s="14" t="s">
        <v>134</v>
      </c>
      <c r="F59" s="26"/>
      <c r="G59" s="91">
        <v>0</v>
      </c>
      <c r="H59" s="91">
        <v>149.1</v>
      </c>
      <c r="I59" s="91">
        <v>149.1</v>
      </c>
      <c r="J59" s="83">
        <v>213</v>
      </c>
      <c r="K59" s="83">
        <v>227.2</v>
      </c>
      <c r="L59" s="83">
        <v>241.4</v>
      </c>
    </row>
    <row r="60" spans="1:12" ht="43.5" customHeight="1">
      <c r="A60" s="18"/>
      <c r="B60" s="14" t="s">
        <v>18</v>
      </c>
      <c r="C60" s="41" t="s">
        <v>232</v>
      </c>
      <c r="D60" s="15" t="s">
        <v>231</v>
      </c>
      <c r="E60" s="14" t="s">
        <v>134</v>
      </c>
      <c r="F60" s="21"/>
      <c r="G60" s="70">
        <v>0</v>
      </c>
      <c r="H60" s="70">
        <v>0.5</v>
      </c>
      <c r="I60" s="70">
        <v>0.5</v>
      </c>
      <c r="J60" s="55">
        <v>0</v>
      </c>
      <c r="K60" s="55">
        <v>0</v>
      </c>
      <c r="L60" s="55">
        <v>0</v>
      </c>
    </row>
    <row r="61" spans="1:12" ht="43.5" customHeight="1">
      <c r="A61" s="18"/>
      <c r="B61" s="14" t="s">
        <v>18</v>
      </c>
      <c r="C61" s="41" t="s">
        <v>233</v>
      </c>
      <c r="D61" s="15" t="s">
        <v>234</v>
      </c>
      <c r="E61" s="14" t="s">
        <v>134</v>
      </c>
      <c r="F61" s="21"/>
      <c r="G61" s="70">
        <v>0</v>
      </c>
      <c r="H61" s="70">
        <v>3.3</v>
      </c>
      <c r="I61" s="70">
        <v>3.3</v>
      </c>
      <c r="J61" s="55">
        <v>232.5</v>
      </c>
      <c r="K61" s="55">
        <v>248</v>
      </c>
      <c r="L61" s="55">
        <v>263.5</v>
      </c>
    </row>
    <row r="62" spans="1:12" ht="43.5" customHeight="1">
      <c r="A62" s="18"/>
      <c r="B62" s="14" t="s">
        <v>18</v>
      </c>
      <c r="C62" s="41" t="s">
        <v>235</v>
      </c>
      <c r="D62" s="15" t="s">
        <v>236</v>
      </c>
      <c r="E62" s="14" t="s">
        <v>134</v>
      </c>
      <c r="F62" s="21"/>
      <c r="G62" s="70">
        <v>0</v>
      </c>
      <c r="H62" s="70">
        <v>10.3</v>
      </c>
      <c r="I62" s="70">
        <v>10.3</v>
      </c>
      <c r="J62" s="55">
        <v>10.5</v>
      </c>
      <c r="K62" s="55">
        <v>11.2</v>
      </c>
      <c r="L62" s="55">
        <v>11.9</v>
      </c>
    </row>
    <row r="63" spans="1:12" ht="43.5" customHeight="1">
      <c r="A63" s="18"/>
      <c r="B63" s="14" t="s">
        <v>18</v>
      </c>
      <c r="C63" s="41" t="s">
        <v>237</v>
      </c>
      <c r="D63" s="15" t="s">
        <v>238</v>
      </c>
      <c r="E63" s="14" t="s">
        <v>134</v>
      </c>
      <c r="F63" s="21"/>
      <c r="G63" s="70">
        <v>0</v>
      </c>
      <c r="H63" s="70">
        <v>22.6</v>
      </c>
      <c r="I63" s="70">
        <v>22.6</v>
      </c>
      <c r="J63" s="55">
        <v>10.5</v>
      </c>
      <c r="K63" s="55">
        <v>11.2</v>
      </c>
      <c r="L63" s="55">
        <v>11.9</v>
      </c>
    </row>
    <row r="64" spans="1:12" ht="43.5" customHeight="1">
      <c r="A64" s="18"/>
      <c r="B64" s="14" t="s">
        <v>18</v>
      </c>
      <c r="C64" s="41" t="s">
        <v>180</v>
      </c>
      <c r="D64" s="15" t="s">
        <v>179</v>
      </c>
      <c r="E64" s="14" t="s">
        <v>116</v>
      </c>
      <c r="F64" s="21"/>
      <c r="G64" s="70">
        <v>0</v>
      </c>
      <c r="H64" s="70">
        <v>1</v>
      </c>
      <c r="I64" s="70">
        <v>1</v>
      </c>
      <c r="J64" s="55"/>
      <c r="K64" s="55"/>
      <c r="L64" s="55"/>
    </row>
    <row r="65" spans="1:12" ht="43.5" customHeight="1">
      <c r="A65" s="18"/>
      <c r="B65" s="14" t="s">
        <v>18</v>
      </c>
      <c r="C65" s="41" t="s">
        <v>229</v>
      </c>
      <c r="D65" s="15" t="s">
        <v>230</v>
      </c>
      <c r="E65" s="14" t="s">
        <v>134</v>
      </c>
      <c r="F65" s="21"/>
      <c r="G65" s="70">
        <v>0</v>
      </c>
      <c r="H65" s="70">
        <v>318.39999999999998</v>
      </c>
      <c r="I65" s="70">
        <v>318.39999999999998</v>
      </c>
      <c r="J65" s="55">
        <v>408</v>
      </c>
      <c r="K65" s="55">
        <v>435.2</v>
      </c>
      <c r="L65" s="55">
        <v>462.4</v>
      </c>
    </row>
    <row r="66" spans="1:12" ht="43.5" customHeight="1">
      <c r="A66" s="18"/>
      <c r="B66" s="14" t="s">
        <v>18</v>
      </c>
      <c r="C66" s="41" t="s">
        <v>181</v>
      </c>
      <c r="D66" s="15" t="s">
        <v>182</v>
      </c>
      <c r="E66" s="14" t="s">
        <v>116</v>
      </c>
      <c r="F66" s="21"/>
      <c r="G66" s="70">
        <v>1500</v>
      </c>
      <c r="H66" s="70">
        <v>486.8</v>
      </c>
      <c r="I66" s="70">
        <v>942.2</v>
      </c>
      <c r="J66" s="55">
        <v>609</v>
      </c>
      <c r="K66" s="55">
        <v>649.6</v>
      </c>
      <c r="L66" s="55">
        <v>690.2</v>
      </c>
    </row>
    <row r="67" spans="1:12" ht="43.5" customHeight="1">
      <c r="A67" s="18"/>
      <c r="B67" s="14" t="s">
        <v>18</v>
      </c>
      <c r="C67" s="41" t="s">
        <v>228</v>
      </c>
      <c r="D67" s="15" t="s">
        <v>182</v>
      </c>
      <c r="E67" s="14" t="s">
        <v>208</v>
      </c>
      <c r="F67" s="21"/>
      <c r="G67" s="70">
        <v>0</v>
      </c>
      <c r="H67" s="70">
        <v>15.6</v>
      </c>
      <c r="I67" s="70">
        <v>15.6</v>
      </c>
      <c r="J67" s="55"/>
      <c r="K67" s="55"/>
      <c r="L67" s="55"/>
    </row>
    <row r="68" spans="1:12">
      <c r="A68" s="18"/>
      <c r="B68" s="38"/>
      <c r="C68" s="40" t="s">
        <v>50</v>
      </c>
      <c r="D68" s="12" t="s">
        <v>51</v>
      </c>
      <c r="E68" s="39"/>
      <c r="F68" s="11"/>
      <c r="G68" s="74">
        <f>G69</f>
        <v>5840.5</v>
      </c>
      <c r="H68" s="74">
        <f t="shared" ref="H68:L68" si="15">H69</f>
        <v>5025.3999999999996</v>
      </c>
      <c r="I68" s="74">
        <f t="shared" si="15"/>
        <v>5840.5</v>
      </c>
      <c r="J68" s="74">
        <f t="shared" si="15"/>
        <v>0</v>
      </c>
      <c r="K68" s="74">
        <f t="shared" si="15"/>
        <v>0</v>
      </c>
      <c r="L68" s="74">
        <f t="shared" si="15"/>
        <v>0</v>
      </c>
    </row>
    <row r="69" spans="1:12" ht="48" customHeight="1">
      <c r="A69" s="18"/>
      <c r="B69" s="14" t="s">
        <v>18</v>
      </c>
      <c r="C69" s="42" t="s">
        <v>207</v>
      </c>
      <c r="D69" s="22" t="s">
        <v>133</v>
      </c>
      <c r="E69" s="14" t="s">
        <v>208</v>
      </c>
      <c r="F69" s="25"/>
      <c r="G69" s="89">
        <v>5840.5</v>
      </c>
      <c r="H69" s="89">
        <v>5025.3999999999996</v>
      </c>
      <c r="I69" s="89">
        <v>5840.5</v>
      </c>
      <c r="J69" s="57">
        <v>0</v>
      </c>
      <c r="K69" s="57"/>
      <c r="L69" s="57"/>
    </row>
    <row r="70" spans="1:12">
      <c r="A70" s="10"/>
      <c r="B70" s="20"/>
      <c r="C70" s="64" t="s">
        <v>52</v>
      </c>
      <c r="D70" s="65" t="s">
        <v>53</v>
      </c>
      <c r="E70" s="66"/>
      <c r="F70" s="67"/>
      <c r="G70" s="68">
        <f t="shared" ref="G70:L70" si="16">G71+G111+G112+G113</f>
        <v>717184.79999999993</v>
      </c>
      <c r="H70" s="68">
        <f t="shared" si="16"/>
        <v>461817.49999999994</v>
      </c>
      <c r="I70" s="68">
        <f t="shared" si="16"/>
        <v>716754.2</v>
      </c>
      <c r="J70" s="68">
        <f t="shared" si="16"/>
        <v>542840.69999999995</v>
      </c>
      <c r="K70" s="68">
        <f t="shared" si="16"/>
        <v>490528.4</v>
      </c>
      <c r="L70" s="68">
        <f t="shared" si="16"/>
        <v>478825.10000000003</v>
      </c>
    </row>
    <row r="71" spans="1:12" ht="31.5">
      <c r="A71" s="13"/>
      <c r="B71" s="20"/>
      <c r="C71" s="43" t="s">
        <v>54</v>
      </c>
      <c r="D71" s="27" t="s">
        <v>55</v>
      </c>
      <c r="E71" s="20"/>
      <c r="F71" s="28"/>
      <c r="G71" s="58">
        <f>G72+G75+G93+G104</f>
        <v>714684.79999999993</v>
      </c>
      <c r="H71" s="58">
        <f t="shared" ref="H71:L71" si="17">H72+H75+H93+H104</f>
        <v>459748.1</v>
      </c>
      <c r="I71" s="58">
        <f t="shared" si="17"/>
        <v>714684.79999999993</v>
      </c>
      <c r="J71" s="58">
        <f t="shared" si="17"/>
        <v>540190.69999999995</v>
      </c>
      <c r="K71" s="58">
        <f t="shared" si="17"/>
        <v>490528.4</v>
      </c>
      <c r="L71" s="58">
        <f t="shared" si="17"/>
        <v>478825.10000000003</v>
      </c>
    </row>
    <row r="72" spans="1:12" ht="21">
      <c r="A72" s="13"/>
      <c r="B72" s="20"/>
      <c r="C72" s="43" t="s">
        <v>56</v>
      </c>
      <c r="D72" s="33" t="s">
        <v>57</v>
      </c>
      <c r="E72" s="77"/>
      <c r="F72" s="49"/>
      <c r="G72" s="60">
        <f>G73+G74</f>
        <v>106476</v>
      </c>
      <c r="H72" s="60">
        <f t="shared" ref="H72:I72" si="18">H73+H74</f>
        <v>79857</v>
      </c>
      <c r="I72" s="60">
        <f t="shared" si="18"/>
        <v>106476</v>
      </c>
      <c r="J72" s="60">
        <f>J73+J74</f>
        <v>123691.1</v>
      </c>
      <c r="K72" s="60">
        <f t="shared" ref="K72" si="19">K73</f>
        <v>74694.100000000006</v>
      </c>
      <c r="L72" s="60">
        <f>L73</f>
        <v>77335.5</v>
      </c>
    </row>
    <row r="73" spans="1:12" ht="33.75" customHeight="1">
      <c r="A73" s="13"/>
      <c r="B73" s="20" t="s">
        <v>58</v>
      </c>
      <c r="C73" s="44" t="s">
        <v>185</v>
      </c>
      <c r="D73" s="32" t="s">
        <v>187</v>
      </c>
      <c r="E73" s="14" t="s">
        <v>183</v>
      </c>
      <c r="F73" s="30"/>
      <c r="G73" s="59">
        <v>101067.5</v>
      </c>
      <c r="H73" s="59">
        <v>75800.7</v>
      </c>
      <c r="I73" s="59">
        <v>101067.5</v>
      </c>
      <c r="J73" s="59">
        <v>123691.1</v>
      </c>
      <c r="K73" s="59">
        <v>74694.100000000006</v>
      </c>
      <c r="L73" s="59">
        <v>77335.5</v>
      </c>
    </row>
    <row r="74" spans="1:12" ht="33.75" customHeight="1">
      <c r="A74" s="13"/>
      <c r="B74" s="20" t="s">
        <v>58</v>
      </c>
      <c r="C74" s="44" t="s">
        <v>186</v>
      </c>
      <c r="D74" s="32" t="s">
        <v>184</v>
      </c>
      <c r="E74" s="14" t="s">
        <v>116</v>
      </c>
      <c r="F74" s="30"/>
      <c r="G74" s="59">
        <v>5408.5</v>
      </c>
      <c r="H74" s="59">
        <v>4056.3</v>
      </c>
      <c r="I74" s="59">
        <v>5408.5</v>
      </c>
      <c r="J74" s="59">
        <v>0</v>
      </c>
      <c r="K74" s="59"/>
      <c r="L74" s="59"/>
    </row>
    <row r="75" spans="1:12" ht="31.5">
      <c r="A75" s="13"/>
      <c r="B75" s="20"/>
      <c r="C75" s="43" t="s">
        <v>59</v>
      </c>
      <c r="D75" s="33" t="s">
        <v>60</v>
      </c>
      <c r="E75" s="50"/>
      <c r="F75" s="51"/>
      <c r="G75" s="60">
        <f>G76+G77+G78+G79+G80+G81+G82+G83+G84+G85+G86+G87+G88+G89+G90+G91+G92</f>
        <v>230312.59999999998</v>
      </c>
      <c r="H75" s="60">
        <f t="shared" ref="H75:I75" si="20">H76+H77+H78+H79+H80+H81+H82+H83+H84+H85+H86+H87+H88+H89+H90+H91+H92</f>
        <v>92266.6</v>
      </c>
      <c r="I75" s="60">
        <f t="shared" si="20"/>
        <v>230312.59999999998</v>
      </c>
      <c r="J75" s="60">
        <f t="shared" ref="J75:L75" si="21">J76+J77+J78+J79+J80+J81+J82+J83+J84+J85+J86+J87+J88+J89+J90+J91+J92</f>
        <v>124214.40000000001</v>
      </c>
      <c r="K75" s="60">
        <f t="shared" si="21"/>
        <v>112806.39999999999</v>
      </c>
      <c r="L75" s="60">
        <f t="shared" si="21"/>
        <v>112586.6</v>
      </c>
    </row>
    <row r="76" spans="1:12" ht="93" customHeight="1">
      <c r="A76" s="18"/>
      <c r="B76" s="20" t="s">
        <v>58</v>
      </c>
      <c r="C76" s="44" t="s">
        <v>209</v>
      </c>
      <c r="D76" s="32" t="s">
        <v>153</v>
      </c>
      <c r="E76" s="14" t="s">
        <v>208</v>
      </c>
      <c r="F76" s="29"/>
      <c r="G76" s="59">
        <v>33552.1</v>
      </c>
      <c r="H76" s="59">
        <v>2818.3</v>
      </c>
      <c r="I76" s="59">
        <v>33552.1</v>
      </c>
      <c r="J76" s="59">
        <v>48809.2</v>
      </c>
      <c r="K76" s="59">
        <v>52668.7</v>
      </c>
      <c r="L76" s="59">
        <v>52668.7</v>
      </c>
    </row>
    <row r="77" spans="1:12" ht="38.25" customHeight="1">
      <c r="A77" s="13"/>
      <c r="B77" s="20" t="s">
        <v>58</v>
      </c>
      <c r="C77" s="44" t="s">
        <v>188</v>
      </c>
      <c r="D77" s="32" t="s">
        <v>189</v>
      </c>
      <c r="E77" s="14" t="s">
        <v>164</v>
      </c>
      <c r="F77" s="31"/>
      <c r="G77" s="59">
        <v>0</v>
      </c>
      <c r="H77" s="59">
        <v>0</v>
      </c>
      <c r="I77" s="59">
        <v>0</v>
      </c>
      <c r="J77" s="59">
        <v>0</v>
      </c>
      <c r="K77" s="59">
        <v>0</v>
      </c>
      <c r="L77" s="59">
        <v>0</v>
      </c>
    </row>
    <row r="78" spans="1:12" ht="35.25" customHeight="1">
      <c r="A78" s="13"/>
      <c r="B78" s="20" t="s">
        <v>58</v>
      </c>
      <c r="C78" s="44" t="s">
        <v>190</v>
      </c>
      <c r="D78" s="32" t="s">
        <v>191</v>
      </c>
      <c r="E78" s="14" t="s">
        <v>164</v>
      </c>
      <c r="F78" s="31"/>
      <c r="G78" s="59">
        <v>0</v>
      </c>
      <c r="H78" s="59">
        <v>0</v>
      </c>
      <c r="I78" s="59">
        <v>0</v>
      </c>
      <c r="J78" s="59">
        <v>0</v>
      </c>
      <c r="K78" s="59">
        <v>0</v>
      </c>
      <c r="L78" s="59">
        <v>0</v>
      </c>
    </row>
    <row r="79" spans="1:12" ht="36" customHeight="1">
      <c r="A79" s="18"/>
      <c r="B79" s="20" t="s">
        <v>58</v>
      </c>
      <c r="C79" s="44" t="s">
        <v>165</v>
      </c>
      <c r="D79" s="32" t="s">
        <v>152</v>
      </c>
      <c r="E79" s="14" t="s">
        <v>164</v>
      </c>
      <c r="F79" s="29"/>
      <c r="G79" s="59">
        <v>9080.6</v>
      </c>
      <c r="H79" s="59">
        <v>5507.6</v>
      </c>
      <c r="I79" s="59">
        <v>9080.6</v>
      </c>
      <c r="J79" s="59">
        <v>8426.2000000000007</v>
      </c>
      <c r="K79" s="59">
        <v>7375.4</v>
      </c>
      <c r="L79" s="59">
        <v>7375.4</v>
      </c>
    </row>
    <row r="80" spans="1:12" ht="36" customHeight="1">
      <c r="A80" s="18"/>
      <c r="B80" s="20" t="s">
        <v>58</v>
      </c>
      <c r="C80" s="44" t="s">
        <v>166</v>
      </c>
      <c r="D80" s="32" t="s">
        <v>136</v>
      </c>
      <c r="E80" s="14" t="s">
        <v>164</v>
      </c>
      <c r="F80" s="29"/>
      <c r="G80" s="59">
        <v>0</v>
      </c>
      <c r="H80" s="59">
        <v>0</v>
      </c>
      <c r="I80" s="59">
        <v>0</v>
      </c>
      <c r="J80" s="59">
        <v>0</v>
      </c>
      <c r="K80" s="59">
        <v>0</v>
      </c>
      <c r="L80" s="59">
        <v>0</v>
      </c>
    </row>
    <row r="81" spans="1:12" ht="25.5" customHeight="1">
      <c r="A81" s="18"/>
      <c r="B81" s="20" t="s">
        <v>58</v>
      </c>
      <c r="C81" s="44" t="s">
        <v>211</v>
      </c>
      <c r="D81" s="32" t="s">
        <v>154</v>
      </c>
      <c r="E81" s="14" t="s">
        <v>208</v>
      </c>
      <c r="F81" s="29"/>
      <c r="G81" s="59">
        <v>13049.3</v>
      </c>
      <c r="H81" s="59">
        <v>13049.3</v>
      </c>
      <c r="I81" s="59">
        <v>13049.3</v>
      </c>
      <c r="J81" s="59">
        <v>8181.7</v>
      </c>
      <c r="K81" s="59">
        <v>8314.2999999999993</v>
      </c>
      <c r="L81" s="59">
        <v>8334.4</v>
      </c>
    </row>
    <row r="82" spans="1:12" ht="35.25" customHeight="1">
      <c r="A82" s="18"/>
      <c r="B82" s="20" t="s">
        <v>58</v>
      </c>
      <c r="C82" s="44" t="s">
        <v>210</v>
      </c>
      <c r="D82" s="32" t="s">
        <v>192</v>
      </c>
      <c r="E82" s="14" t="s">
        <v>208</v>
      </c>
      <c r="F82" s="29"/>
      <c r="G82" s="59">
        <v>79387.3</v>
      </c>
      <c r="H82" s="59">
        <v>16271.2</v>
      </c>
      <c r="I82" s="59">
        <v>79387.3</v>
      </c>
      <c r="J82" s="59">
        <v>0</v>
      </c>
      <c r="K82" s="59">
        <v>0</v>
      </c>
      <c r="L82" s="59">
        <v>0</v>
      </c>
    </row>
    <row r="83" spans="1:12" ht="35.25" customHeight="1">
      <c r="A83" s="18"/>
      <c r="B83" s="20" t="s">
        <v>58</v>
      </c>
      <c r="C83" s="44" t="s">
        <v>151</v>
      </c>
      <c r="D83" s="32" t="s">
        <v>150</v>
      </c>
      <c r="E83" s="14" t="s">
        <v>116</v>
      </c>
      <c r="F83" s="29"/>
      <c r="G83" s="59">
        <v>447.6</v>
      </c>
      <c r="H83" s="59">
        <v>0</v>
      </c>
      <c r="I83" s="59">
        <v>447.6</v>
      </c>
      <c r="J83" s="59">
        <v>333.6</v>
      </c>
      <c r="K83" s="59">
        <v>0</v>
      </c>
      <c r="L83" s="59">
        <v>0</v>
      </c>
    </row>
    <row r="84" spans="1:12" ht="35.25" customHeight="1">
      <c r="A84" s="18"/>
      <c r="B84" s="20" t="s">
        <v>58</v>
      </c>
      <c r="C84" s="44" t="s">
        <v>167</v>
      </c>
      <c r="D84" s="32" t="s">
        <v>137</v>
      </c>
      <c r="E84" s="14" t="s">
        <v>168</v>
      </c>
      <c r="F84" s="29"/>
      <c r="G84" s="59">
        <v>300</v>
      </c>
      <c r="H84" s="59">
        <v>300</v>
      </c>
      <c r="I84" s="59">
        <v>300</v>
      </c>
      <c r="J84" s="59">
        <v>0</v>
      </c>
      <c r="K84" s="59">
        <v>0</v>
      </c>
      <c r="L84" s="59">
        <v>0</v>
      </c>
    </row>
    <row r="85" spans="1:12" ht="35.25" customHeight="1">
      <c r="A85" s="18"/>
      <c r="B85" s="20" t="s">
        <v>58</v>
      </c>
      <c r="C85" s="44" t="s">
        <v>212</v>
      </c>
      <c r="D85" s="32" t="s">
        <v>155</v>
      </c>
      <c r="E85" s="14" t="s">
        <v>208</v>
      </c>
      <c r="F85" s="29"/>
      <c r="G85" s="59">
        <v>5741</v>
      </c>
      <c r="H85" s="59">
        <v>5741</v>
      </c>
      <c r="I85" s="59">
        <v>5741</v>
      </c>
      <c r="J85" s="59">
        <v>6264.3</v>
      </c>
      <c r="K85" s="59">
        <v>6019.2</v>
      </c>
      <c r="L85" s="59">
        <v>5779.3</v>
      </c>
    </row>
    <row r="86" spans="1:12" ht="35.25" customHeight="1">
      <c r="A86" s="18"/>
      <c r="B86" s="20" t="s">
        <v>58</v>
      </c>
      <c r="C86" s="44" t="s">
        <v>239</v>
      </c>
      <c r="D86" s="32" t="s">
        <v>156</v>
      </c>
      <c r="E86" s="14" t="s">
        <v>208</v>
      </c>
      <c r="F86" s="29"/>
      <c r="G86" s="59">
        <v>0</v>
      </c>
      <c r="H86" s="59">
        <v>0</v>
      </c>
      <c r="I86" s="59">
        <v>0</v>
      </c>
      <c r="J86" s="59">
        <v>332.6</v>
      </c>
      <c r="K86" s="59">
        <v>0</v>
      </c>
      <c r="L86" s="59">
        <v>0</v>
      </c>
    </row>
    <row r="87" spans="1:12" ht="35.25" customHeight="1">
      <c r="A87" s="18"/>
      <c r="B87" s="20" t="s">
        <v>58</v>
      </c>
      <c r="C87" s="44" t="s">
        <v>138</v>
      </c>
      <c r="D87" s="32" t="s">
        <v>139</v>
      </c>
      <c r="E87" s="14" t="s">
        <v>116</v>
      </c>
      <c r="F87" s="29"/>
      <c r="G87" s="59">
        <v>17.5</v>
      </c>
      <c r="H87" s="59">
        <v>0</v>
      </c>
      <c r="I87" s="59">
        <v>17.5</v>
      </c>
      <c r="J87" s="59">
        <v>41.2</v>
      </c>
      <c r="K87" s="59">
        <v>0</v>
      </c>
      <c r="L87" s="59">
        <v>0</v>
      </c>
    </row>
    <row r="88" spans="1:12" ht="35.25" customHeight="1">
      <c r="A88" s="18"/>
      <c r="B88" s="20" t="s">
        <v>58</v>
      </c>
      <c r="C88" s="44" t="s">
        <v>193</v>
      </c>
      <c r="D88" s="32" t="s">
        <v>140</v>
      </c>
      <c r="E88" s="14" t="s">
        <v>164</v>
      </c>
      <c r="F88" s="29"/>
      <c r="G88" s="59">
        <v>0</v>
      </c>
      <c r="H88" s="59">
        <v>0</v>
      </c>
      <c r="I88" s="59">
        <v>0</v>
      </c>
      <c r="J88" s="59">
        <v>0</v>
      </c>
      <c r="K88" s="59">
        <v>0</v>
      </c>
      <c r="L88" s="59">
        <v>0</v>
      </c>
    </row>
    <row r="89" spans="1:12" ht="35.25" customHeight="1">
      <c r="A89" s="18"/>
      <c r="B89" s="20" t="s">
        <v>58</v>
      </c>
      <c r="C89" s="44" t="s">
        <v>157</v>
      </c>
      <c r="D89" s="32" t="s">
        <v>141</v>
      </c>
      <c r="E89" s="14" t="s">
        <v>116</v>
      </c>
      <c r="F89" s="29"/>
      <c r="G89" s="59">
        <v>693.1</v>
      </c>
      <c r="H89" s="59">
        <v>0</v>
      </c>
      <c r="I89" s="59">
        <v>693.1</v>
      </c>
      <c r="J89" s="59">
        <v>3493.8</v>
      </c>
      <c r="K89" s="59">
        <v>0</v>
      </c>
      <c r="L89" s="59">
        <v>0</v>
      </c>
    </row>
    <row r="90" spans="1:12" ht="24.75" customHeight="1">
      <c r="A90" s="18"/>
      <c r="B90" s="20" t="s">
        <v>58</v>
      </c>
      <c r="C90" s="44" t="s">
        <v>213</v>
      </c>
      <c r="D90" s="32" t="s">
        <v>141</v>
      </c>
      <c r="E90" s="14" t="s">
        <v>208</v>
      </c>
      <c r="F90" s="29"/>
      <c r="G90" s="59">
        <v>64457</v>
      </c>
      <c r="H90" s="59">
        <v>29222.3</v>
      </c>
      <c r="I90" s="59">
        <v>64457</v>
      </c>
      <c r="J90" s="59">
        <v>37151</v>
      </c>
      <c r="K90" s="59">
        <v>893.5</v>
      </c>
      <c r="L90" s="59">
        <v>893.5</v>
      </c>
    </row>
    <row r="91" spans="1:12" ht="24.75" customHeight="1">
      <c r="A91" s="18"/>
      <c r="B91" s="20" t="s">
        <v>58</v>
      </c>
      <c r="C91" s="44" t="s">
        <v>194</v>
      </c>
      <c r="D91" s="32" t="s">
        <v>141</v>
      </c>
      <c r="E91" s="14" t="s">
        <v>168</v>
      </c>
      <c r="F91" s="29"/>
      <c r="G91" s="59">
        <v>3234.3</v>
      </c>
      <c r="H91" s="59">
        <v>384.3</v>
      </c>
      <c r="I91" s="59">
        <v>3234.3</v>
      </c>
      <c r="J91" s="59">
        <v>384.3</v>
      </c>
      <c r="K91" s="59">
        <v>384.3</v>
      </c>
      <c r="L91" s="59">
        <v>384.3</v>
      </c>
    </row>
    <row r="92" spans="1:12" ht="24.75" customHeight="1">
      <c r="A92" s="18"/>
      <c r="B92" s="20" t="s">
        <v>58</v>
      </c>
      <c r="C92" s="44" t="s">
        <v>195</v>
      </c>
      <c r="D92" s="32" t="s">
        <v>141</v>
      </c>
      <c r="E92" s="14" t="s">
        <v>164</v>
      </c>
      <c r="F92" s="29"/>
      <c r="G92" s="59">
        <v>20352.8</v>
      </c>
      <c r="H92" s="59">
        <v>18972.599999999999</v>
      </c>
      <c r="I92" s="59">
        <v>20352.8</v>
      </c>
      <c r="J92" s="59">
        <v>10796.5</v>
      </c>
      <c r="K92" s="59">
        <v>37151</v>
      </c>
      <c r="L92" s="59">
        <v>37151</v>
      </c>
    </row>
    <row r="93" spans="1:12" ht="21">
      <c r="A93" s="18"/>
      <c r="B93" s="20"/>
      <c r="C93" s="43" t="s">
        <v>89</v>
      </c>
      <c r="D93" s="33" t="s">
        <v>61</v>
      </c>
      <c r="E93" s="48"/>
      <c r="F93" s="49"/>
      <c r="G93" s="60">
        <f>G94+G95+G96+G97+G98+G99+G100+G101+G102+G103</f>
        <v>345516.19999999995</v>
      </c>
      <c r="H93" s="60">
        <f t="shared" ref="H93:I93" si="22">H94+H95+H96+H97+H98+H99+H100+H101+H102+H103</f>
        <v>260874</v>
      </c>
      <c r="I93" s="60">
        <f t="shared" si="22"/>
        <v>345516.19999999995</v>
      </c>
      <c r="J93" s="60">
        <f>J94+J98+J99+J100+J101+J102+J103+J96+J97+J95</f>
        <v>270273.09999999998</v>
      </c>
      <c r="K93" s="60">
        <f t="shared" ref="K93:L93" si="23">K94+K98+K99+K100+K101+K102+K103+K96+K97+K95</f>
        <v>280989.90000000002</v>
      </c>
      <c r="L93" s="60">
        <f t="shared" si="23"/>
        <v>266833.7</v>
      </c>
    </row>
    <row r="94" spans="1:12" ht="36.75" customHeight="1">
      <c r="A94" s="18"/>
      <c r="B94" s="20" t="s">
        <v>58</v>
      </c>
      <c r="C94" s="44" t="s">
        <v>158</v>
      </c>
      <c r="D94" s="32" t="s">
        <v>142</v>
      </c>
      <c r="E94" s="14" t="s">
        <v>116</v>
      </c>
      <c r="F94" s="29"/>
      <c r="G94" s="59">
        <v>1087.5999999999999</v>
      </c>
      <c r="H94" s="59">
        <v>642.6</v>
      </c>
      <c r="I94" s="59">
        <v>1087.5999999999999</v>
      </c>
      <c r="J94" s="59">
        <v>1679.7</v>
      </c>
      <c r="K94" s="59">
        <v>1763.1</v>
      </c>
      <c r="L94" s="59">
        <v>1763.1</v>
      </c>
    </row>
    <row r="95" spans="1:12" ht="36.75" customHeight="1">
      <c r="A95" s="18"/>
      <c r="B95" s="20" t="s">
        <v>58</v>
      </c>
      <c r="C95" s="44" t="s">
        <v>214</v>
      </c>
      <c r="D95" s="32" t="s">
        <v>142</v>
      </c>
      <c r="E95" s="14" t="s">
        <v>208</v>
      </c>
      <c r="F95" s="29"/>
      <c r="G95" s="59">
        <v>31459.8</v>
      </c>
      <c r="H95" s="59">
        <v>24079.9</v>
      </c>
      <c r="I95" s="59">
        <v>31459.8</v>
      </c>
      <c r="J95" s="59">
        <v>10835.8</v>
      </c>
      <c r="K95" s="59">
        <v>20125.2</v>
      </c>
      <c r="L95" s="59">
        <v>5161.2</v>
      </c>
    </row>
    <row r="96" spans="1:12" ht="36.75" customHeight="1">
      <c r="A96" s="18"/>
      <c r="B96" s="20" t="s">
        <v>58</v>
      </c>
      <c r="C96" s="44" t="s">
        <v>196</v>
      </c>
      <c r="D96" s="32" t="s">
        <v>142</v>
      </c>
      <c r="E96" s="14" t="s">
        <v>168</v>
      </c>
      <c r="F96" s="29"/>
      <c r="G96" s="59">
        <v>826.2</v>
      </c>
      <c r="H96" s="59">
        <v>525.4</v>
      </c>
      <c r="I96" s="59">
        <v>826.2</v>
      </c>
      <c r="J96" s="59">
        <v>905.4</v>
      </c>
      <c r="K96" s="59">
        <v>905.4</v>
      </c>
      <c r="L96" s="59">
        <v>905.4</v>
      </c>
    </row>
    <row r="97" spans="1:13" ht="36.75" customHeight="1">
      <c r="A97" s="18"/>
      <c r="B97" s="20" t="s">
        <v>58</v>
      </c>
      <c r="C97" s="44" t="s">
        <v>197</v>
      </c>
      <c r="D97" s="32" t="s">
        <v>142</v>
      </c>
      <c r="E97" s="14" t="s">
        <v>164</v>
      </c>
      <c r="F97" s="29"/>
      <c r="G97" s="59">
        <v>289829.8</v>
      </c>
      <c r="H97" s="59">
        <v>223346</v>
      </c>
      <c r="I97" s="59">
        <v>289829.8</v>
      </c>
      <c r="J97" s="59">
        <v>232639.9</v>
      </c>
      <c r="K97" s="59">
        <v>232820.2</v>
      </c>
      <c r="L97" s="59">
        <v>232820.2</v>
      </c>
    </row>
    <row r="98" spans="1:13" ht="48" customHeight="1">
      <c r="A98" s="18"/>
      <c r="B98" s="20" t="s">
        <v>58</v>
      </c>
      <c r="C98" s="44" t="s">
        <v>169</v>
      </c>
      <c r="D98" s="32" t="s">
        <v>143</v>
      </c>
      <c r="E98" s="14" t="s">
        <v>164</v>
      </c>
      <c r="F98" s="29"/>
      <c r="G98" s="59">
        <v>318.89999999999998</v>
      </c>
      <c r="H98" s="59">
        <v>102.9</v>
      </c>
      <c r="I98" s="59">
        <v>318.89999999999998</v>
      </c>
      <c r="J98" s="59">
        <v>340.5</v>
      </c>
      <c r="K98" s="59">
        <v>340.5</v>
      </c>
      <c r="L98" s="59">
        <v>340.5</v>
      </c>
    </row>
    <row r="99" spans="1:13" ht="48" customHeight="1">
      <c r="A99" s="18"/>
      <c r="B99" s="20" t="s">
        <v>58</v>
      </c>
      <c r="C99" s="44" t="s">
        <v>215</v>
      </c>
      <c r="D99" s="32" t="s">
        <v>144</v>
      </c>
      <c r="E99" s="14" t="s">
        <v>208</v>
      </c>
      <c r="F99" s="29"/>
      <c r="G99" s="59">
        <v>18680.099999999999</v>
      </c>
      <c r="H99" s="59">
        <v>9632.2000000000007</v>
      </c>
      <c r="I99" s="59">
        <v>18680.099999999999</v>
      </c>
      <c r="J99" s="59">
        <v>19835.2</v>
      </c>
      <c r="K99" s="59">
        <v>20628.599999999999</v>
      </c>
      <c r="L99" s="59">
        <v>21453.7</v>
      </c>
    </row>
    <row r="100" spans="1:13" ht="48" customHeight="1">
      <c r="A100" s="18"/>
      <c r="B100" s="20" t="s">
        <v>58</v>
      </c>
      <c r="C100" s="44" t="s">
        <v>159</v>
      </c>
      <c r="D100" s="32" t="s">
        <v>145</v>
      </c>
      <c r="E100" s="14" t="s">
        <v>116</v>
      </c>
      <c r="F100" s="29"/>
      <c r="G100" s="59">
        <v>1779.6</v>
      </c>
      <c r="H100" s="59">
        <v>1333.7</v>
      </c>
      <c r="I100" s="59">
        <v>1779.6</v>
      </c>
      <c r="J100" s="59">
        <v>2093.6999999999998</v>
      </c>
      <c r="K100" s="59">
        <v>2280.1</v>
      </c>
      <c r="L100" s="59">
        <v>2358.1</v>
      </c>
    </row>
    <row r="101" spans="1:13" ht="48" customHeight="1">
      <c r="A101" s="18"/>
      <c r="B101" s="20" t="s">
        <v>58</v>
      </c>
      <c r="C101" s="44" t="s">
        <v>160</v>
      </c>
      <c r="D101" s="32" t="s">
        <v>146</v>
      </c>
      <c r="E101" s="14" t="s">
        <v>116</v>
      </c>
      <c r="F101" s="29"/>
      <c r="G101" s="59">
        <v>8.4</v>
      </c>
      <c r="H101" s="59">
        <v>8.4</v>
      </c>
      <c r="I101" s="59">
        <v>8.4</v>
      </c>
      <c r="J101" s="59">
        <v>9.6</v>
      </c>
      <c r="K101" s="59">
        <v>104.5</v>
      </c>
      <c r="L101" s="59">
        <v>9.1999999999999993</v>
      </c>
    </row>
    <row r="102" spans="1:13" ht="34.5" customHeight="1">
      <c r="A102" s="18"/>
      <c r="B102" s="20" t="s">
        <v>58</v>
      </c>
      <c r="C102" s="44" t="s">
        <v>161</v>
      </c>
      <c r="D102" s="32" t="s">
        <v>147</v>
      </c>
      <c r="E102" s="14" t="s">
        <v>116</v>
      </c>
      <c r="F102" s="29"/>
      <c r="G102" s="59">
        <v>1525.8</v>
      </c>
      <c r="H102" s="59">
        <v>1202.9000000000001</v>
      </c>
      <c r="I102" s="59">
        <v>1525.8</v>
      </c>
      <c r="J102" s="59">
        <v>1933.3</v>
      </c>
      <c r="K102" s="59">
        <v>2022.3</v>
      </c>
      <c r="L102" s="59">
        <v>2022.3</v>
      </c>
    </row>
    <row r="103" spans="1:13" ht="28.5" customHeight="1">
      <c r="A103" s="18"/>
      <c r="B103" s="20" t="s">
        <v>58</v>
      </c>
      <c r="C103" s="44" t="s">
        <v>162</v>
      </c>
      <c r="D103" s="32" t="s">
        <v>163</v>
      </c>
      <c r="E103" s="14" t="s">
        <v>116</v>
      </c>
      <c r="F103" s="29"/>
      <c r="G103" s="59">
        <v>0</v>
      </c>
      <c r="H103" s="59">
        <v>0</v>
      </c>
      <c r="I103" s="59">
        <v>0</v>
      </c>
      <c r="J103" s="59">
        <v>0</v>
      </c>
      <c r="K103" s="59">
        <v>0</v>
      </c>
      <c r="L103" s="59">
        <v>0</v>
      </c>
    </row>
    <row r="104" spans="1:13">
      <c r="A104" s="18"/>
      <c r="B104" s="20"/>
      <c r="C104" s="43" t="s">
        <v>90</v>
      </c>
      <c r="D104" s="33" t="s">
        <v>91</v>
      </c>
      <c r="E104" s="48"/>
      <c r="F104" s="49"/>
      <c r="G104" s="60">
        <f>G105+G106+G107+G108+G109+G110</f>
        <v>32380</v>
      </c>
      <c r="H104" s="60">
        <f t="shared" ref="H104:I104" si="24">H105+H106+H107+H108+H109+H110</f>
        <v>26750.5</v>
      </c>
      <c r="I104" s="60">
        <f t="shared" si="24"/>
        <v>32380</v>
      </c>
      <c r="J104" s="60">
        <f t="shared" ref="J104:L104" si="25">J106+J108+J105+J107+J109+J110</f>
        <v>22012.1</v>
      </c>
      <c r="K104" s="60">
        <f t="shared" si="25"/>
        <v>22038</v>
      </c>
      <c r="L104" s="60">
        <f t="shared" si="25"/>
        <v>22069.3</v>
      </c>
    </row>
    <row r="105" spans="1:13" ht="69.75" customHeight="1">
      <c r="A105" s="18"/>
      <c r="B105" s="20" t="s">
        <v>58</v>
      </c>
      <c r="C105" s="44" t="s">
        <v>199</v>
      </c>
      <c r="D105" s="32" t="s">
        <v>200</v>
      </c>
      <c r="E105" s="14" t="s">
        <v>164</v>
      </c>
      <c r="F105" s="29"/>
      <c r="G105" s="59">
        <v>1956.2</v>
      </c>
      <c r="H105" s="59">
        <v>1310.5</v>
      </c>
      <c r="I105" s="59">
        <v>1956.2</v>
      </c>
      <c r="J105" s="59">
        <v>2482.1</v>
      </c>
      <c r="K105" s="59">
        <v>2508</v>
      </c>
      <c r="L105" s="59">
        <v>2539.3000000000002</v>
      </c>
    </row>
    <row r="106" spans="1:13" ht="69.75" customHeight="1">
      <c r="A106" s="18"/>
      <c r="B106" s="20" t="s">
        <v>58</v>
      </c>
      <c r="C106" s="44" t="s">
        <v>170</v>
      </c>
      <c r="D106" s="32" t="s">
        <v>148</v>
      </c>
      <c r="E106" s="14" t="s">
        <v>164</v>
      </c>
      <c r="F106" s="29"/>
      <c r="G106" s="59">
        <v>19373.3</v>
      </c>
      <c r="H106" s="59">
        <v>14426.2</v>
      </c>
      <c r="I106" s="59">
        <v>19373.3</v>
      </c>
      <c r="J106" s="59">
        <v>19530</v>
      </c>
      <c r="K106" s="59">
        <v>19530</v>
      </c>
      <c r="L106" s="59">
        <v>19530</v>
      </c>
    </row>
    <row r="107" spans="1:13" ht="28.5" customHeight="1">
      <c r="A107" s="18"/>
      <c r="B107" s="20" t="s">
        <v>58</v>
      </c>
      <c r="C107" s="44" t="s">
        <v>198</v>
      </c>
      <c r="D107" s="32" t="s">
        <v>149</v>
      </c>
      <c r="E107" s="14" t="s">
        <v>116</v>
      </c>
      <c r="F107" s="29"/>
      <c r="G107" s="59">
        <v>380.1</v>
      </c>
      <c r="H107" s="59">
        <v>343.4</v>
      </c>
      <c r="I107" s="59">
        <v>380.1</v>
      </c>
      <c r="J107" s="59"/>
      <c r="K107" s="59"/>
      <c r="L107" s="59"/>
    </row>
    <row r="108" spans="1:13" ht="28.5" customHeight="1">
      <c r="A108" s="18"/>
      <c r="B108" s="20" t="s">
        <v>58</v>
      </c>
      <c r="C108" s="44" t="s">
        <v>201</v>
      </c>
      <c r="D108" s="32" t="s">
        <v>149</v>
      </c>
      <c r="E108" s="14" t="s">
        <v>183</v>
      </c>
      <c r="F108" s="29"/>
      <c r="G108" s="59">
        <v>2231.1999999999998</v>
      </c>
      <c r="H108" s="59">
        <v>2231.1999999999998</v>
      </c>
      <c r="I108" s="59">
        <v>2231.1999999999998</v>
      </c>
      <c r="J108" s="59"/>
      <c r="K108" s="59"/>
      <c r="L108" s="59"/>
    </row>
    <row r="109" spans="1:13" ht="28.5" customHeight="1">
      <c r="A109" s="18"/>
      <c r="B109" s="20" t="s">
        <v>58</v>
      </c>
      <c r="C109" s="44" t="s">
        <v>240</v>
      </c>
      <c r="D109" s="32" t="s">
        <v>149</v>
      </c>
      <c r="E109" s="14" t="s">
        <v>164</v>
      </c>
      <c r="F109" s="29"/>
      <c r="G109" s="59">
        <v>2153.5</v>
      </c>
      <c r="H109" s="59">
        <v>2153.5</v>
      </c>
      <c r="I109" s="59">
        <v>2153.5</v>
      </c>
      <c r="J109" s="59"/>
      <c r="K109" s="59"/>
      <c r="L109" s="59"/>
    </row>
    <row r="110" spans="1:13" ht="28.5" customHeight="1">
      <c r="A110" s="18"/>
      <c r="B110" s="20" t="s">
        <v>58</v>
      </c>
      <c r="C110" s="44" t="s">
        <v>241</v>
      </c>
      <c r="D110" s="32" t="s">
        <v>149</v>
      </c>
      <c r="E110" s="14" t="s">
        <v>168</v>
      </c>
      <c r="F110" s="29"/>
      <c r="G110" s="59">
        <v>6285.7</v>
      </c>
      <c r="H110" s="59">
        <v>6285.7</v>
      </c>
      <c r="I110" s="59">
        <v>6285.7</v>
      </c>
      <c r="J110" s="59"/>
      <c r="K110" s="59"/>
      <c r="L110" s="59"/>
    </row>
    <row r="111" spans="1:13" ht="12.75" customHeight="1">
      <c r="A111" s="18"/>
      <c r="B111" s="20"/>
      <c r="C111" s="43" t="s">
        <v>62</v>
      </c>
      <c r="D111" s="34" t="s">
        <v>63</v>
      </c>
      <c r="E111" s="45"/>
      <c r="F111" s="29"/>
      <c r="G111" s="92">
        <v>2500</v>
      </c>
      <c r="H111" s="92">
        <v>2640.8</v>
      </c>
      <c r="I111" s="92">
        <v>2640.8</v>
      </c>
      <c r="J111" s="92">
        <v>2650</v>
      </c>
      <c r="K111" s="92">
        <v>0</v>
      </c>
      <c r="L111" s="92">
        <v>0</v>
      </c>
      <c r="M111" s="53"/>
    </row>
    <row r="112" spans="1:13" ht="12" customHeight="1">
      <c r="A112" s="18"/>
      <c r="B112" s="20"/>
      <c r="C112" s="43" t="s">
        <v>64</v>
      </c>
      <c r="D112" s="34" t="s">
        <v>65</v>
      </c>
      <c r="E112" s="46"/>
      <c r="F112" s="29"/>
      <c r="G112" s="84">
        <v>0</v>
      </c>
      <c r="H112" s="85">
        <v>2315.6</v>
      </c>
      <c r="I112" s="85">
        <v>2315.6</v>
      </c>
      <c r="J112" s="84">
        <v>0</v>
      </c>
      <c r="K112" s="84">
        <v>0</v>
      </c>
      <c r="L112" s="84">
        <v>0</v>
      </c>
      <c r="M112" s="52"/>
    </row>
    <row r="113" spans="1:13" ht="30.75" customHeight="1">
      <c r="A113" s="18"/>
      <c r="B113" s="20"/>
      <c r="C113" s="43" t="s">
        <v>66</v>
      </c>
      <c r="D113" s="34" t="s">
        <v>67</v>
      </c>
      <c r="E113" s="46"/>
      <c r="F113" s="21"/>
      <c r="G113" s="87">
        <v>0</v>
      </c>
      <c r="H113" s="86">
        <v>-2887</v>
      </c>
      <c r="I113" s="86">
        <v>-2887</v>
      </c>
      <c r="J113" s="84">
        <v>0</v>
      </c>
      <c r="K113" s="84">
        <v>0</v>
      </c>
      <c r="L113" s="84">
        <v>0</v>
      </c>
      <c r="M113" s="52"/>
    </row>
    <row r="114" spans="1:13">
      <c r="B114" s="38"/>
      <c r="C114" s="38"/>
      <c r="D114" s="38"/>
      <c r="E114" s="47" t="s">
        <v>68</v>
      </c>
      <c r="F114" s="35"/>
      <c r="G114" s="56">
        <f t="shared" ref="G114:L114" si="26">G70+G13</f>
        <v>915842.09999999986</v>
      </c>
      <c r="H114" s="56">
        <f t="shared" si="26"/>
        <v>608790.5</v>
      </c>
      <c r="I114" s="56">
        <f t="shared" si="26"/>
        <v>915842.09999999986</v>
      </c>
      <c r="J114" s="56">
        <f t="shared" si="26"/>
        <v>752124.5</v>
      </c>
      <c r="K114" s="56">
        <f t="shared" si="26"/>
        <v>710151.5</v>
      </c>
      <c r="L114" s="56">
        <f t="shared" si="26"/>
        <v>709873.3</v>
      </c>
      <c r="M114" s="52"/>
    </row>
    <row r="115" spans="1:1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3">
      <c r="A116" s="36"/>
      <c r="B116" s="94" t="s">
        <v>69</v>
      </c>
      <c r="C116" s="94"/>
      <c r="D116" s="36"/>
      <c r="E116" s="36"/>
      <c r="F116" s="36"/>
      <c r="G116" s="36"/>
      <c r="H116" s="36"/>
      <c r="I116" s="36"/>
      <c r="J116" s="36"/>
      <c r="K116" s="36"/>
      <c r="L116" s="1"/>
    </row>
    <row r="117" spans="1:13" ht="16.5" customHeight="1">
      <c r="A117" s="36"/>
      <c r="B117" s="94" t="s">
        <v>81</v>
      </c>
      <c r="C117" s="94"/>
      <c r="D117" s="80" t="s">
        <v>242</v>
      </c>
      <c r="E117" s="105" t="s">
        <v>86</v>
      </c>
      <c r="F117" s="105"/>
      <c r="G117" s="105" t="s">
        <v>202</v>
      </c>
      <c r="H117" s="105"/>
      <c r="I117" s="36"/>
      <c r="J117" s="36"/>
      <c r="K117" s="36"/>
      <c r="L117" s="1"/>
    </row>
    <row r="118" spans="1:13">
      <c r="A118" s="36"/>
      <c r="B118" s="75"/>
      <c r="C118" s="75"/>
      <c r="D118" s="76" t="s">
        <v>82</v>
      </c>
      <c r="E118" s="106" t="s">
        <v>83</v>
      </c>
      <c r="F118" s="106"/>
      <c r="G118" s="106" t="s">
        <v>84</v>
      </c>
      <c r="H118" s="106"/>
      <c r="I118" s="36"/>
      <c r="J118" s="36"/>
      <c r="K118" s="36"/>
      <c r="L118" s="1"/>
    </row>
    <row r="119" spans="1:13">
      <c r="A119" s="36"/>
      <c r="B119" s="75"/>
      <c r="C119" s="75"/>
      <c r="D119" s="78"/>
      <c r="E119" s="79"/>
      <c r="F119" s="79"/>
      <c r="G119" s="79"/>
      <c r="H119" s="79"/>
      <c r="I119" s="36"/>
      <c r="J119" s="36"/>
      <c r="K119" s="36"/>
      <c r="L119" s="1"/>
    </row>
    <row r="120" spans="1:13">
      <c r="A120" s="36"/>
      <c r="B120" s="75"/>
      <c r="C120" s="94" t="s">
        <v>85</v>
      </c>
      <c r="D120" s="94"/>
      <c r="E120" s="36"/>
      <c r="F120" s="36"/>
      <c r="G120" s="36"/>
      <c r="H120" s="36"/>
      <c r="I120" s="36"/>
      <c r="J120" s="36"/>
      <c r="K120" s="36"/>
      <c r="L120" s="1"/>
    </row>
    <row r="121" spans="1:13">
      <c r="A121" s="94"/>
      <c r="B121" s="94"/>
      <c r="C121" s="94"/>
      <c r="D121" s="94"/>
      <c r="E121" s="94"/>
      <c r="F121" s="94"/>
      <c r="G121" s="94"/>
      <c r="H121" s="94"/>
      <c r="I121" s="94"/>
      <c r="J121" s="94"/>
      <c r="K121" s="94"/>
      <c r="L121" s="1"/>
    </row>
    <row r="122" spans="1:13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1"/>
    </row>
    <row r="123" spans="1:13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1"/>
    </row>
  </sheetData>
  <mergeCells count="30">
    <mergeCell ref="A9:B9"/>
    <mergeCell ref="I9:J9"/>
    <mergeCell ref="K9:L9"/>
    <mergeCell ref="I5:J5"/>
    <mergeCell ref="A1:L1"/>
    <mergeCell ref="A2:L2"/>
    <mergeCell ref="K3:L3"/>
    <mergeCell ref="I4:J4"/>
    <mergeCell ref="K4:L4"/>
    <mergeCell ref="G118:H118"/>
    <mergeCell ref="I6:J6"/>
    <mergeCell ref="I7:J7"/>
    <mergeCell ref="I8:J8"/>
    <mergeCell ref="K8:L8"/>
    <mergeCell ref="C120:D120"/>
    <mergeCell ref="H10:H11"/>
    <mergeCell ref="I10:I11"/>
    <mergeCell ref="J10:L10"/>
    <mergeCell ref="A121:K121"/>
    <mergeCell ref="A10:A11"/>
    <mergeCell ref="B10:B11"/>
    <mergeCell ref="C10:D10"/>
    <mergeCell ref="E10:E11"/>
    <mergeCell ref="F10:F11"/>
    <mergeCell ref="G10:G11"/>
    <mergeCell ref="B116:C116"/>
    <mergeCell ref="B117:C117"/>
    <mergeCell ref="E117:F117"/>
    <mergeCell ref="E118:F118"/>
    <mergeCell ref="G117:H117"/>
  </mergeCells>
  <pageMargins left="0.51181102362204722" right="0.31496062992125984" top="0.55118110236220474" bottom="0.35433070866141736" header="0.31496062992125984" footer="0.31496062992125984"/>
  <pageSetup paperSize="9" scale="64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04.10.2017  для печати (2)</vt:lpstr>
      <vt:lpstr>'на 04.10.2017  для печати (2)'!Заголовки_для_печати</vt:lpstr>
      <vt:lpstr>'на 04.10.2017  для печати (2)'!Область_печати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2024-11-19T07:50:47Z</dcterms:modified>
</cp:coreProperties>
</file>