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Единый информдень\2024\07\"/>
    </mc:Choice>
  </mc:AlternateContent>
  <bookViews>
    <workbookView xWindow="0" yWindow="0" windowWidth="23040" windowHeight="8616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D29" i="2" l="1"/>
  <c r="C29" i="2"/>
  <c r="B29" i="2"/>
  <c r="B28" i="2"/>
  <c r="G27" i="2"/>
  <c r="F27" i="2"/>
  <c r="G26" i="2"/>
  <c r="F26" i="2"/>
  <c r="G25" i="2"/>
  <c r="F25" i="2"/>
  <c r="G24" i="2"/>
  <c r="F24" i="2"/>
  <c r="E23" i="2"/>
  <c r="G23" i="2" s="1"/>
  <c r="D23" i="2"/>
  <c r="C23" i="2"/>
  <c r="B23" i="2"/>
  <c r="G22" i="2"/>
  <c r="F22" i="2"/>
  <c r="G21" i="2"/>
  <c r="F21" i="2"/>
  <c r="E21" i="2"/>
  <c r="D21" i="2"/>
  <c r="C21" i="2"/>
  <c r="B21" i="2"/>
  <c r="G20" i="2"/>
  <c r="F20" i="2"/>
  <c r="G19" i="2"/>
  <c r="F19" i="2"/>
  <c r="G18" i="2"/>
  <c r="F18" i="2"/>
  <c r="G17" i="2"/>
  <c r="F17" i="2"/>
  <c r="E17" i="2"/>
  <c r="E28" i="2" s="1"/>
  <c r="D17" i="2"/>
  <c r="D28" i="2" s="1"/>
  <c r="C17" i="2"/>
  <c r="C28" i="2" s="1"/>
  <c r="B17" i="2"/>
  <c r="G28" i="2" l="1"/>
  <c r="F28" i="2"/>
  <c r="F23" i="2"/>
  <c r="E15" i="2"/>
  <c r="D15" i="2"/>
  <c r="C15" i="2"/>
  <c r="B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F15" i="2" l="1"/>
  <c r="G15" i="2"/>
  <c r="E29" i="2"/>
  <c r="G29" i="2" l="1"/>
  <c r="F29" i="2"/>
</calcChain>
</file>

<file path=xl/sharedStrings.xml><?xml version="1.0" encoding="utf-8"?>
<sst xmlns="http://schemas.openxmlformats.org/spreadsheetml/2006/main" count="37" uniqueCount="37">
  <si>
    <t>тыс.рублей</t>
  </si>
  <si>
    <t>Наименование показателя</t>
  </si>
  <si>
    <t>Фактическое исполнение за 1 полугодие 2023 года</t>
  </si>
  <si>
    <t>Доходы утвержденные решением о бюджете на 2024 год</t>
  </si>
  <si>
    <t>Бюджетные назначения на 2024 год в соответствии с росписью и ф.0503117</t>
  </si>
  <si>
    <t>Фактическое исполнение за 1 полугодие 2024 года</t>
  </si>
  <si>
    <t>Исполнение в %</t>
  </si>
  <si>
    <t>Доходы - всего</t>
  </si>
  <si>
    <t>Сведения об исполнении бюджета Красноармейского муниципального округа по налоговым доходам                                                                 за 1 полугодие 2024 года</t>
  </si>
  <si>
    <t>Темп роста (снижения) за 1 полугодие 2024 г. К 1 полугодию 2023 г., %</t>
  </si>
  <si>
    <t xml:space="preserve">            Налог на доходы физических лиц</t>
  </si>
  <si>
    <t xml:space="preserve">            Акцизы по подакцизным товарам (продукции), производимым на территории Российской Федерации</t>
  </si>
  <si>
    <t xml:space="preserve">            Налог, взимаемый в связи с применением упрощенной системы налогообложения</t>
  </si>
  <si>
    <t xml:space="preserve">            Единый налог на вмененный доход для отдельных видов деятельности</t>
  </si>
  <si>
    <t xml:space="preserve">            Единый сельскохозяйственный налог</t>
  </si>
  <si>
    <t xml:space="preserve">              Налог, взимаемый в связи с применением патентной системы налогообложения</t>
  </si>
  <si>
    <t xml:space="preserve">            Налог на имущество физических лиц</t>
  </si>
  <si>
    <t xml:space="preserve">            Транспортный налог</t>
  </si>
  <si>
    <t xml:space="preserve">            Земельный налог</t>
  </si>
  <si>
    <t xml:space="preserve">            Налог на добычу полезных ископаемых</t>
  </si>
  <si>
    <t xml:space="preserve">        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</si>
  <si>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</si>
  <si>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</si>
  <si>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</si>
  <si>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</si>
  <si>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</si>
  <si>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</si>
  <si>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</si>
  <si>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</si>
  <si>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</si>
  <si>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</si>
  <si>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</si>
  <si>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Итого налоговые доходы</t>
  </si>
  <si>
    <t>Итого неналоговые доходы</t>
  </si>
  <si>
    <t>5991,4</t>
  </si>
  <si>
    <t>4422</t>
  </si>
  <si>
    <t>1675,9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</si>
</sst>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#,##0.00"/>
    <numFmt numFmtId="167" formatCode="[$-419]0.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 applyNumberFormat="0" applyFont="0" applyFill="0" applyBorder="0" applyAlignment="0" applyProtection="0"/>
    <xf numFmtId="164" fontId="1" fillId="0" borderId="0" applyFont="0" applyBorder="0" applyProtection="0">
      <alignment horizontal="left"/>
    </xf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5" fillId="0" borderId="1" applyProtection="0">
      <alignment horizontal="center" vertical="top"/>
    </xf>
    <xf numFmtId="164" fontId="5" fillId="0" borderId="1" applyProtection="0">
      <alignment horizontal="center" vertical="top" wrapText="1"/>
    </xf>
    <xf numFmtId="164" fontId="5" fillId="0" borderId="1" applyProtection="0">
      <alignment horizontal="left" vertical="top" wrapText="1"/>
    </xf>
    <xf numFmtId="166" fontId="6" fillId="2" borderId="1" applyProtection="0">
      <alignment horizontal="right" vertical="top"/>
    </xf>
    <xf numFmtId="167" fontId="6" fillId="2" borderId="1" applyProtection="0">
      <alignment horizontal="center" vertical="top"/>
    </xf>
  </cellStyleXfs>
  <cellXfs count="26">
    <xf numFmtId="0" fontId="0" fillId="0" borderId="0" xfId="0"/>
    <xf numFmtId="164" fontId="0" fillId="0" borderId="0" xfId="4" applyFont="1" applyFill="1" applyAlignment="1">
      <alignment horizontal="left"/>
    </xf>
    <xf numFmtId="164" fontId="8" fillId="0" borderId="0" xfId="4" applyFont="1" applyFill="1" applyAlignment="1">
      <alignment horizontal="left"/>
    </xf>
    <xf numFmtId="164" fontId="9" fillId="0" borderId="0" xfId="4" applyFont="1" applyFill="1" applyAlignment="1">
      <alignment horizontal="left"/>
    </xf>
    <xf numFmtId="164" fontId="8" fillId="0" borderId="1" xfId="4" applyFont="1" applyFill="1" applyBorder="1" applyAlignment="1">
      <alignment horizontal="center" vertical="center" wrapText="1"/>
    </xf>
    <xf numFmtId="164" fontId="8" fillId="0" borderId="1" xfId="4" applyFont="1" applyFill="1" applyBorder="1" applyAlignment="1">
      <alignment horizontal="center" wrapText="1"/>
    </xf>
    <xf numFmtId="9" fontId="10" fillId="0" borderId="1" xfId="1" applyFont="1" applyFill="1" applyBorder="1" applyAlignment="1">
      <alignment horizontal="right"/>
    </xf>
    <xf numFmtId="164" fontId="10" fillId="0" borderId="1" xfId="4" applyFont="1" applyFill="1" applyBorder="1" applyAlignment="1">
      <alignment horizontal="left" vertical="center" wrapText="1"/>
    </xf>
    <xf numFmtId="0" fontId="11" fillId="0" borderId="0" xfId="0" applyFont="1" applyFill="1"/>
    <xf numFmtId="164" fontId="12" fillId="3" borderId="1" xfId="1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right"/>
    </xf>
    <xf numFmtId="49" fontId="8" fillId="0" borderId="1" xfId="4" applyNumberFormat="1" applyFont="1" applyFill="1" applyBorder="1" applyAlignment="1">
      <alignment horizontal="right" vertical="center"/>
    </xf>
    <xf numFmtId="49" fontId="8" fillId="0" borderId="1" xfId="4" applyNumberFormat="1" applyFont="1" applyFill="1" applyBorder="1" applyAlignment="1">
      <alignment horizontal="right" vertical="center" wrapText="1"/>
    </xf>
    <xf numFmtId="164" fontId="12" fillId="3" borderId="2" xfId="11" applyFont="1" applyFill="1" applyBorder="1" applyAlignment="1">
      <alignment horizontal="left" vertical="top" wrapText="1"/>
    </xf>
    <xf numFmtId="49" fontId="8" fillId="0" borderId="2" xfId="4" applyNumberFormat="1" applyFont="1" applyFill="1" applyBorder="1" applyAlignment="1">
      <alignment horizontal="right" vertical="center" wrapText="1"/>
    </xf>
    <xf numFmtId="164" fontId="13" fillId="3" borderId="1" xfId="11" applyFont="1" applyFill="1" applyBorder="1" applyAlignment="1">
      <alignment horizontal="left" vertical="top" wrapText="1"/>
    </xf>
    <xf numFmtId="49" fontId="10" fillId="0" borderId="1" xfId="4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top" wrapText="1" indent="1"/>
    </xf>
    <xf numFmtId="164" fontId="10" fillId="0" borderId="1" xfId="4" applyFont="1" applyFill="1" applyBorder="1" applyAlignment="1">
      <alignment horizontal="right" wrapText="1"/>
    </xf>
    <xf numFmtId="9" fontId="10" fillId="0" borderId="1" xfId="4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 wrapText="1" indent="1"/>
    </xf>
    <xf numFmtId="164" fontId="8" fillId="0" borderId="1" xfId="4" applyFont="1" applyFill="1" applyBorder="1" applyAlignment="1">
      <alignment horizontal="right"/>
    </xf>
    <xf numFmtId="164" fontId="10" fillId="0" borderId="1" xfId="4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 indent="1"/>
    </xf>
    <xf numFmtId="0" fontId="14" fillId="3" borderId="1" xfId="0" applyFont="1" applyFill="1" applyBorder="1" applyAlignment="1">
      <alignment horizontal="left" vertical="top" indent="1"/>
    </xf>
    <xf numFmtId="164" fontId="7" fillId="0" borderId="0" xfId="4" applyFont="1" applyFill="1" applyAlignment="1">
      <alignment horizontal="center" wrapText="1"/>
    </xf>
  </cellXfs>
  <cellStyles count="14">
    <cellStyle name="Default" xfId="2"/>
    <cellStyle name="Default cell" xfId="3"/>
    <cellStyle name="Excel Built-in Normal" xfId="4"/>
    <cellStyle name="Heading" xfId="5"/>
    <cellStyle name="Heading1" xfId="6"/>
    <cellStyle name="Result" xfId="7"/>
    <cellStyle name="Result2" xfId="8"/>
    <cellStyle name="xl23" xfId="9"/>
    <cellStyle name="xl26" xfId="10"/>
    <cellStyle name="xl44" xfId="11"/>
    <cellStyle name="xl45" xfId="12"/>
    <cellStyle name="xl46" xfId="13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workbookViewId="0">
      <selection activeCell="F7" sqref="F7"/>
    </sheetView>
  </sheetViews>
  <sheetFormatPr defaultColWidth="9.109375" defaultRowHeight="14.4" x14ac:dyDescent="0.3"/>
  <cols>
    <col min="1" max="1" width="41" style="1" bestFit="1" customWidth="1"/>
    <col min="2" max="7" width="15.33203125" style="1" bestFit="1" customWidth="1"/>
    <col min="8" max="8" width="9.109375" style="1" bestFit="1" customWidth="1"/>
    <col min="9" max="9" width="9.109375" style="1" customWidth="1"/>
    <col min="10" max="16384" width="9.109375" style="1"/>
  </cols>
  <sheetData>
    <row r="1" spans="1:7" ht="38.25" customHeight="1" x14ac:dyDescent="0.3">
      <c r="A1" s="25" t="s">
        <v>8</v>
      </c>
      <c r="B1" s="25"/>
      <c r="C1" s="25"/>
      <c r="D1" s="25"/>
      <c r="E1" s="25"/>
      <c r="F1" s="25"/>
      <c r="G1" s="25"/>
    </row>
    <row r="2" spans="1:7" x14ac:dyDescent="0.3">
      <c r="A2" s="2"/>
      <c r="B2" s="2"/>
      <c r="C2" s="2"/>
      <c r="D2" s="2"/>
      <c r="E2" s="2"/>
      <c r="F2" s="2"/>
      <c r="G2" s="3" t="s">
        <v>0</v>
      </c>
    </row>
    <row r="3" spans="1:7" ht="111.7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4" t="s">
        <v>6</v>
      </c>
      <c r="G3" s="5" t="s">
        <v>9</v>
      </c>
    </row>
    <row r="4" spans="1:7" x14ac:dyDescent="0.3">
      <c r="A4" s="9" t="s">
        <v>10</v>
      </c>
      <c r="B4" s="10">
        <v>35215.9</v>
      </c>
      <c r="C4" s="11">
        <v>101206</v>
      </c>
      <c r="D4" s="10">
        <v>101206</v>
      </c>
      <c r="E4" s="10">
        <v>44547.1</v>
      </c>
      <c r="F4" s="6">
        <f t="shared" ref="F4:F15" si="0">E4/D4</f>
        <v>0.44016263857874038</v>
      </c>
      <c r="G4" s="19">
        <f t="shared" ref="G4:G15" si="1">E4/B4</f>
        <v>1.264971220386246</v>
      </c>
    </row>
    <row r="5" spans="1:7" ht="25.5" customHeight="1" x14ac:dyDescent="0.3">
      <c r="A5" s="9" t="s">
        <v>11</v>
      </c>
      <c r="B5" s="10">
        <v>5636</v>
      </c>
      <c r="C5" s="11">
        <v>12452.9</v>
      </c>
      <c r="D5" s="11">
        <v>12452.9</v>
      </c>
      <c r="E5" s="10" t="s">
        <v>34</v>
      </c>
      <c r="F5" s="6">
        <f t="shared" si="0"/>
        <v>0.48112487854234753</v>
      </c>
      <c r="G5" s="19">
        <f t="shared" si="1"/>
        <v>1.0630589070262597</v>
      </c>
    </row>
    <row r="6" spans="1:7" ht="25.5" customHeight="1" x14ac:dyDescent="0.3">
      <c r="A6" s="9" t="s">
        <v>12</v>
      </c>
      <c r="B6" s="10">
        <v>3632.8</v>
      </c>
      <c r="C6" s="11">
        <v>6150</v>
      </c>
      <c r="D6" s="11">
        <v>6150</v>
      </c>
      <c r="E6" s="10" t="s">
        <v>35</v>
      </c>
      <c r="F6" s="6">
        <f t="shared" si="0"/>
        <v>0.71902439024390241</v>
      </c>
      <c r="G6" s="19">
        <f t="shared" si="1"/>
        <v>1.2172428980400791</v>
      </c>
    </row>
    <row r="7" spans="1:7" ht="25.5" customHeight="1" x14ac:dyDescent="0.3">
      <c r="A7" s="9" t="s">
        <v>13</v>
      </c>
      <c r="B7" s="10">
        <v>-75.2</v>
      </c>
      <c r="C7" s="11">
        <v>0</v>
      </c>
      <c r="D7" s="11">
        <v>0</v>
      </c>
      <c r="E7" s="10">
        <v>0</v>
      </c>
      <c r="F7" s="6" t="e">
        <f t="shared" si="0"/>
        <v>#DIV/0!</v>
      </c>
      <c r="G7" s="19">
        <f t="shared" si="1"/>
        <v>0</v>
      </c>
    </row>
    <row r="8" spans="1:7" ht="25.5" customHeight="1" x14ac:dyDescent="0.3">
      <c r="A8" s="9" t="s">
        <v>14</v>
      </c>
      <c r="B8" s="12">
        <v>1024.7</v>
      </c>
      <c r="C8" s="12">
        <v>2010</v>
      </c>
      <c r="D8" s="12">
        <v>2010</v>
      </c>
      <c r="E8" s="12">
        <v>427.2</v>
      </c>
      <c r="F8" s="6">
        <f t="shared" si="0"/>
        <v>0.21253731343283583</v>
      </c>
      <c r="G8" s="19">
        <f t="shared" si="1"/>
        <v>0.41690250805113688</v>
      </c>
    </row>
    <row r="9" spans="1:7" ht="54.45" customHeight="1" x14ac:dyDescent="0.3">
      <c r="A9" s="9" t="s">
        <v>15</v>
      </c>
      <c r="B9" s="12">
        <v>730.8</v>
      </c>
      <c r="C9" s="12">
        <v>1205</v>
      </c>
      <c r="D9" s="12">
        <v>1205</v>
      </c>
      <c r="E9" s="12" t="s">
        <v>36</v>
      </c>
      <c r="F9" s="6">
        <f t="shared" si="0"/>
        <v>1.3907883817427387</v>
      </c>
      <c r="G9" s="19">
        <f t="shared" si="1"/>
        <v>2.2932402846195954</v>
      </c>
    </row>
    <row r="10" spans="1:7" ht="25.5" customHeight="1" x14ac:dyDescent="0.3">
      <c r="A10" s="9" t="s">
        <v>16</v>
      </c>
      <c r="B10" s="12">
        <v>125.3</v>
      </c>
      <c r="C10" s="12">
        <v>2250</v>
      </c>
      <c r="D10" s="12">
        <v>2250</v>
      </c>
      <c r="E10" s="12">
        <v>194.4</v>
      </c>
      <c r="F10" s="6">
        <f t="shared" si="0"/>
        <v>8.6400000000000005E-2</v>
      </c>
      <c r="G10" s="19">
        <f t="shared" si="1"/>
        <v>1.5514764565043895</v>
      </c>
    </row>
    <row r="11" spans="1:7" ht="25.5" customHeight="1" x14ac:dyDescent="0.3">
      <c r="A11" s="9" t="s">
        <v>17</v>
      </c>
      <c r="B11" s="12">
        <v>136.4</v>
      </c>
      <c r="C11" s="12">
        <v>1472</v>
      </c>
      <c r="D11" s="12">
        <v>1472</v>
      </c>
      <c r="E11" s="12">
        <v>220.8</v>
      </c>
      <c r="F11" s="6">
        <f t="shared" si="0"/>
        <v>0.15</v>
      </c>
      <c r="G11" s="19">
        <f t="shared" si="1"/>
        <v>1.6187683284457479</v>
      </c>
    </row>
    <row r="12" spans="1:7" ht="25.5" customHeight="1" x14ac:dyDescent="0.3">
      <c r="A12" s="9" t="s">
        <v>18</v>
      </c>
      <c r="B12" s="12">
        <v>603.29999999999995</v>
      </c>
      <c r="C12" s="12">
        <v>4425</v>
      </c>
      <c r="D12" s="12">
        <v>4425</v>
      </c>
      <c r="E12" s="12">
        <v>824.8</v>
      </c>
      <c r="F12" s="6">
        <f t="shared" si="0"/>
        <v>0.1863954802259887</v>
      </c>
      <c r="G12" s="19">
        <f t="shared" si="1"/>
        <v>1.3671473562075254</v>
      </c>
    </row>
    <row r="13" spans="1:7" ht="25.5" customHeight="1" x14ac:dyDescent="0.3">
      <c r="A13" s="13" t="s">
        <v>19</v>
      </c>
      <c r="B13" s="14">
        <v>279.2</v>
      </c>
      <c r="C13" s="14">
        <v>603</v>
      </c>
      <c r="D13" s="14">
        <v>603</v>
      </c>
      <c r="E13" s="14">
        <v>311.39999999999998</v>
      </c>
      <c r="F13" s="6">
        <f t="shared" si="0"/>
        <v>0.5164179104477612</v>
      </c>
      <c r="G13" s="19">
        <f t="shared" si="1"/>
        <v>1.1153295128939829</v>
      </c>
    </row>
    <row r="14" spans="1:7" ht="25.5" customHeight="1" x14ac:dyDescent="0.3">
      <c r="A14" s="9" t="s">
        <v>20</v>
      </c>
      <c r="B14" s="12">
        <v>546.6</v>
      </c>
      <c r="C14" s="12">
        <v>1100</v>
      </c>
      <c r="D14" s="12">
        <v>1100</v>
      </c>
      <c r="E14" s="12">
        <v>940</v>
      </c>
      <c r="F14" s="6">
        <f t="shared" si="0"/>
        <v>0.8545454545454545</v>
      </c>
      <c r="G14" s="19">
        <f t="shared" si="1"/>
        <v>1.7197219173069886</v>
      </c>
    </row>
    <row r="15" spans="1:7" s="8" customFormat="1" ht="25.5" customHeight="1" x14ac:dyDescent="0.25">
      <c r="A15" s="15" t="s">
        <v>32</v>
      </c>
      <c r="B15" s="16">
        <f>B4+B5+B6+B7+B8+B9+B10+B11+B12+B13+B14</f>
        <v>47855.80000000001</v>
      </c>
      <c r="C15" s="16">
        <f>C4+C5+C6+C7+C8+C9+C10+C11+C12+C13+C14</f>
        <v>132873.9</v>
      </c>
      <c r="D15" s="16">
        <f>D4+D5+D6+D7+D8+D9+D10+D11+D12+D13+D14</f>
        <v>132873.9</v>
      </c>
      <c r="E15" s="16">
        <f>E4+E5+E6+E7+E8+E9+E10+E11+E12+E13+E14</f>
        <v>59555.000000000007</v>
      </c>
      <c r="F15" s="6">
        <f t="shared" si="0"/>
        <v>0.44820690895653709</v>
      </c>
      <c r="G15" s="19">
        <f t="shared" si="1"/>
        <v>1.2444677552146237</v>
      </c>
    </row>
    <row r="17" spans="1:7" s="8" customFormat="1" ht="33" customHeight="1" x14ac:dyDescent="0.25">
      <c r="A17" s="17" t="s">
        <v>21</v>
      </c>
      <c r="B17" s="18">
        <f>B18+B19</f>
        <v>1820.4</v>
      </c>
      <c r="C17" s="18">
        <f>C18+C19</f>
        <v>5671.6</v>
      </c>
      <c r="D17" s="18">
        <f>D18+D19</f>
        <v>5671.6</v>
      </c>
      <c r="E17" s="18">
        <f>E18+E19</f>
        <v>3513.7</v>
      </c>
      <c r="F17" s="6">
        <f t="shared" ref="F17:F29" si="2">E17/D17</f>
        <v>0.61952535439734813</v>
      </c>
      <c r="G17" s="19">
        <f t="shared" ref="G17:G29" si="3">E17/B17</f>
        <v>1.9301801801801799</v>
      </c>
    </row>
    <row r="18" spans="1:7" ht="72.75" customHeight="1" x14ac:dyDescent="0.3">
      <c r="A18" s="20" t="s">
        <v>22</v>
      </c>
      <c r="B18" s="21">
        <v>1583.4</v>
      </c>
      <c r="C18" s="21">
        <v>4850</v>
      </c>
      <c r="D18" s="21">
        <v>4850</v>
      </c>
      <c r="E18" s="21">
        <v>3258.7</v>
      </c>
      <c r="F18" s="6">
        <f t="shared" si="2"/>
        <v>0.67189690721649475</v>
      </c>
      <c r="G18" s="19">
        <f t="shared" si="3"/>
        <v>2.0580396614879373</v>
      </c>
    </row>
    <row r="19" spans="1:7" ht="78" customHeight="1" x14ac:dyDescent="0.3">
      <c r="A19" s="20" t="s">
        <v>23</v>
      </c>
      <c r="B19" s="21">
        <v>237</v>
      </c>
      <c r="C19" s="21">
        <v>821.6</v>
      </c>
      <c r="D19" s="21">
        <v>821.6</v>
      </c>
      <c r="E19" s="21">
        <v>255</v>
      </c>
      <c r="F19" s="6">
        <f t="shared" si="2"/>
        <v>0.31037000973709833</v>
      </c>
      <c r="G19" s="19">
        <f t="shared" si="3"/>
        <v>1.0759493670886076</v>
      </c>
    </row>
    <row r="20" spans="1:7" s="8" customFormat="1" ht="23.25" customHeight="1" x14ac:dyDescent="0.25">
      <c r="A20" s="17" t="s">
        <v>24</v>
      </c>
      <c r="B20" s="22">
        <v>267.7</v>
      </c>
      <c r="C20" s="22">
        <v>448.4</v>
      </c>
      <c r="D20" s="22">
        <v>448.4</v>
      </c>
      <c r="E20" s="22">
        <v>199.5</v>
      </c>
      <c r="F20" s="6">
        <f t="shared" si="2"/>
        <v>0.44491525423728817</v>
      </c>
      <c r="G20" s="19">
        <f t="shared" si="3"/>
        <v>0.74523720582741881</v>
      </c>
    </row>
    <row r="21" spans="1:7" s="8" customFormat="1" ht="23.25" customHeight="1" x14ac:dyDescent="0.25">
      <c r="A21" s="17" t="s">
        <v>25</v>
      </c>
      <c r="B21" s="18">
        <f>B22</f>
        <v>181.2</v>
      </c>
      <c r="C21" s="18">
        <f>C22</f>
        <v>385</v>
      </c>
      <c r="D21" s="18">
        <f>D22</f>
        <v>385</v>
      </c>
      <c r="E21" s="18">
        <f>E22</f>
        <v>25.9</v>
      </c>
      <c r="F21" s="6">
        <f t="shared" si="2"/>
        <v>6.7272727272727276E-2</v>
      </c>
      <c r="G21" s="19">
        <f t="shared" si="3"/>
        <v>0.14293598233995586</v>
      </c>
    </row>
    <row r="22" spans="1:7" ht="25.5" customHeight="1" x14ac:dyDescent="0.3">
      <c r="A22" s="23" t="s">
        <v>26</v>
      </c>
      <c r="B22" s="21">
        <v>181.2</v>
      </c>
      <c r="C22" s="21">
        <v>385</v>
      </c>
      <c r="D22" s="21">
        <v>385</v>
      </c>
      <c r="E22" s="21">
        <v>25.9</v>
      </c>
      <c r="F22" s="6">
        <f t="shared" si="2"/>
        <v>6.7272727272727276E-2</v>
      </c>
      <c r="G22" s="19">
        <f t="shared" si="3"/>
        <v>0.14293598233995586</v>
      </c>
    </row>
    <row r="23" spans="1:7" s="8" customFormat="1" ht="25.5" customHeight="1" x14ac:dyDescent="0.25">
      <c r="A23" s="17" t="s">
        <v>27</v>
      </c>
      <c r="B23" s="18">
        <f>B24+B25</f>
        <v>832.3</v>
      </c>
      <c r="C23" s="18">
        <f>C24+C25</f>
        <v>1610</v>
      </c>
      <c r="D23" s="18">
        <f>D24+D25</f>
        <v>1610</v>
      </c>
      <c r="E23" s="18">
        <f>E24+E25</f>
        <v>1060.7</v>
      </c>
      <c r="F23" s="6">
        <f t="shared" si="2"/>
        <v>0.65881987577639756</v>
      </c>
      <c r="G23" s="19">
        <f t="shared" si="3"/>
        <v>1.2744202811486245</v>
      </c>
    </row>
    <row r="24" spans="1:7" ht="65.25" customHeight="1" x14ac:dyDescent="0.3">
      <c r="A24" s="20" t="s">
        <v>28</v>
      </c>
      <c r="B24" s="21">
        <v>165</v>
      </c>
      <c r="C24" s="21">
        <v>500</v>
      </c>
      <c r="D24" s="21">
        <v>500</v>
      </c>
      <c r="E24" s="21">
        <v>635</v>
      </c>
      <c r="F24" s="6">
        <f t="shared" si="2"/>
        <v>1.27</v>
      </c>
      <c r="G24" s="19">
        <f t="shared" si="3"/>
        <v>3.8484848484848486</v>
      </c>
    </row>
    <row r="25" spans="1:7" ht="29.25" customHeight="1" x14ac:dyDescent="0.3">
      <c r="A25" s="20" t="s">
        <v>29</v>
      </c>
      <c r="B25" s="21">
        <v>667.3</v>
      </c>
      <c r="C25" s="21">
        <v>1110</v>
      </c>
      <c r="D25" s="21">
        <v>1110</v>
      </c>
      <c r="E25" s="21">
        <v>425.7</v>
      </c>
      <c r="F25" s="6">
        <f t="shared" si="2"/>
        <v>0.38351351351351348</v>
      </c>
      <c r="G25" s="19">
        <f t="shared" si="3"/>
        <v>0.63794395324441788</v>
      </c>
    </row>
    <row r="26" spans="1:7" s="8" customFormat="1" ht="14.25" customHeight="1" x14ac:dyDescent="0.25">
      <c r="A26" s="17" t="s">
        <v>30</v>
      </c>
      <c r="B26" s="18">
        <v>210</v>
      </c>
      <c r="C26" s="18">
        <v>0</v>
      </c>
      <c r="D26" s="18">
        <v>0</v>
      </c>
      <c r="E26" s="18">
        <v>131.1</v>
      </c>
      <c r="F26" s="6" t="e">
        <f t="shared" si="2"/>
        <v>#DIV/0!</v>
      </c>
      <c r="G26" s="19">
        <f t="shared" si="3"/>
        <v>0.62428571428571422</v>
      </c>
    </row>
    <row r="27" spans="1:7" s="8" customFormat="1" ht="14.25" customHeight="1" x14ac:dyDescent="0.25">
      <c r="A27" s="24" t="s">
        <v>31</v>
      </c>
      <c r="B27" s="18">
        <v>4380.2</v>
      </c>
      <c r="C27" s="18">
        <v>7354.5</v>
      </c>
      <c r="D27" s="18">
        <v>7354.5</v>
      </c>
      <c r="E27" s="18">
        <v>774.2</v>
      </c>
      <c r="F27" s="6">
        <f t="shared" si="2"/>
        <v>0.10526888299680469</v>
      </c>
      <c r="G27" s="19">
        <f t="shared" si="3"/>
        <v>0.17674992009497284</v>
      </c>
    </row>
    <row r="28" spans="1:7" s="8" customFormat="1" ht="18.75" customHeight="1" x14ac:dyDescent="0.25">
      <c r="A28" s="7" t="s">
        <v>33</v>
      </c>
      <c r="B28" s="18">
        <f>B17+B20+B21+B23+B26+B27</f>
        <v>7691.7999999999993</v>
      </c>
      <c r="C28" s="18">
        <f>C17+C20+C21+C23+C26+C27</f>
        <v>15469.5</v>
      </c>
      <c r="D28" s="18">
        <f>D17+D20+D21+D23+D26+D27</f>
        <v>15469.5</v>
      </c>
      <c r="E28" s="18">
        <f>E17+E20+E21+E23+E26+E27</f>
        <v>5705.1</v>
      </c>
      <c r="F28" s="6">
        <f t="shared" si="2"/>
        <v>0.3687966644041501</v>
      </c>
      <c r="G28" s="19">
        <f t="shared" si="3"/>
        <v>0.74171195298889736</v>
      </c>
    </row>
    <row r="29" spans="1:7" s="8" customFormat="1" ht="18.75" customHeight="1" x14ac:dyDescent="0.25">
      <c r="A29" s="7" t="s">
        <v>7</v>
      </c>
      <c r="B29" s="18">
        <f>B28+B15</f>
        <v>55547.600000000006</v>
      </c>
      <c r="C29" s="18">
        <f>C28+C15</f>
        <v>148343.4</v>
      </c>
      <c r="D29" s="18">
        <f>D28+D15</f>
        <v>148343.4</v>
      </c>
      <c r="E29" s="18">
        <f>E15+E28</f>
        <v>65260.100000000006</v>
      </c>
      <c r="F29" s="6">
        <f t="shared" si="2"/>
        <v>0.43992587469344785</v>
      </c>
      <c r="G29" s="19">
        <f t="shared" si="3"/>
        <v>1.1748500385255167</v>
      </c>
    </row>
  </sheetData>
  <mergeCells count="1">
    <mergeCell ref="A1:G1"/>
  </mergeCells>
  <pageMargins left="0.70000000000000007" right="0.70000000000000007" top="0.94685000000000019" bottom="0.94685000000000019" header="0.75000000000000011" footer="0.75000000000000011"/>
  <pageSetup paperSize="9" scale="98" fitToWidth="0" fitToHeight="0" pageOrder="overThenDown" orientation="portrait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Димитриева Валентина Витальевна</dc:creator>
  <cp:lastModifiedBy>Капрова Алина Геннадьевна</cp:lastModifiedBy>
  <dcterms:created xsi:type="dcterms:W3CDTF">2024-07-12T10:00:24Z</dcterms:created>
  <dcterms:modified xsi:type="dcterms:W3CDTF">2024-07-15T07:09:48Z</dcterms:modified>
</cp:coreProperties>
</file>