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2023 - 2025 ( тыс.руб)" sheetId="15" r:id="rId1"/>
  </sheets>
  <definedNames>
    <definedName name="_xlnm.Print_Titles" localSheetId="0">'2023 - 2025 ( тыс.руб)'!$5:$8</definedName>
    <definedName name="_xlnm.Print_Area" localSheetId="0">'2023 - 2025 ( тыс.руб)'!$C$1:$V$248</definedName>
  </definedNames>
  <calcPr calcId="152511"/>
</workbook>
</file>

<file path=xl/calcChain.xml><?xml version="1.0" encoding="utf-8"?>
<calcChain xmlns="http://schemas.openxmlformats.org/spreadsheetml/2006/main">
  <c r="O167" i="15" l="1"/>
  <c r="S167" i="15"/>
  <c r="V166" i="15"/>
  <c r="U166" i="15"/>
  <c r="T166" i="15"/>
  <c r="R166" i="15"/>
  <c r="Q166" i="15"/>
  <c r="P166" i="15"/>
  <c r="M232" i="15" l="1"/>
  <c r="M231" i="15" s="1"/>
  <c r="M230" i="15" s="1"/>
  <c r="N232" i="15"/>
  <c r="N231" i="15" s="1"/>
  <c r="N230" i="15" s="1"/>
  <c r="L232" i="15"/>
  <c r="L231" i="15" s="1"/>
  <c r="S237" i="15"/>
  <c r="O237" i="15"/>
  <c r="K237" i="15"/>
  <c r="S236" i="15"/>
  <c r="O236" i="15"/>
  <c r="K236" i="15"/>
  <c r="S235" i="15"/>
  <c r="O235" i="15"/>
  <c r="K235" i="15"/>
  <c r="S234" i="15"/>
  <c r="O234" i="15"/>
  <c r="K234" i="15"/>
  <c r="V232" i="15"/>
  <c r="U232" i="15"/>
  <c r="T232" i="15"/>
  <c r="R232" i="15"/>
  <c r="Q232" i="15"/>
  <c r="P232" i="15"/>
  <c r="V107" i="15"/>
  <c r="V106" i="15" s="1"/>
  <c r="V105" i="15" s="1"/>
  <c r="M92" i="15"/>
  <c r="M91" i="15" s="1"/>
  <c r="N92" i="15"/>
  <c r="N91" i="15" s="1"/>
  <c r="L92" i="15"/>
  <c r="L91" i="15" s="1"/>
  <c r="S85" i="15"/>
  <c r="S86" i="15"/>
  <c r="V142" i="15"/>
  <c r="U142" i="15"/>
  <c r="T142" i="15"/>
  <c r="R142" i="15"/>
  <c r="Q142" i="15"/>
  <c r="P142" i="15"/>
  <c r="M142" i="15"/>
  <c r="N142" i="15"/>
  <c r="L142" i="15"/>
  <c r="V145" i="15"/>
  <c r="U145" i="15"/>
  <c r="T145" i="15"/>
  <c r="R145" i="15"/>
  <c r="Q145" i="15"/>
  <c r="P145" i="15"/>
  <c r="M145" i="15"/>
  <c r="N145" i="15"/>
  <c r="L145" i="15"/>
  <c r="S155" i="15"/>
  <c r="O155" i="15"/>
  <c r="K155" i="15"/>
  <c r="V153" i="15"/>
  <c r="U153" i="15"/>
  <c r="T153" i="15"/>
  <c r="R153" i="15"/>
  <c r="Q153" i="15"/>
  <c r="P153" i="15"/>
  <c r="N153" i="15"/>
  <c r="M153" i="15"/>
  <c r="L153" i="15"/>
  <c r="S152" i="15"/>
  <c r="R150" i="15" s="1"/>
  <c r="O152" i="15"/>
  <c r="O150" i="15" s="1"/>
  <c r="K152" i="15"/>
  <c r="V150" i="15"/>
  <c r="V149" i="15" s="1"/>
  <c r="V148" i="15" s="1"/>
  <c r="U150" i="15"/>
  <c r="U149" i="15" s="1"/>
  <c r="U148" i="15" s="1"/>
  <c r="T150" i="15"/>
  <c r="T149" i="15" s="1"/>
  <c r="T148" i="15" s="1"/>
  <c r="P150" i="15"/>
  <c r="N150" i="15"/>
  <c r="M150" i="15"/>
  <c r="L150" i="15"/>
  <c r="S125" i="15"/>
  <c r="O125" i="15"/>
  <c r="K125" i="15"/>
  <c r="V123" i="15"/>
  <c r="U123" i="15"/>
  <c r="T123" i="15"/>
  <c r="R123" i="15"/>
  <c r="Q123" i="15"/>
  <c r="P123" i="15"/>
  <c r="N123" i="15"/>
  <c r="M123" i="15"/>
  <c r="L123" i="15"/>
  <c r="S122" i="15"/>
  <c r="O122" i="15"/>
  <c r="K122" i="15"/>
  <c r="V120" i="15"/>
  <c r="U120" i="15"/>
  <c r="T120" i="15"/>
  <c r="R120" i="15"/>
  <c r="Q120" i="15"/>
  <c r="P120" i="15"/>
  <c r="N120" i="15"/>
  <c r="M120" i="15"/>
  <c r="L120" i="15"/>
  <c r="S119" i="15"/>
  <c r="O119" i="15"/>
  <c r="K119" i="15"/>
  <c r="V117" i="15"/>
  <c r="U117" i="15"/>
  <c r="T117" i="15"/>
  <c r="R117" i="15"/>
  <c r="Q117" i="15"/>
  <c r="P117" i="15"/>
  <c r="N117" i="15"/>
  <c r="M117" i="15"/>
  <c r="L117" i="15"/>
  <c r="S116" i="15"/>
  <c r="O116" i="15"/>
  <c r="K116" i="15"/>
  <c r="V114" i="15"/>
  <c r="V113" i="15" s="1"/>
  <c r="V112" i="15" s="1"/>
  <c r="U114" i="15"/>
  <c r="U113" i="15" s="1"/>
  <c r="U112" i="15" s="1"/>
  <c r="T114" i="15"/>
  <c r="T113" i="15" s="1"/>
  <c r="T112" i="15" s="1"/>
  <c r="R114" i="15"/>
  <c r="R113" i="15" s="1"/>
  <c r="R112" i="15" s="1"/>
  <c r="R111" i="15" s="1"/>
  <c r="Q114" i="15"/>
  <c r="Q113" i="15" s="1"/>
  <c r="Q112" i="15" s="1"/>
  <c r="Q111" i="15" s="1"/>
  <c r="P114" i="15"/>
  <c r="P113" i="15" s="1"/>
  <c r="N114" i="15"/>
  <c r="N113" i="15" s="1"/>
  <c r="N112" i="15" s="1"/>
  <c r="N111" i="15" s="1"/>
  <c r="M114" i="15"/>
  <c r="M113" i="15" s="1"/>
  <c r="M112" i="15" s="1"/>
  <c r="M111" i="15" s="1"/>
  <c r="L114" i="15"/>
  <c r="L113" i="15" s="1"/>
  <c r="L112" i="15" s="1"/>
  <c r="L111" i="15" s="1"/>
  <c r="S110" i="15"/>
  <c r="O110" i="15"/>
  <c r="K110" i="15"/>
  <c r="U108" i="15"/>
  <c r="U107" i="15" s="1"/>
  <c r="U106" i="15" s="1"/>
  <c r="U105" i="15" s="1"/>
  <c r="T108" i="15"/>
  <c r="R108" i="15"/>
  <c r="R107" i="15" s="1"/>
  <c r="R106" i="15" s="1"/>
  <c r="R105" i="15" s="1"/>
  <c r="Q108" i="15"/>
  <c r="Q107" i="15" s="1"/>
  <c r="Q106" i="15" s="1"/>
  <c r="Q105" i="15" s="1"/>
  <c r="P108" i="15"/>
  <c r="P107" i="15" s="1"/>
  <c r="N108" i="15"/>
  <c r="N107" i="15" s="1"/>
  <c r="N106" i="15" s="1"/>
  <c r="M108" i="15"/>
  <c r="M107" i="15" s="1"/>
  <c r="M106" i="15" s="1"/>
  <c r="M105" i="15" s="1"/>
  <c r="L108" i="15"/>
  <c r="L107" i="15" s="1"/>
  <c r="S98" i="15"/>
  <c r="O98" i="15"/>
  <c r="K98" i="15"/>
  <c r="P99" i="15"/>
  <c r="Q99" i="15"/>
  <c r="Q96" i="15" s="1"/>
  <c r="Q95" i="15" s="1"/>
  <c r="Q94" i="15" s="1"/>
  <c r="R99" i="15"/>
  <c r="T99" i="15"/>
  <c r="T96" i="15" s="1"/>
  <c r="T95" i="15" s="1"/>
  <c r="T94" i="15" s="1"/>
  <c r="U99" i="15"/>
  <c r="V99" i="15"/>
  <c r="V96" i="15" s="1"/>
  <c r="V95" i="15" s="1"/>
  <c r="V94" i="15" s="1"/>
  <c r="M99" i="15"/>
  <c r="M96" i="15" s="1"/>
  <c r="M95" i="15" s="1"/>
  <c r="M94" i="15" s="1"/>
  <c r="N99" i="15"/>
  <c r="N96" i="15" s="1"/>
  <c r="N95" i="15" s="1"/>
  <c r="N94" i="15" s="1"/>
  <c r="L99" i="15"/>
  <c r="L96" i="15" s="1"/>
  <c r="L95" i="15" s="1"/>
  <c r="L94" i="15" s="1"/>
  <c r="M32" i="15"/>
  <c r="N32" i="15"/>
  <c r="L32" i="15"/>
  <c r="V32" i="15"/>
  <c r="U32" i="15"/>
  <c r="T32" i="15"/>
  <c r="P32" i="15"/>
  <c r="V35" i="15"/>
  <c r="V31" i="15" s="1"/>
  <c r="U35" i="15"/>
  <c r="T35" i="15"/>
  <c r="R35" i="15"/>
  <c r="Q35" i="15"/>
  <c r="P35" i="15"/>
  <c r="M35" i="15"/>
  <c r="N35" i="15"/>
  <c r="L35" i="15"/>
  <c r="M24" i="15"/>
  <c r="N24" i="15"/>
  <c r="L24" i="15"/>
  <c r="Q24" i="15"/>
  <c r="R24" i="15"/>
  <c r="P24" i="15"/>
  <c r="U24" i="15"/>
  <c r="V24" i="15"/>
  <c r="T24" i="15"/>
  <c r="U27" i="15"/>
  <c r="V27" i="15"/>
  <c r="T27" i="15"/>
  <c r="Q27" i="15"/>
  <c r="R27" i="15"/>
  <c r="P27" i="15"/>
  <c r="M27" i="15"/>
  <c r="N27" i="15"/>
  <c r="L27" i="15"/>
  <c r="S29" i="15"/>
  <c r="O29" i="15"/>
  <c r="K29" i="15"/>
  <c r="S26" i="15"/>
  <c r="O26" i="15"/>
  <c r="K26" i="15"/>
  <c r="S41" i="15"/>
  <c r="O41" i="15"/>
  <c r="K41" i="15"/>
  <c r="V39" i="15"/>
  <c r="V38" i="15" s="1"/>
  <c r="U39" i="15"/>
  <c r="U38" i="15" s="1"/>
  <c r="T39" i="15"/>
  <c r="T38" i="15" s="1"/>
  <c r="R39" i="15"/>
  <c r="R38" i="15" s="1"/>
  <c r="Q39" i="15"/>
  <c r="Q38" i="15" s="1"/>
  <c r="P39" i="15"/>
  <c r="P38" i="15" s="1"/>
  <c r="N39" i="15"/>
  <c r="N38" i="15" s="1"/>
  <c r="M39" i="15"/>
  <c r="M38" i="15" s="1"/>
  <c r="L39" i="15"/>
  <c r="S37" i="15"/>
  <c r="O37" i="15"/>
  <c r="K37" i="15"/>
  <c r="S34" i="15"/>
  <c r="R32" i="15" s="1"/>
  <c r="O34" i="15"/>
  <c r="O32" i="15" s="1"/>
  <c r="K34" i="15"/>
  <c r="U54" i="15"/>
  <c r="V54" i="15"/>
  <c r="T54" i="15"/>
  <c r="Q54" i="15"/>
  <c r="R54" i="15"/>
  <c r="P54" i="15"/>
  <c r="M54" i="15"/>
  <c r="N54" i="15"/>
  <c r="L54" i="15"/>
  <c r="S62" i="15"/>
  <c r="O62" i="15"/>
  <c r="K62" i="15"/>
  <c r="V60" i="15"/>
  <c r="U60" i="15"/>
  <c r="T60" i="15"/>
  <c r="R60" i="15"/>
  <c r="Q60" i="15"/>
  <c r="P60" i="15"/>
  <c r="N60" i="15"/>
  <c r="M60" i="15"/>
  <c r="L60" i="15"/>
  <c r="S59" i="15"/>
  <c r="O59" i="15"/>
  <c r="K59" i="15"/>
  <c r="V57" i="15"/>
  <c r="U57" i="15"/>
  <c r="T57" i="15"/>
  <c r="R57" i="15"/>
  <c r="Q57" i="15"/>
  <c r="P57" i="15"/>
  <c r="N57" i="15"/>
  <c r="M57" i="15"/>
  <c r="L57" i="15"/>
  <c r="S56" i="15"/>
  <c r="O56" i="15"/>
  <c r="K56" i="15"/>
  <c r="S53" i="15"/>
  <c r="O53" i="15"/>
  <c r="K53" i="15"/>
  <c r="S52" i="15"/>
  <c r="R52" i="15"/>
  <c r="O52" i="15" s="1"/>
  <c r="N52" i="15"/>
  <c r="K52" i="15" s="1"/>
  <c r="V50" i="15"/>
  <c r="U50" i="15"/>
  <c r="T50" i="15"/>
  <c r="Q50" i="15"/>
  <c r="P50" i="15"/>
  <c r="M50" i="15"/>
  <c r="L50" i="15"/>
  <c r="S49" i="15"/>
  <c r="O49" i="15"/>
  <c r="K49" i="15"/>
  <c r="S48" i="15"/>
  <c r="O48" i="15"/>
  <c r="K48" i="15"/>
  <c r="V46" i="15"/>
  <c r="U46" i="15"/>
  <c r="T46" i="15"/>
  <c r="R46" i="15"/>
  <c r="Q46" i="15"/>
  <c r="P46" i="15"/>
  <c r="N46" i="15"/>
  <c r="M46" i="15"/>
  <c r="L46" i="15"/>
  <c r="U68" i="15"/>
  <c r="T68" i="15"/>
  <c r="Q68" i="15"/>
  <c r="P68" i="15"/>
  <c r="M68" i="15"/>
  <c r="L68" i="15"/>
  <c r="V65" i="15"/>
  <c r="U65" i="15"/>
  <c r="T65" i="15"/>
  <c r="R65" i="15"/>
  <c r="Q65" i="15"/>
  <c r="P65" i="15"/>
  <c r="M65" i="15"/>
  <c r="N65" i="15"/>
  <c r="L65" i="15"/>
  <c r="S77" i="15"/>
  <c r="O77" i="15"/>
  <c r="K77" i="15"/>
  <c r="V75" i="15"/>
  <c r="V74" i="15" s="1"/>
  <c r="U75" i="15"/>
  <c r="U74" i="15" s="1"/>
  <c r="T75" i="15"/>
  <c r="R75" i="15"/>
  <c r="R74" i="15" s="1"/>
  <c r="Q75" i="15"/>
  <c r="Q74" i="15" s="1"/>
  <c r="P75" i="15"/>
  <c r="P74" i="15" s="1"/>
  <c r="N75" i="15"/>
  <c r="M75" i="15"/>
  <c r="M74" i="15" s="1"/>
  <c r="L75" i="15"/>
  <c r="L74" i="15" s="1"/>
  <c r="M104" i="15" l="1"/>
  <c r="U230" i="15"/>
  <c r="U231" i="15"/>
  <c r="V230" i="15"/>
  <c r="V231" i="15"/>
  <c r="R230" i="15"/>
  <c r="R231" i="15"/>
  <c r="K231" i="15"/>
  <c r="L230" i="15"/>
  <c r="P230" i="15"/>
  <c r="P231" i="15"/>
  <c r="Q230" i="15"/>
  <c r="Q231" i="15"/>
  <c r="T230" i="15"/>
  <c r="T231" i="15"/>
  <c r="R104" i="15"/>
  <c r="Q104" i="15"/>
  <c r="K232" i="15"/>
  <c r="O232" i="15"/>
  <c r="S232" i="15"/>
  <c r="P149" i="15"/>
  <c r="P148" i="15" s="1"/>
  <c r="L90" i="15"/>
  <c r="L89" i="15" s="1"/>
  <c r="L88" i="15" s="1"/>
  <c r="K113" i="15"/>
  <c r="O113" i="15"/>
  <c r="P112" i="15"/>
  <c r="N90" i="15"/>
  <c r="N89" i="15" s="1"/>
  <c r="N88" i="15" s="1"/>
  <c r="S108" i="15"/>
  <c r="S113" i="15"/>
  <c r="K112" i="15"/>
  <c r="L106" i="15"/>
  <c r="L105" i="15" s="1"/>
  <c r="L104" i="15" s="1"/>
  <c r="K107" i="15"/>
  <c r="O107" i="15"/>
  <c r="P106" i="15"/>
  <c r="P105" i="15" s="1"/>
  <c r="T107" i="15"/>
  <c r="S107" i="15" s="1"/>
  <c r="N105" i="15"/>
  <c r="N104" i="15" s="1"/>
  <c r="K94" i="15"/>
  <c r="M90" i="15"/>
  <c r="M89" i="15" s="1"/>
  <c r="M88" i="15" s="1"/>
  <c r="K95" i="15"/>
  <c r="K91" i="15"/>
  <c r="S148" i="15"/>
  <c r="S112" i="15"/>
  <c r="L149" i="15"/>
  <c r="L148" i="15" s="1"/>
  <c r="K108" i="15"/>
  <c r="N149" i="15"/>
  <c r="N148" i="15" s="1"/>
  <c r="M149" i="15"/>
  <c r="M148" i="15" s="1"/>
  <c r="R149" i="15"/>
  <c r="R148" i="15" s="1"/>
  <c r="S150" i="15"/>
  <c r="O108" i="15"/>
  <c r="O114" i="15"/>
  <c r="S114" i="15"/>
  <c r="K114" i="15"/>
  <c r="K120" i="15"/>
  <c r="O120" i="15"/>
  <c r="K123" i="15"/>
  <c r="Q150" i="15"/>
  <c r="Q149" i="15" s="1"/>
  <c r="Q148" i="15" s="1"/>
  <c r="K150" i="15"/>
  <c r="S149" i="15"/>
  <c r="K153" i="15"/>
  <c r="O153" i="15"/>
  <c r="S153" i="15"/>
  <c r="S117" i="15"/>
  <c r="O117" i="15"/>
  <c r="S123" i="15"/>
  <c r="K117" i="15"/>
  <c r="S120" i="15"/>
  <c r="O123" i="15"/>
  <c r="R96" i="15"/>
  <c r="V92" i="15"/>
  <c r="V91" i="15" s="1"/>
  <c r="V90" i="15" s="1"/>
  <c r="V89" i="15" s="1"/>
  <c r="V88" i="15" s="1"/>
  <c r="P96" i="15"/>
  <c r="U96" i="15"/>
  <c r="T92" i="15"/>
  <c r="T91" i="15" s="1"/>
  <c r="Q92" i="15"/>
  <c r="Q91" i="15" s="1"/>
  <c r="Q90" i="15" s="1"/>
  <c r="Q89" i="15" s="1"/>
  <c r="Q88" i="15" s="1"/>
  <c r="K99" i="15"/>
  <c r="S99" i="15"/>
  <c r="O99" i="15"/>
  <c r="P45" i="15"/>
  <c r="U45" i="15"/>
  <c r="U44" i="15" s="1"/>
  <c r="N31" i="15"/>
  <c r="N30" i="15" s="1"/>
  <c r="M45" i="15"/>
  <c r="M44" i="15" s="1"/>
  <c r="P31" i="15"/>
  <c r="P30" i="15" s="1"/>
  <c r="L45" i="15"/>
  <c r="L44" i="15" s="1"/>
  <c r="Q45" i="15"/>
  <c r="Q44" i="15" s="1"/>
  <c r="V45" i="15"/>
  <c r="V44" i="15" s="1"/>
  <c r="U31" i="15"/>
  <c r="U30" i="15" s="1"/>
  <c r="T45" i="15"/>
  <c r="T44" i="15" s="1"/>
  <c r="R31" i="15"/>
  <c r="R30" i="15" s="1"/>
  <c r="V30" i="15"/>
  <c r="P44" i="15"/>
  <c r="Q32" i="15"/>
  <c r="Q31" i="15" s="1"/>
  <c r="Q30" i="15" s="1"/>
  <c r="M31" i="15"/>
  <c r="M30" i="15" s="1"/>
  <c r="T31" i="15"/>
  <c r="T30" i="15" s="1"/>
  <c r="L31" i="15"/>
  <c r="K27" i="15"/>
  <c r="V23" i="15"/>
  <c r="V22" i="15" s="1"/>
  <c r="Q23" i="15"/>
  <c r="Q22" i="15" s="1"/>
  <c r="S32" i="15"/>
  <c r="P23" i="15"/>
  <c r="P22" i="15" s="1"/>
  <c r="U23" i="15"/>
  <c r="U22" i="15" s="1"/>
  <c r="L23" i="15"/>
  <c r="L22" i="15" s="1"/>
  <c r="N23" i="15"/>
  <c r="N22" i="15" s="1"/>
  <c r="T23" i="15"/>
  <c r="T22" i="15" s="1"/>
  <c r="R23" i="15"/>
  <c r="R22" i="15" s="1"/>
  <c r="R21" i="15" s="1"/>
  <c r="R20" i="15" s="1"/>
  <c r="M23" i="15"/>
  <c r="M22" i="15" s="1"/>
  <c r="K24" i="15"/>
  <c r="S24" i="15"/>
  <c r="O27" i="15"/>
  <c r="S27" i="15"/>
  <c r="O24" i="15"/>
  <c r="K35" i="15"/>
  <c r="K39" i="15"/>
  <c r="L38" i="15"/>
  <c r="K38" i="15" s="1"/>
  <c r="N50" i="15"/>
  <c r="K50" i="15" s="1"/>
  <c r="S35" i="15"/>
  <c r="S39" i="15"/>
  <c r="K32" i="15"/>
  <c r="O35" i="15"/>
  <c r="O39" i="15"/>
  <c r="O38" i="15"/>
  <c r="S38" i="15"/>
  <c r="S50" i="15"/>
  <c r="O57" i="15"/>
  <c r="S54" i="15"/>
  <c r="O54" i="15"/>
  <c r="S60" i="15"/>
  <c r="K54" i="15"/>
  <c r="K60" i="15"/>
  <c r="S46" i="15"/>
  <c r="K57" i="15"/>
  <c r="O46" i="15"/>
  <c r="K46" i="15"/>
  <c r="R50" i="15"/>
  <c r="O50" i="15" s="1"/>
  <c r="S57" i="15"/>
  <c r="O60" i="15"/>
  <c r="K75" i="15"/>
  <c r="S75" i="15"/>
  <c r="T74" i="15"/>
  <c r="N74" i="15"/>
  <c r="O75" i="15"/>
  <c r="L30" i="15" l="1"/>
  <c r="K30" i="15" s="1"/>
  <c r="O230" i="15"/>
  <c r="S230" i="15"/>
  <c r="M21" i="15"/>
  <c r="M20" i="15" s="1"/>
  <c r="N21" i="15"/>
  <c r="N20" i="15" s="1"/>
  <c r="S231" i="15"/>
  <c r="O231" i="15"/>
  <c r="O105" i="15"/>
  <c r="O112" i="15"/>
  <c r="P111" i="15"/>
  <c r="P104" i="15" s="1"/>
  <c r="K230" i="15"/>
  <c r="K89" i="15"/>
  <c r="K106" i="15"/>
  <c r="K90" i="15"/>
  <c r="O148" i="15"/>
  <c r="O106" i="15"/>
  <c r="K148" i="15"/>
  <c r="T106" i="15"/>
  <c r="S106" i="15" s="1"/>
  <c r="R92" i="15"/>
  <c r="R91" i="15" s="1"/>
  <c r="R95" i="15"/>
  <c r="R94" i="15" s="1"/>
  <c r="U92" i="15"/>
  <c r="U91" i="15" s="1"/>
  <c r="S91" i="15" s="1"/>
  <c r="U95" i="15"/>
  <c r="K105" i="15"/>
  <c r="P92" i="15"/>
  <c r="P95" i="15"/>
  <c r="T90" i="15"/>
  <c r="T89" i="15" s="1"/>
  <c r="T88" i="15" s="1"/>
  <c r="O149" i="15"/>
  <c r="K149" i="15"/>
  <c r="Q21" i="15"/>
  <c r="Q20" i="15" s="1"/>
  <c r="T21" i="15"/>
  <c r="T20" i="15" s="1"/>
  <c r="S30" i="15"/>
  <c r="S45" i="15"/>
  <c r="K22" i="15"/>
  <c r="O30" i="15"/>
  <c r="U21" i="15"/>
  <c r="U20" i="15" s="1"/>
  <c r="V21" i="15"/>
  <c r="V20" i="15" s="1"/>
  <c r="R45" i="15"/>
  <c r="S44" i="15"/>
  <c r="N45" i="15"/>
  <c r="N44" i="15" s="1"/>
  <c r="O23" i="15"/>
  <c r="O22" i="15"/>
  <c r="P21" i="15"/>
  <c r="S22" i="15"/>
  <c r="S23" i="15"/>
  <c r="O31" i="15"/>
  <c r="K23" i="15"/>
  <c r="S31" i="15"/>
  <c r="K31" i="15"/>
  <c r="L21" i="15" l="1"/>
  <c r="L20" i="15" s="1"/>
  <c r="T105" i="15"/>
  <c r="S105" i="15" s="1"/>
  <c r="P94" i="15"/>
  <c r="O94" i="15" s="1"/>
  <c r="O95" i="15"/>
  <c r="O92" i="15"/>
  <c r="P91" i="15"/>
  <c r="R90" i="15"/>
  <c r="R89" i="15" s="1"/>
  <c r="R88" i="15" s="1"/>
  <c r="U94" i="15"/>
  <c r="S94" i="15" s="1"/>
  <c r="S95" i="15"/>
  <c r="S21" i="15"/>
  <c r="S20" i="15"/>
  <c r="R44" i="15"/>
  <c r="O45" i="15"/>
  <c r="K45" i="15"/>
  <c r="P20" i="15"/>
  <c r="O21" i="15"/>
  <c r="K21" i="15" l="1"/>
  <c r="O20" i="15"/>
  <c r="U90" i="15"/>
  <c r="O91" i="15"/>
  <c r="P90" i="15"/>
  <c r="K20" i="15"/>
  <c r="O44" i="15"/>
  <c r="K44" i="15"/>
  <c r="U89" i="15" l="1"/>
  <c r="S90" i="15"/>
  <c r="O90" i="15"/>
  <c r="P89" i="15"/>
  <c r="S89" i="15" l="1"/>
  <c r="U88" i="15"/>
  <c r="O89" i="15"/>
  <c r="P88" i="15"/>
  <c r="S73" i="15"/>
  <c r="O73" i="15"/>
  <c r="K73" i="15"/>
  <c r="V71" i="15"/>
  <c r="U71" i="15"/>
  <c r="U64" i="15" s="1"/>
  <c r="T71" i="15"/>
  <c r="T64" i="15" s="1"/>
  <c r="R71" i="15"/>
  <c r="Q71" i="15"/>
  <c r="Q64" i="15" s="1"/>
  <c r="P71" i="15"/>
  <c r="P64" i="15" s="1"/>
  <c r="N71" i="15"/>
  <c r="M71" i="15"/>
  <c r="M64" i="15" s="1"/>
  <c r="L71" i="15"/>
  <c r="L64" i="15" s="1"/>
  <c r="P63" i="15" l="1"/>
  <c r="P43" i="15" s="1"/>
  <c r="L63" i="15"/>
  <c r="L43" i="15" s="1"/>
  <c r="L42" i="15" s="1"/>
  <c r="L19" i="15" s="1"/>
  <c r="Q63" i="15"/>
  <c r="Q43" i="15" s="1"/>
  <c r="Q42" i="15" s="1"/>
  <c r="Q19" i="15" s="1"/>
  <c r="M63" i="15"/>
  <c r="T63" i="15"/>
  <c r="T43" i="15" s="1"/>
  <c r="U63" i="15"/>
  <c r="U43" i="15" s="1"/>
  <c r="U42" i="15" s="1"/>
  <c r="U19" i="15" s="1"/>
  <c r="S71" i="15"/>
  <c r="O71" i="15"/>
  <c r="K71" i="15"/>
  <c r="S141" i="15"/>
  <c r="O141" i="15"/>
  <c r="K141" i="15"/>
  <c r="V139" i="15"/>
  <c r="U139" i="15"/>
  <c r="T139" i="15"/>
  <c r="R139" i="15"/>
  <c r="Q139" i="15"/>
  <c r="P139" i="15"/>
  <c r="N139" i="15"/>
  <c r="M139" i="15"/>
  <c r="L139" i="15"/>
  <c r="S138" i="15"/>
  <c r="O138" i="15"/>
  <c r="K138" i="15"/>
  <c r="V136" i="15"/>
  <c r="U136" i="15"/>
  <c r="T136" i="15"/>
  <c r="R136" i="15"/>
  <c r="Q136" i="15"/>
  <c r="P136" i="15"/>
  <c r="N136" i="15"/>
  <c r="M136" i="15"/>
  <c r="L136" i="15"/>
  <c r="S135" i="15"/>
  <c r="O135" i="15"/>
  <c r="K135" i="15"/>
  <c r="V133" i="15"/>
  <c r="U133" i="15"/>
  <c r="T133" i="15"/>
  <c r="R133" i="15"/>
  <c r="Q133" i="15"/>
  <c r="P133" i="15"/>
  <c r="N133" i="15"/>
  <c r="M133" i="15"/>
  <c r="L133" i="15"/>
  <c r="S246" i="15"/>
  <c r="V244" i="15"/>
  <c r="V243" i="15" s="1"/>
  <c r="U244" i="15"/>
  <c r="T244" i="15"/>
  <c r="T243" i="15" s="1"/>
  <c r="S229" i="15"/>
  <c r="V227" i="15"/>
  <c r="U227" i="15"/>
  <c r="T227" i="15"/>
  <c r="S226" i="15"/>
  <c r="V224" i="15"/>
  <c r="U224" i="15"/>
  <c r="T224" i="15"/>
  <c r="S223" i="15"/>
  <c r="V221" i="15"/>
  <c r="U221" i="15"/>
  <c r="T221" i="15"/>
  <c r="S220" i="15"/>
  <c r="S219" i="15"/>
  <c r="V217" i="15"/>
  <c r="U217" i="15"/>
  <c r="T217" i="15"/>
  <c r="S216" i="15"/>
  <c r="V214" i="15"/>
  <c r="U214" i="15"/>
  <c r="T214" i="15"/>
  <c r="S213" i="15"/>
  <c r="V211" i="15"/>
  <c r="U211" i="15"/>
  <c r="T211" i="15"/>
  <c r="S204" i="15"/>
  <c r="V202" i="15"/>
  <c r="U202" i="15"/>
  <c r="T202" i="15"/>
  <c r="S201" i="15"/>
  <c r="V199" i="15"/>
  <c r="U199" i="15"/>
  <c r="T199" i="15"/>
  <c r="S198" i="15"/>
  <c r="V196" i="15"/>
  <c r="U196" i="15"/>
  <c r="T196" i="15"/>
  <c r="S195" i="15"/>
  <c r="V193" i="15"/>
  <c r="U193" i="15"/>
  <c r="T193" i="15"/>
  <c r="S192" i="15"/>
  <c r="V190" i="15"/>
  <c r="U190" i="15"/>
  <c r="T190" i="15"/>
  <c r="S189" i="15"/>
  <c r="V187" i="15"/>
  <c r="U187" i="15"/>
  <c r="T187" i="15"/>
  <c r="S186" i="15"/>
  <c r="S185" i="15"/>
  <c r="V183" i="15"/>
  <c r="U183" i="15"/>
  <c r="T183" i="15"/>
  <c r="S182" i="15"/>
  <c r="V180" i="15"/>
  <c r="U180" i="15"/>
  <c r="T180" i="15"/>
  <c r="S179" i="15"/>
  <c r="S178" i="15"/>
  <c r="V176" i="15"/>
  <c r="U176" i="15"/>
  <c r="T176" i="15"/>
  <c r="S175" i="15"/>
  <c r="S174" i="15"/>
  <c r="V172" i="15"/>
  <c r="U172" i="15"/>
  <c r="T172" i="15"/>
  <c r="S171" i="15"/>
  <c r="S170" i="15"/>
  <c r="V168" i="15"/>
  <c r="U168" i="15"/>
  <c r="T168" i="15"/>
  <c r="S163" i="15"/>
  <c r="V161" i="15"/>
  <c r="V160" i="15" s="1"/>
  <c r="V159" i="15" s="1"/>
  <c r="V158" i="15" s="1"/>
  <c r="V157" i="15" s="1"/>
  <c r="U161" i="15"/>
  <c r="U160" i="15" s="1"/>
  <c r="U159" i="15" s="1"/>
  <c r="U158" i="15" s="1"/>
  <c r="U157" i="15" s="1"/>
  <c r="T161" i="15"/>
  <c r="T160" i="15" s="1"/>
  <c r="T159" i="15" s="1"/>
  <c r="S147" i="15"/>
  <c r="S144" i="15"/>
  <c r="S132" i="15"/>
  <c r="V130" i="15"/>
  <c r="U130" i="15"/>
  <c r="T130" i="15"/>
  <c r="S102" i="15"/>
  <c r="S101" i="15"/>
  <c r="S93" i="15"/>
  <c r="V84" i="15"/>
  <c r="U84" i="15"/>
  <c r="U83" i="15" s="1"/>
  <c r="U82" i="15" s="1"/>
  <c r="U81" i="15" s="1"/>
  <c r="U80" i="15" s="1"/>
  <c r="U78" i="15" s="1"/>
  <c r="T84" i="15"/>
  <c r="V70" i="15"/>
  <c r="S67" i="15"/>
  <c r="O246" i="15"/>
  <c r="R244" i="15"/>
  <c r="R243" i="15" s="1"/>
  <c r="Q244" i="15"/>
  <c r="P244" i="15"/>
  <c r="P243" i="15" s="1"/>
  <c r="O229" i="15"/>
  <c r="R227" i="15"/>
  <c r="Q227" i="15"/>
  <c r="P227" i="15"/>
  <c r="O226" i="15"/>
  <c r="R224" i="15"/>
  <c r="Q224" i="15"/>
  <c r="P224" i="15"/>
  <c r="O223" i="15"/>
  <c r="R221" i="15"/>
  <c r="Q221" i="15"/>
  <c r="P221" i="15"/>
  <c r="O220" i="15"/>
  <c r="O219" i="15"/>
  <c r="R217" i="15"/>
  <c r="Q217" i="15"/>
  <c r="P217" i="15"/>
  <c r="O216" i="15"/>
  <c r="R214" i="15"/>
  <c r="Q214" i="15"/>
  <c r="P214" i="15"/>
  <c r="O213" i="15"/>
  <c r="R211" i="15"/>
  <c r="Q211" i="15"/>
  <c r="P211" i="15"/>
  <c r="O204" i="15"/>
  <c r="R202" i="15"/>
  <c r="Q202" i="15"/>
  <c r="P202" i="15"/>
  <c r="O201" i="15"/>
  <c r="R199" i="15"/>
  <c r="Q199" i="15"/>
  <c r="P199" i="15"/>
  <c r="O198" i="15"/>
  <c r="R196" i="15"/>
  <c r="Q196" i="15"/>
  <c r="P196" i="15"/>
  <c r="O195" i="15"/>
  <c r="R193" i="15"/>
  <c r="Q193" i="15"/>
  <c r="P193" i="15"/>
  <c r="O192" i="15"/>
  <c r="R190" i="15"/>
  <c r="Q190" i="15"/>
  <c r="P190" i="15"/>
  <c r="O189" i="15"/>
  <c r="R187" i="15"/>
  <c r="Q187" i="15"/>
  <c r="P187" i="15"/>
  <c r="O186" i="15"/>
  <c r="O185" i="15"/>
  <c r="R183" i="15"/>
  <c r="Q183" i="15"/>
  <c r="P183" i="15"/>
  <c r="O182" i="15"/>
  <c r="R180" i="15"/>
  <c r="Q180" i="15"/>
  <c r="P180" i="15"/>
  <c r="O179" i="15"/>
  <c r="O178" i="15"/>
  <c r="R176" i="15"/>
  <c r="Q176" i="15"/>
  <c r="P176" i="15"/>
  <c r="O175" i="15"/>
  <c r="O174" i="15"/>
  <c r="R172" i="15"/>
  <c r="Q172" i="15"/>
  <c r="P172" i="15"/>
  <c r="O171" i="15"/>
  <c r="O170" i="15"/>
  <c r="R168" i="15"/>
  <c r="Q168" i="15"/>
  <c r="P168" i="15"/>
  <c r="O163" i="15"/>
  <c r="R161" i="15"/>
  <c r="Q161" i="15"/>
  <c r="Q160" i="15" s="1"/>
  <c r="Q159" i="15" s="1"/>
  <c r="Q158" i="15" s="1"/>
  <c r="Q157" i="15" s="1"/>
  <c r="P161" i="15"/>
  <c r="P160" i="15" s="1"/>
  <c r="P159" i="15" s="1"/>
  <c r="P158" i="15" s="1"/>
  <c r="P157" i="15" s="1"/>
  <c r="O147" i="15"/>
  <c r="O144" i="15"/>
  <c r="O132" i="15"/>
  <c r="R130" i="15"/>
  <c r="Q130" i="15"/>
  <c r="P130" i="15"/>
  <c r="O102" i="15"/>
  <c r="O101" i="15"/>
  <c r="O93" i="15"/>
  <c r="O86" i="15"/>
  <c r="R84" i="15"/>
  <c r="Q84" i="15"/>
  <c r="Q83" i="15" s="1"/>
  <c r="Q82" i="15" s="1"/>
  <c r="Q81" i="15" s="1"/>
  <c r="Q80" i="15" s="1"/>
  <c r="Q78" i="15" s="1"/>
  <c r="P84" i="15"/>
  <c r="P83" i="15" s="1"/>
  <c r="P82" i="15" s="1"/>
  <c r="O74" i="15"/>
  <c r="R70" i="15"/>
  <c r="O67" i="15"/>
  <c r="Q210" i="15" l="1"/>
  <c r="Q209" i="15" s="1"/>
  <c r="Q208" i="15" s="1"/>
  <c r="Q207" i="15" s="1"/>
  <c r="Q206" i="15" s="1"/>
  <c r="Q205" i="15" s="1"/>
  <c r="V210" i="15"/>
  <c r="V209" i="15" s="1"/>
  <c r="V208" i="15" s="1"/>
  <c r="V207" i="15" s="1"/>
  <c r="V206" i="15" s="1"/>
  <c r="T128" i="15"/>
  <c r="T127" i="15" s="1"/>
  <c r="T126" i="15" s="1"/>
  <c r="T129" i="15"/>
  <c r="M43" i="15"/>
  <c r="M42" i="15" s="1"/>
  <c r="M19" i="15" s="1"/>
  <c r="P129" i="15"/>
  <c r="U129" i="15"/>
  <c r="Q129" i="15"/>
  <c r="Q128" i="15" s="1"/>
  <c r="Q127" i="15" s="1"/>
  <c r="Q126" i="15" s="1"/>
  <c r="Q103" i="15" s="1"/>
  <c r="V128" i="15"/>
  <c r="V127" i="15" s="1"/>
  <c r="V126" i="15" s="1"/>
  <c r="V129" i="15"/>
  <c r="R129" i="15"/>
  <c r="R128" i="15" s="1"/>
  <c r="R239" i="15"/>
  <c r="R238" i="15" s="1"/>
  <c r="R242" i="15"/>
  <c r="R241" i="15" s="1"/>
  <c r="R240" i="15" s="1"/>
  <c r="V239" i="15"/>
  <c r="V238" i="15" s="1"/>
  <c r="V242" i="15"/>
  <c r="V241" i="15" s="1"/>
  <c r="V240" i="15" s="1"/>
  <c r="P239" i="15"/>
  <c r="P238" i="15" s="1"/>
  <c r="P242" i="15"/>
  <c r="T239" i="15"/>
  <c r="T238" i="15" s="1"/>
  <c r="T242" i="15"/>
  <c r="T210" i="15"/>
  <c r="T209" i="15" s="1"/>
  <c r="T208" i="15" s="1"/>
  <c r="P210" i="15"/>
  <c r="P209" i="15" s="1"/>
  <c r="P208" i="15" s="1"/>
  <c r="P207" i="15" s="1"/>
  <c r="P206" i="15" s="1"/>
  <c r="R210" i="15"/>
  <c r="U210" i="15"/>
  <c r="Q165" i="15"/>
  <c r="Q164" i="15" s="1"/>
  <c r="Q156" i="15" s="1"/>
  <c r="T165" i="15"/>
  <c r="V165" i="15"/>
  <c r="V164" i="15" s="1"/>
  <c r="V156" i="15" s="1"/>
  <c r="S159" i="15"/>
  <c r="T158" i="15"/>
  <c r="R165" i="15"/>
  <c r="R164" i="15" s="1"/>
  <c r="U165" i="15"/>
  <c r="U164" i="15" s="1"/>
  <c r="U156" i="15" s="1"/>
  <c r="T83" i="15"/>
  <c r="S84" i="15"/>
  <c r="R127" i="15"/>
  <c r="R126" i="15" s="1"/>
  <c r="U128" i="15"/>
  <c r="P81" i="15"/>
  <c r="T42" i="15"/>
  <c r="T19" i="15" s="1"/>
  <c r="P42" i="15"/>
  <c r="P19" i="15" s="1"/>
  <c r="S70" i="15"/>
  <c r="V68" i="15"/>
  <c r="O70" i="15"/>
  <c r="R68" i="15"/>
  <c r="R64" i="15" s="1"/>
  <c r="S74" i="15"/>
  <c r="S193" i="15"/>
  <c r="S172" i="15"/>
  <c r="S224" i="15"/>
  <c r="S227" i="15"/>
  <c r="O142" i="15"/>
  <c r="O244" i="15"/>
  <c r="S161" i="15"/>
  <c r="S136" i="15"/>
  <c r="Q243" i="15"/>
  <c r="Q242" i="15" s="1"/>
  <c r="Q241" i="15" s="1"/>
  <c r="Q240" i="15" s="1"/>
  <c r="O65" i="15"/>
  <c r="S96" i="15"/>
  <c r="S142" i="15"/>
  <c r="S145" i="15"/>
  <c r="S244" i="15"/>
  <c r="O133" i="15"/>
  <c r="K136" i="15"/>
  <c r="O139" i="15"/>
  <c r="S65" i="15"/>
  <c r="S183" i="15"/>
  <c r="S187" i="15"/>
  <c r="S190" i="15"/>
  <c r="V205" i="15"/>
  <c r="U243" i="15"/>
  <c r="U242" i="15" s="1"/>
  <c r="U241" i="15" s="1"/>
  <c r="U240" i="15" s="1"/>
  <c r="O84" i="15"/>
  <c r="O183" i="15"/>
  <c r="O224" i="15"/>
  <c r="O227" i="15"/>
  <c r="S180" i="15"/>
  <c r="O161" i="15"/>
  <c r="O160" i="15" s="1"/>
  <c r="V83" i="15"/>
  <c r="V82" i="15" s="1"/>
  <c r="V81" i="15" s="1"/>
  <c r="V80" i="15" s="1"/>
  <c r="V78" i="15" s="1"/>
  <c r="S176" i="15"/>
  <c r="S196" i="15"/>
  <c r="S211" i="15"/>
  <c r="K133" i="15"/>
  <c r="S133" i="15"/>
  <c r="K139" i="15"/>
  <c r="S221" i="15"/>
  <c r="S130" i="15"/>
  <c r="S199" i="15"/>
  <c r="S202" i="15"/>
  <c r="S214" i="15"/>
  <c r="S217" i="15"/>
  <c r="O136" i="15"/>
  <c r="S139" i="15"/>
  <c r="S168" i="15"/>
  <c r="O96" i="15"/>
  <c r="O180" i="15"/>
  <c r="O193" i="15"/>
  <c r="R83" i="15"/>
  <c r="R82" i="15" s="1"/>
  <c r="R81" i="15" s="1"/>
  <c r="R80" i="15" s="1"/>
  <c r="R78" i="15" s="1"/>
  <c r="O176" i="15"/>
  <c r="O196" i="15"/>
  <c r="O145" i="15"/>
  <c r="O172" i="15"/>
  <c r="O187" i="15"/>
  <c r="O190" i="15"/>
  <c r="O221" i="15"/>
  <c r="O211" i="15"/>
  <c r="O210" i="15" s="1"/>
  <c r="O209" i="15" s="1"/>
  <c r="O208" i="15" s="1"/>
  <c r="O207" i="15" s="1"/>
  <c r="O130" i="15"/>
  <c r="R160" i="15"/>
  <c r="O199" i="15"/>
  <c r="O202" i="15"/>
  <c r="O214" i="15"/>
  <c r="O217" i="15"/>
  <c r="O168" i="15"/>
  <c r="V111" i="15" l="1"/>
  <c r="V104" i="15" s="1"/>
  <c r="V103" i="15" s="1"/>
  <c r="V87" i="15" s="1"/>
  <c r="T111" i="15"/>
  <c r="T104" i="15" s="1"/>
  <c r="T103" i="15" s="1"/>
  <c r="T207" i="15"/>
  <c r="U209" i="15"/>
  <c r="U208" i="15" s="1"/>
  <c r="U207" i="15" s="1"/>
  <c r="U206" i="15" s="1"/>
  <c r="U205" i="15" s="1"/>
  <c r="R209" i="15"/>
  <c r="R208" i="15" s="1"/>
  <c r="R207" i="15" s="1"/>
  <c r="R206" i="15" s="1"/>
  <c r="R205" i="15" s="1"/>
  <c r="S129" i="15"/>
  <c r="P128" i="15"/>
  <c r="P127" i="15" s="1"/>
  <c r="O127" i="15" s="1"/>
  <c r="O129" i="15"/>
  <c r="P241" i="15"/>
  <c r="O242" i="15"/>
  <c r="T241" i="15"/>
  <c r="S242" i="15"/>
  <c r="S210" i="15"/>
  <c r="Q87" i="15"/>
  <c r="S128" i="15"/>
  <c r="U127" i="15"/>
  <c r="P126" i="15"/>
  <c r="O126" i="15" s="1"/>
  <c r="S166" i="15"/>
  <c r="T164" i="15"/>
  <c r="S164" i="15" s="1"/>
  <c r="S165" i="15"/>
  <c r="P165" i="15"/>
  <c r="O166" i="15"/>
  <c r="T157" i="15"/>
  <c r="S158" i="15"/>
  <c r="R159" i="15"/>
  <c r="P80" i="15"/>
  <c r="O81" i="15"/>
  <c r="R103" i="15"/>
  <c r="O82" i="15"/>
  <c r="T82" i="15"/>
  <c r="S83" i="15"/>
  <c r="U111" i="15"/>
  <c r="R63" i="15"/>
  <c r="R43" i="15" s="1"/>
  <c r="S68" i="15"/>
  <c r="V64" i="15"/>
  <c r="Q18" i="15"/>
  <c r="U18" i="15"/>
  <c r="S243" i="15"/>
  <c r="U239" i="15"/>
  <c r="O243" i="15"/>
  <c r="Q239" i="15"/>
  <c r="S160" i="15"/>
  <c r="O68" i="15"/>
  <c r="O83" i="15"/>
  <c r="O206" i="15" l="1"/>
  <c r="S207" i="15"/>
  <c r="T206" i="15"/>
  <c r="S206" i="15" s="1"/>
  <c r="O128" i="15"/>
  <c r="S208" i="15"/>
  <c r="P240" i="15"/>
  <c r="O240" i="15" s="1"/>
  <c r="O241" i="15"/>
  <c r="S241" i="15"/>
  <c r="T240" i="15"/>
  <c r="S240" i="15" s="1"/>
  <c r="S157" i="15"/>
  <c r="T156" i="15"/>
  <c r="S156" i="15" s="1"/>
  <c r="U126" i="15"/>
  <c r="S126" i="15" s="1"/>
  <c r="S127" i="15"/>
  <c r="P164" i="15"/>
  <c r="O165" i="15"/>
  <c r="R158" i="15"/>
  <c r="O159" i="15"/>
  <c r="S111" i="15"/>
  <c r="U104" i="15"/>
  <c r="O111" i="15"/>
  <c r="P78" i="15"/>
  <c r="O78" i="15" s="1"/>
  <c r="O80" i="15"/>
  <c r="S82" i="15"/>
  <c r="T81" i="15"/>
  <c r="R42" i="15"/>
  <c r="R19" i="15" s="1"/>
  <c r="O43" i="15"/>
  <c r="O63" i="15"/>
  <c r="V63" i="15"/>
  <c r="V43" i="15" s="1"/>
  <c r="S64" i="15"/>
  <c r="O64" i="15"/>
  <c r="Q238" i="15"/>
  <c r="O238" i="15" s="1"/>
  <c r="O239" i="15"/>
  <c r="S92" i="15"/>
  <c r="S239" i="15"/>
  <c r="U238" i="15"/>
  <c r="S238" i="15" s="1"/>
  <c r="T205" i="15"/>
  <c r="S205" i="15" s="1"/>
  <c r="S88" i="15"/>
  <c r="P205" i="15"/>
  <c r="O205" i="15" s="1"/>
  <c r="O88" i="15"/>
  <c r="V42" i="15" l="1"/>
  <c r="S43" i="15"/>
  <c r="T87" i="15"/>
  <c r="O164" i="15"/>
  <c r="P156" i="15"/>
  <c r="R157" i="15"/>
  <c r="O158" i="15"/>
  <c r="O104" i="15"/>
  <c r="P103" i="15"/>
  <c r="S104" i="15"/>
  <c r="U103" i="15"/>
  <c r="T80" i="15"/>
  <c r="S81" i="15"/>
  <c r="P18" i="15"/>
  <c r="O42" i="15"/>
  <c r="R18" i="15"/>
  <c r="S63" i="15"/>
  <c r="V19" i="15" l="1"/>
  <c r="S42" i="15"/>
  <c r="O157" i="15"/>
  <c r="R156" i="15"/>
  <c r="R87" i="15" s="1"/>
  <c r="O103" i="15"/>
  <c r="P87" i="15"/>
  <c r="S103" i="15"/>
  <c r="U87" i="15"/>
  <c r="S80" i="15"/>
  <c r="T78" i="15"/>
  <c r="O18" i="15"/>
  <c r="O19" i="15"/>
  <c r="V18" i="15" l="1"/>
  <c r="S19" i="15"/>
  <c r="O156" i="15"/>
  <c r="S87" i="15"/>
  <c r="O87" i="15"/>
  <c r="S78" i="15"/>
  <c r="T18" i="15"/>
  <c r="V15" i="15"/>
  <c r="U15" i="15"/>
  <c r="T15" i="15"/>
  <c r="V14" i="15"/>
  <c r="U14" i="15"/>
  <c r="T14" i="15"/>
  <c r="V13" i="15"/>
  <c r="U13" i="15"/>
  <c r="T13" i="15"/>
  <c r="V12" i="15"/>
  <c r="U12" i="15"/>
  <c r="T12" i="15"/>
  <c r="R15" i="15"/>
  <c r="Q15" i="15"/>
  <c r="P15" i="15"/>
  <c r="R14" i="15"/>
  <c r="Q14" i="15"/>
  <c r="P14" i="15"/>
  <c r="R13" i="15"/>
  <c r="Q13" i="15"/>
  <c r="P13" i="15"/>
  <c r="R12" i="15"/>
  <c r="Q12" i="15"/>
  <c r="P12" i="15"/>
  <c r="S18" i="15" l="1"/>
  <c r="T10" i="15"/>
  <c r="U10" i="15"/>
  <c r="S12" i="15"/>
  <c r="O13" i="15"/>
  <c r="V10" i="15"/>
  <c r="S15" i="15"/>
  <c r="S14" i="15"/>
  <c r="S13" i="15"/>
  <c r="Q10" i="15"/>
  <c r="P10" i="15"/>
  <c r="O12" i="15"/>
  <c r="O15" i="15"/>
  <c r="O14" i="15"/>
  <c r="R10" i="15"/>
  <c r="S10" i="15" l="1"/>
  <c r="O10" i="15"/>
  <c r="K246" i="15"/>
  <c r="N244" i="15"/>
  <c r="N243" i="15" s="1"/>
  <c r="M244" i="15"/>
  <c r="M243" i="15" s="1"/>
  <c r="M242" i="15" s="1"/>
  <c r="M241" i="15" s="1"/>
  <c r="M240" i="15" s="1"/>
  <c r="L244" i="15"/>
  <c r="L243" i="15" s="1"/>
  <c r="N239" i="15" l="1"/>
  <c r="N238" i="15" s="1"/>
  <c r="N15" i="15" s="1"/>
  <c r="N242" i="15"/>
  <c r="N241" i="15" s="1"/>
  <c r="L239" i="15"/>
  <c r="L238" i="15" s="1"/>
  <c r="L15" i="15" s="1"/>
  <c r="L242" i="15"/>
  <c r="K243" i="15"/>
  <c r="K244" i="15"/>
  <c r="M239" i="15"/>
  <c r="M238" i="15" s="1"/>
  <c r="M15" i="15" s="1"/>
  <c r="K242" i="15" l="1"/>
  <c r="L241" i="15"/>
  <c r="L240" i="15" s="1"/>
  <c r="K15" i="15"/>
  <c r="N240" i="15"/>
  <c r="K239" i="15"/>
  <c r="K238" i="15"/>
  <c r="N70" i="15"/>
  <c r="N68" i="15" s="1"/>
  <c r="N64" i="15" s="1"/>
  <c r="K241" i="15" l="1"/>
  <c r="K240" i="15"/>
  <c r="N63" i="15"/>
  <c r="N43" i="15" s="1"/>
  <c r="N42" i="15" s="1"/>
  <c r="N19" i="15" s="1"/>
  <c r="K229" i="15"/>
  <c r="N227" i="15"/>
  <c r="M227" i="15"/>
  <c r="L227" i="15"/>
  <c r="K226" i="15"/>
  <c r="N224" i="15"/>
  <c r="M224" i="15"/>
  <c r="L224" i="15"/>
  <c r="K223" i="15"/>
  <c r="N221" i="15"/>
  <c r="M221" i="15"/>
  <c r="L221" i="15"/>
  <c r="K220" i="15"/>
  <c r="K219" i="15"/>
  <c r="N217" i="15"/>
  <c r="M217" i="15"/>
  <c r="L217" i="15"/>
  <c r="K216" i="15"/>
  <c r="N214" i="15"/>
  <c r="M214" i="15"/>
  <c r="L214" i="15"/>
  <c r="K213" i="15"/>
  <c r="N211" i="15"/>
  <c r="M211" i="15"/>
  <c r="L211" i="15"/>
  <c r="K204" i="15"/>
  <c r="N202" i="15"/>
  <c r="M202" i="15"/>
  <c r="L202" i="15"/>
  <c r="K201" i="15"/>
  <c r="N199" i="15"/>
  <c r="M199" i="15"/>
  <c r="L199" i="15"/>
  <c r="K198" i="15"/>
  <c r="N196" i="15"/>
  <c r="M196" i="15"/>
  <c r="L196" i="15"/>
  <c r="K195" i="15"/>
  <c r="N193" i="15"/>
  <c r="M193" i="15"/>
  <c r="L193" i="15"/>
  <c r="K192" i="15"/>
  <c r="N190" i="15"/>
  <c r="M190" i="15"/>
  <c r="L190" i="15"/>
  <c r="K189" i="15"/>
  <c r="N187" i="15"/>
  <c r="M187" i="15"/>
  <c r="L187" i="15"/>
  <c r="K186" i="15"/>
  <c r="K185" i="15"/>
  <c r="N183" i="15"/>
  <c r="M183" i="15"/>
  <c r="L183" i="15"/>
  <c r="K182" i="15"/>
  <c r="N180" i="15"/>
  <c r="M180" i="15"/>
  <c r="L180" i="15"/>
  <c r="K179" i="15"/>
  <c r="K178" i="15"/>
  <c r="N176" i="15"/>
  <c r="M176" i="15"/>
  <c r="L176" i="15"/>
  <c r="K175" i="15"/>
  <c r="K174" i="15"/>
  <c r="N172" i="15"/>
  <c r="M172" i="15"/>
  <c r="L172" i="15"/>
  <c r="K171" i="15"/>
  <c r="K170" i="15"/>
  <c r="N168" i="15"/>
  <c r="M168" i="15"/>
  <c r="L168" i="15"/>
  <c r="K163" i="15"/>
  <c r="N161" i="15"/>
  <c r="N160" i="15" s="1"/>
  <c r="N159" i="15" s="1"/>
  <c r="N158" i="15" s="1"/>
  <c r="N157" i="15" s="1"/>
  <c r="M161" i="15"/>
  <c r="M160" i="15" s="1"/>
  <c r="M159" i="15" s="1"/>
  <c r="M158" i="15" s="1"/>
  <c r="M157" i="15" s="1"/>
  <c r="L161" i="15"/>
  <c r="L160" i="15" s="1"/>
  <c r="L159" i="15" s="1"/>
  <c r="K147" i="15"/>
  <c r="K144" i="15"/>
  <c r="K132" i="15"/>
  <c r="N130" i="15"/>
  <c r="M130" i="15"/>
  <c r="L130" i="15"/>
  <c r="L129" i="15" s="1"/>
  <c r="K102" i="15"/>
  <c r="K101" i="15"/>
  <c r="K93" i="15"/>
  <c r="K86" i="15"/>
  <c r="N84" i="15"/>
  <c r="N83" i="15" s="1"/>
  <c r="N82" i="15" s="1"/>
  <c r="N81" i="15" s="1"/>
  <c r="N80" i="15" s="1"/>
  <c r="N78" i="15" s="1"/>
  <c r="M84" i="15"/>
  <c r="L84" i="15"/>
  <c r="L83" i="15" s="1"/>
  <c r="L82" i="15" s="1"/>
  <c r="K70" i="15"/>
  <c r="K67" i="15"/>
  <c r="M129" i="15" l="1"/>
  <c r="M128" i="15" s="1"/>
  <c r="M127" i="15" s="1"/>
  <c r="M126" i="15" s="1"/>
  <c r="M103" i="15" s="1"/>
  <c r="N129" i="15"/>
  <c r="N128" i="15" s="1"/>
  <c r="N127" i="15" s="1"/>
  <c r="N126" i="15" s="1"/>
  <c r="N103" i="15" s="1"/>
  <c r="L167" i="15"/>
  <c r="M167" i="15"/>
  <c r="M166" i="15" s="1"/>
  <c r="M165" i="15" s="1"/>
  <c r="M164" i="15" s="1"/>
  <c r="M156" i="15" s="1"/>
  <c r="L128" i="15"/>
  <c r="L127" i="15" s="1"/>
  <c r="L126" i="15" s="1"/>
  <c r="L103" i="15" s="1"/>
  <c r="N167" i="15"/>
  <c r="N166" i="15" s="1"/>
  <c r="N210" i="15"/>
  <c r="L210" i="15"/>
  <c r="L209" i="15" s="1"/>
  <c r="M210" i="15"/>
  <c r="N165" i="15"/>
  <c r="N164" i="15" s="1"/>
  <c r="N156" i="15" s="1"/>
  <c r="L158" i="15"/>
  <c r="K159" i="15"/>
  <c r="L81" i="15"/>
  <c r="K63" i="15"/>
  <c r="K43" i="15"/>
  <c r="K74" i="15"/>
  <c r="K142" i="15"/>
  <c r="K176" i="15"/>
  <c r="K84" i="15"/>
  <c r="K199" i="15"/>
  <c r="K161" i="15"/>
  <c r="K172" i="15"/>
  <c r="K224" i="15"/>
  <c r="M83" i="15"/>
  <c r="K214" i="15"/>
  <c r="K130" i="15"/>
  <c r="K187" i="15"/>
  <c r="K190" i="15"/>
  <c r="K196" i="15"/>
  <c r="K202" i="15"/>
  <c r="K211" i="15"/>
  <c r="K217" i="15"/>
  <c r="K65" i="15"/>
  <c r="K96" i="15"/>
  <c r="K145" i="15"/>
  <c r="K180" i="15"/>
  <c r="K221" i="15"/>
  <c r="K193" i="15"/>
  <c r="K168" i="15"/>
  <c r="K183" i="15"/>
  <c r="K227" i="15"/>
  <c r="K68" i="15"/>
  <c r="N209" i="15" l="1"/>
  <c r="N208" i="15" s="1"/>
  <c r="N207" i="15" s="1"/>
  <c r="N206" i="15" s="1"/>
  <c r="N205" i="15" s="1"/>
  <c r="N14" i="15" s="1"/>
  <c r="K128" i="15"/>
  <c r="K167" i="15"/>
  <c r="L166" i="15"/>
  <c r="K166" i="15" s="1"/>
  <c r="M209" i="15"/>
  <c r="M208" i="15" s="1"/>
  <c r="M207" i="15" s="1"/>
  <c r="M206" i="15" s="1"/>
  <c r="M205" i="15" s="1"/>
  <c r="M14" i="15" s="1"/>
  <c r="L208" i="15"/>
  <c r="K129" i="15"/>
  <c r="K126" i="15"/>
  <c r="K127" i="15"/>
  <c r="L157" i="15"/>
  <c r="K158" i="15"/>
  <c r="N87" i="15"/>
  <c r="N13" i="15" s="1"/>
  <c r="K104" i="15"/>
  <c r="M87" i="15"/>
  <c r="M13" i="15" s="1"/>
  <c r="K83" i="15"/>
  <c r="M82" i="15"/>
  <c r="K111" i="15"/>
  <c r="L80" i="15"/>
  <c r="K42" i="15"/>
  <c r="N18" i="15"/>
  <c r="N12" i="15" s="1"/>
  <c r="K210" i="15"/>
  <c r="K64" i="15"/>
  <c r="K160" i="15"/>
  <c r="K209" i="15" l="1"/>
  <c r="L165" i="15"/>
  <c r="L164" i="15" s="1"/>
  <c r="K164" i="15" s="1"/>
  <c r="L207" i="15"/>
  <c r="K208" i="15"/>
  <c r="K157" i="15"/>
  <c r="K165" i="15"/>
  <c r="K103" i="15"/>
  <c r="M81" i="15"/>
  <c r="K82" i="15"/>
  <c r="L78" i="15"/>
  <c r="K19" i="15"/>
  <c r="N10" i="15"/>
  <c r="K92" i="15"/>
  <c r="L206" i="15" l="1"/>
  <c r="K207" i="15"/>
  <c r="L156" i="15"/>
  <c r="K156" i="15" s="1"/>
  <c r="L18" i="15"/>
  <c r="L12" i="15" s="1"/>
  <c r="M80" i="15"/>
  <c r="K81" i="15"/>
  <c r="K88" i="15"/>
  <c r="K206" i="15" l="1"/>
  <c r="L205" i="15"/>
  <c r="L87" i="15"/>
  <c r="M78" i="15"/>
  <c r="M18" i="15" s="1"/>
  <c r="K80" i="15"/>
  <c r="L14" i="15" l="1"/>
  <c r="K14" i="15" s="1"/>
  <c r="K205" i="15"/>
  <c r="K87" i="15"/>
  <c r="L13" i="15"/>
  <c r="K13" i="15" s="1"/>
  <c r="K78" i="15"/>
  <c r="L10" i="15" l="1"/>
  <c r="M12" i="15"/>
  <c r="K18" i="15"/>
  <c r="M10" i="15" l="1"/>
  <c r="K10" i="15" s="1"/>
  <c r="K12" i="15"/>
</calcChain>
</file>

<file path=xl/sharedStrings.xml><?xml version="1.0" encoding="utf-8"?>
<sst xmlns="http://schemas.openxmlformats.org/spreadsheetml/2006/main" count="469" uniqueCount="170">
  <si>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</si>
  <si>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</si>
  <si>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</si>
  <si>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</si>
  <si>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</si>
  <si>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(тыс. рублей)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</si>
  <si>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</si>
  <si>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</si>
  <si>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</si>
  <si>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</si>
  <si>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Жилищное хозяйство</t>
  </si>
  <si>
    <t>всего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</si>
  <si>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</si>
  <si>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</si>
  <si>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строительно-монтажные работы</t>
  </si>
  <si>
    <t xml:space="preserve">Строительство снегоплавильной станции в городе Чебоксары  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</si>
  <si>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</si>
  <si>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</si>
  <si>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</si>
  <si>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</si>
  <si>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</si>
  <si>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</si>
  <si>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</si>
  <si>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</si>
  <si>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</si>
  <si>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ливневых очистных сооружений в районе Марпосадского шоссе</t>
  </si>
  <si>
    <t>Строительство автомобильной дороги ул.1-ая Южная в г.Чебоксары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</si>
  <si>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</si>
  <si>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</si>
  <si>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 xml:space="preserve">технологическое присоединение   </t>
  </si>
  <si>
    <t>Строительство сетей наружного освещения в пос.Пролетарский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</si>
  <si>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</si>
  <si>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</si>
  <si>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</si>
  <si>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</si>
  <si>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</si>
  <si>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</si>
  <si>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</si>
  <si>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</si>
  <si>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</si>
  <si>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</si>
  <si>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</si>
  <si>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</si>
  <si>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</si>
  <si>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</si>
  <si>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сетей наружного освещения  по ул. Эльменя в районе д.№13,15,17</t>
  </si>
  <si>
    <t>Реконструкция  моста в парк  "Лакреевский лес"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</si>
  <si>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</si>
  <si>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Магистральная дорога районного значения № 3 в микрорайоне № 2 в жилом районе "Новый город" г. Чебоксары. 3 этап (в границах микрорайона № 2)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</si>
  <si>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</si>
  <si>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</si>
  <si>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>выкуп земельных участков</t>
  </si>
  <si>
    <t>Строительство приюта для животных без владельцев на Марпосадском шоссе</t>
  </si>
  <si>
    <t>Строительство водопровода по ул. Б.Хмельницкого микрорайона "Новая Богданка" г. Чебоксары</t>
  </si>
  <si>
    <t>Реконструкция сетей водоснабжения и напорной канализации в микрорайоне № 2 жилого района "Новый город" г. Чебоксары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</si>
  <si>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</si>
  <si>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 №1 по ул.Челомея</t>
  </si>
  <si>
    <t>Строительство наружного освещения в мкр. Байконур г.Чебоксары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</si>
  <si>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</si>
  <si>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</si>
  <si>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Строительство ливневой канализации в районе дома № 11, корпус 1 по ул, Сверчкова</t>
  </si>
  <si>
    <t>на 2023 год</t>
  </si>
  <si>
    <t>на 2024 год</t>
  </si>
  <si>
    <t>на 2025 год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</si>
  <si>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 в  г.Мариинский Посад Чувашской Республики</t>
  </si>
  <si>
    <t>Строительство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(электроснабжение)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</si>
  <si>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(наружный газопровод)</t>
  </si>
  <si>
    <t>Строительство противооползневых и берегоукрепительных сооружений Московской набережной города Чебоксары</t>
  </si>
  <si>
    <t xml:space="preserve">Реконструкция автомобильной дороги по ул. Гражданская (от кольца по ул. Гражданская до ул. Социалистическая) </t>
  </si>
  <si>
    <t>Подпрограмма "Безопасные и качественные автомобильные дороги"</t>
  </si>
  <si>
    <t>Муниципальная программа города Чебоксары "Развитие транспортной системы города Чебоксары"</t>
  </si>
  <si>
    <t>Подпрограмма "Муниципальная поддержка строительства жилья в городе Чебоксары"</t>
  </si>
  <si>
    <t>Муниципальная программа города Чебоксары "Обеспечение граждан в городе Чебоксары доступным и комфортным жильем"</t>
  </si>
  <si>
    <t>Муниципальная программа города Чебоксары "Модернизация и развитие сферы жилищно-коммунального хозяйства"</t>
  </si>
  <si>
    <t>Подпрограмма "Развитие ветеринарии в городе Чебоксары"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</si>
  <si>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</si>
  <si>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Подпрограмма "Модернизация коммунальной инфраструктуры на территории города Чебоксары"</t>
  </si>
  <si>
    <t>Подпрограмма "Благоустройство дворовых и общественных территорий"</t>
  </si>
  <si>
    <t>Муниципальная программа города Чебоксары "Формирование современной городской среды на территории города Чебоксары"</t>
  </si>
  <si>
    <t>Подпрограмма "Строительство и реконструкция (модернизация) очистных сооружений централизованных систем водоотведения"</t>
  </si>
  <si>
    <t>Муниципальная программы города Чебоксары "Развитие образования"</t>
  </si>
  <si>
    <t>Адресная инвестиционная программа города Чебоксары на 2023 год и на плановый период 2024 и 2025 годов</t>
  </si>
  <si>
    <t>федеральный бюджет</t>
  </si>
  <si>
    <t>республикан   ский                                     бюджет Чувашской Республики</t>
  </si>
  <si>
    <t>республиканский                                     бюджет Чувашской Республики</t>
  </si>
  <si>
    <t xml:space="preserve">бюджет города Чебоксары </t>
  </si>
  <si>
    <t xml:space="preserve">бюджета город Чебоксары </t>
  </si>
  <si>
    <t>Наименование и местоположение объекта</t>
  </si>
  <si>
    <t>вид расходов</t>
  </si>
  <si>
    <t>целевая статья расходов</t>
  </si>
  <si>
    <t>подраздел</t>
  </si>
  <si>
    <t>раздел</t>
  </si>
  <si>
    <t>ведомство</t>
  </si>
  <si>
    <t>Код бюджетной классификации расходов</t>
  </si>
  <si>
    <t>Национальный проект (НП) / региональный проект (РП)</t>
  </si>
  <si>
    <t>Годы строи-тельства</t>
  </si>
  <si>
    <t>итого</t>
  </si>
  <si>
    <t>в том числе</t>
  </si>
  <si>
    <t>НАЦИОНАЛЬНАЯ ЭКОНОМИКА</t>
  </si>
  <si>
    <t>ЖИЛИЩНО - КОММУНАЛЬНОЕ ХОЗЯЙСТВО</t>
  </si>
  <si>
    <t>ОХРАНА ОКРУЖАЮЩЕЙ СРЕДЫ</t>
  </si>
  <si>
    <t>ОБРАЗОВАНИЕ</t>
  </si>
  <si>
    <t>НАЦИОНАЛЬНАЯ ЭКОНОМИКА, ВСЕГО</t>
  </si>
  <si>
    <t>04</t>
  </si>
  <si>
    <t>09</t>
  </si>
  <si>
    <t>Ч21R153933</t>
  </si>
  <si>
    <t>Ч210374220</t>
  </si>
  <si>
    <t>A21F15021D</t>
  </si>
  <si>
    <t>А21077А21И</t>
  </si>
  <si>
    <t xml:space="preserve"> А21077А21Н</t>
  </si>
  <si>
    <t xml:space="preserve">НП "Жилье и городская среда" </t>
  </si>
  <si>
    <t>НП "Безопасные качественные дороги"</t>
  </si>
  <si>
    <t>12</t>
  </si>
  <si>
    <t>Ц970172750</t>
  </si>
  <si>
    <t>Строительство и реконструкция автомобильных дорог в городских округах</t>
  </si>
  <si>
    <t>Основное мероприятие "Реализация мероприятий регионального проекта "Жилье" (СТИМУЛ)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</si>
  <si>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</si>
  <si>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</si>
  <si>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05</t>
  </si>
  <si>
    <t>01</t>
  </si>
  <si>
    <t>А210372960</t>
  </si>
  <si>
    <t>А210678320</t>
  </si>
  <si>
    <t>А21F367484</t>
  </si>
  <si>
    <t>расселение аварийного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</si>
  <si>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многоквартирного жилого дома по ул. Н.И. Ашмарина г. Чебоксары</t>
  </si>
  <si>
    <t>02</t>
  </si>
  <si>
    <t>А110171760</t>
  </si>
  <si>
    <t>А130374460</t>
  </si>
  <si>
    <t>Основное мероприятие "Водоотведение и очистка бытовых сточных вод"</t>
  </si>
  <si>
    <t>Основное мероприятие "Предупреждение и ликвидация болезней животных"</t>
  </si>
  <si>
    <t>Основное мероприятие "Обеспечение граждан доступным жильем"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</si>
  <si>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</si>
  <si>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Основное мероприятие "Обеспечение качества жилищно-коммунальных услуг"</t>
  </si>
  <si>
    <t xml:space="preserve"> А21077А21П</t>
  </si>
  <si>
    <t xml:space="preserve"> А21077А21Р</t>
  </si>
  <si>
    <t>A210773010</t>
  </si>
  <si>
    <t>932</t>
  </si>
  <si>
    <t>03</t>
  </si>
  <si>
    <t>414</t>
  </si>
  <si>
    <t>А110115300</t>
  </si>
  <si>
    <t>Основное мероприятие "Содействие благоустройству города Чебоксары"</t>
  </si>
  <si>
    <t>А510277400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</si>
  <si>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</si>
  <si>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Основное мероприятие "Оздоровление Волги"</t>
  </si>
  <si>
    <t>Основное мероприятие "Реализация мероприятий регионального проекта "Оздоровление Волги"</t>
  </si>
  <si>
    <t xml:space="preserve">НП "Экология"/ РП "Оздоровление Волги" </t>
  </si>
  <si>
    <t>Ч370170136</t>
  </si>
  <si>
    <t>Ч37017013Б</t>
  </si>
  <si>
    <t>Ч37017013В</t>
  </si>
  <si>
    <t>Ч37017013Г</t>
  </si>
  <si>
    <t>Ч37017013Д,</t>
  </si>
  <si>
    <t>Ч37017013Е</t>
  </si>
  <si>
    <t>06</t>
  </si>
  <si>
    <t>Ч37G650130</t>
  </si>
  <si>
    <t>Ч37G67013А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</si>
  <si>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муниципальной программы города Чебоксары "Развитие образования"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</si>
  <si>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</si>
  <si>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ОБРАЗОВАНИЕ, ВСЕГО</t>
  </si>
  <si>
    <t>ОХРАНА ОКРУЖАЮЩЕЙ СРЕДЫ, ВСЕГО</t>
  </si>
  <si>
    <t>ЖИЛИЩНО - КОММУНАЛЬНОЕ ХОЗЯЙСТВО, ВСЕГО</t>
  </si>
  <si>
    <t>07</t>
  </si>
  <si>
    <t>Ц740375209</t>
  </si>
  <si>
    <t>2022-2023</t>
  </si>
  <si>
    <t>-</t>
  </si>
  <si>
    <t>2023-2024</t>
  </si>
  <si>
    <t>2020-2023</t>
  </si>
  <si>
    <t>2023-2025</t>
  </si>
  <si>
    <t>2023-2026</t>
  </si>
  <si>
    <t>2024-2028</t>
  </si>
  <si>
    <t>УТВЕРЖДЕНА
постановлением администрации города Чебоксары 
от 23.01.2023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</si>
</sst>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4" fillId="0" borderId="0" xfId="0" applyFont="1"/>
    <xf numFmtId="14" fontId="0" fillId="0" borderId="0" xfId="0" applyNumberFormat="1" applyAlignment="1">
      <alignment horizontal="left" vertical="top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164" fontId="2" fillId="0" borderId="12" xfId="0" applyNumberFormat="1" applyFont="1" applyBorder="1"/>
    <xf numFmtId="164" fontId="2" fillId="0" borderId="12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justify" vertical="top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9" fillId="0" borderId="1" xfId="2" applyNumberFormat="1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top" wrapText="1"/>
      <protection locked="0"/>
    </xf>
    <xf numFmtId="0" fontId="9" fillId="0" borderId="1" xfId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0" borderId="12" xfId="0" applyNumberFormat="1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2" fontId="12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9"/>
  <sheetViews>
    <sheetView tabSelected="1" view="pageBreakPreview" topLeftCell="C1" zoomScale="70" zoomScaleNormal="70" zoomScaleSheetLayoutView="70" workbookViewId="0">
      <selection activeCell="C2" sqref="C2:V2"/>
    </sheetView>
  </sheetViews>
  <sheetFormatPr defaultRowHeight="15" x14ac:dyDescent="0.25"/>
  <cols>
    <col min="1" max="2" width="8.85546875" hidden="1" customWidth="1"/>
    <col min="3" max="3" width="69.42578125" customWidth="1"/>
    <col min="4" max="4" width="18.28515625" customWidth="1"/>
    <col min="5" max="5" width="4.7109375" customWidth="1"/>
    <col min="6" max="7" width="4.7109375" bestFit="1" customWidth="1"/>
    <col min="8" max="8" width="14" customWidth="1"/>
    <col min="9" max="9" width="4.7109375" bestFit="1" customWidth="1"/>
    <col min="10" max="11" width="11.28515625" customWidth="1"/>
    <col min="12" max="12" width="11.5703125" customWidth="1"/>
    <col min="13" max="13" width="13.28515625" customWidth="1"/>
    <col min="14" max="14" width="11.7109375" customWidth="1"/>
    <col min="15" max="15" width="10.7109375" customWidth="1"/>
    <col min="16" max="16" width="9.42578125" customWidth="1"/>
    <col min="17" max="17" width="13.140625" customWidth="1"/>
    <col min="18" max="18" width="11.42578125" customWidth="1"/>
    <col min="19" max="19" width="12" customWidth="1"/>
    <col min="20" max="20" width="7.85546875" customWidth="1"/>
    <col min="21" max="21" width="12.5703125" bestFit="1" customWidth="1"/>
    <col min="22" max="22" width="11.28515625" customWidth="1"/>
  </cols>
  <sheetData>
    <row r="1" spans="1:22" ht="69.599999999999994" customHeight="1" x14ac:dyDescent="0.3">
      <c r="C1" s="15"/>
      <c r="D1" s="14"/>
      <c r="E1" s="14"/>
      <c r="F1" s="14"/>
      <c r="G1" s="14"/>
      <c r="H1" s="14"/>
      <c r="I1" s="14"/>
      <c r="J1" s="14"/>
      <c r="S1" s="106" t="s">
        <v>169</v>
      </c>
      <c r="T1" s="106"/>
      <c r="U1" s="106"/>
      <c r="V1" s="106"/>
    </row>
    <row r="2" spans="1:22" ht="34.15" customHeight="1" x14ac:dyDescent="0.3">
      <c r="C2" s="111" t="s">
        <v>81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5.75" customHeight="1" x14ac:dyDescent="0.25"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6"/>
    </row>
    <row r="4" spans="1:22" ht="15.7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110"/>
      <c r="N4" s="110"/>
      <c r="T4" s="110" t="s">
        <v>5</v>
      </c>
      <c r="U4" s="110"/>
      <c r="V4" s="110"/>
    </row>
    <row r="5" spans="1:22" ht="15.6" customHeight="1" x14ac:dyDescent="0.25">
      <c r="C5" s="114" t="s">
        <v>87</v>
      </c>
      <c r="D5" s="104" t="s">
        <v>94</v>
      </c>
      <c r="E5" s="96" t="s">
        <v>93</v>
      </c>
      <c r="F5" s="97"/>
      <c r="G5" s="97"/>
      <c r="H5" s="97"/>
      <c r="I5" s="98"/>
      <c r="J5" s="114" t="s">
        <v>95</v>
      </c>
      <c r="K5" s="93" t="s">
        <v>61</v>
      </c>
      <c r="L5" s="94"/>
      <c r="M5" s="94"/>
      <c r="N5" s="95"/>
      <c r="O5" s="93" t="s">
        <v>62</v>
      </c>
      <c r="P5" s="94"/>
      <c r="Q5" s="94"/>
      <c r="R5" s="95"/>
      <c r="S5" s="93" t="s">
        <v>63</v>
      </c>
      <c r="T5" s="94"/>
      <c r="U5" s="94"/>
      <c r="V5" s="95"/>
    </row>
    <row r="6" spans="1:22" ht="15.75" x14ac:dyDescent="0.25">
      <c r="C6" s="114"/>
      <c r="D6" s="115"/>
      <c r="E6" s="99"/>
      <c r="F6" s="100"/>
      <c r="G6" s="100"/>
      <c r="H6" s="100"/>
      <c r="I6" s="101"/>
      <c r="J6" s="114"/>
      <c r="K6" s="93" t="s">
        <v>96</v>
      </c>
      <c r="L6" s="94"/>
      <c r="M6" s="94"/>
      <c r="N6" s="95"/>
      <c r="O6" s="93" t="s">
        <v>96</v>
      </c>
      <c r="P6" s="94"/>
      <c r="Q6" s="94"/>
      <c r="R6" s="95"/>
      <c r="S6" s="93" t="s">
        <v>96</v>
      </c>
      <c r="T6" s="94"/>
      <c r="U6" s="94"/>
      <c r="V6" s="95"/>
    </row>
    <row r="7" spans="1:22" ht="15.75" x14ac:dyDescent="0.25">
      <c r="C7" s="114"/>
      <c r="D7" s="115"/>
      <c r="E7" s="102" t="s">
        <v>92</v>
      </c>
      <c r="F7" s="102" t="s">
        <v>91</v>
      </c>
      <c r="G7" s="102" t="s">
        <v>90</v>
      </c>
      <c r="H7" s="104" t="s">
        <v>89</v>
      </c>
      <c r="I7" s="102" t="s">
        <v>88</v>
      </c>
      <c r="J7" s="114"/>
      <c r="K7" s="92" t="s">
        <v>11</v>
      </c>
      <c r="L7" s="92" t="s">
        <v>97</v>
      </c>
      <c r="M7" s="92"/>
      <c r="N7" s="92"/>
      <c r="O7" s="92" t="s">
        <v>11</v>
      </c>
      <c r="P7" s="92" t="s">
        <v>97</v>
      </c>
      <c r="Q7" s="92"/>
      <c r="R7" s="92"/>
      <c r="S7" s="92" t="s">
        <v>11</v>
      </c>
      <c r="T7" s="92" t="s">
        <v>97</v>
      </c>
      <c r="U7" s="92"/>
      <c r="V7" s="92"/>
    </row>
    <row r="8" spans="1:22" ht="117" customHeight="1" x14ac:dyDescent="0.25">
      <c r="C8" s="114"/>
      <c r="D8" s="105"/>
      <c r="E8" s="103"/>
      <c r="F8" s="103"/>
      <c r="G8" s="103"/>
      <c r="H8" s="105"/>
      <c r="I8" s="103"/>
      <c r="J8" s="114"/>
      <c r="K8" s="92"/>
      <c r="L8" s="39" t="s">
        <v>82</v>
      </c>
      <c r="M8" s="39" t="s">
        <v>83</v>
      </c>
      <c r="N8" s="39" t="s">
        <v>85</v>
      </c>
      <c r="O8" s="92"/>
      <c r="P8" s="39" t="s">
        <v>82</v>
      </c>
      <c r="Q8" s="39" t="s">
        <v>84</v>
      </c>
      <c r="R8" s="39" t="s">
        <v>85</v>
      </c>
      <c r="S8" s="92"/>
      <c r="T8" s="39" t="s">
        <v>82</v>
      </c>
      <c r="U8" s="39" t="s">
        <v>84</v>
      </c>
      <c r="V8" s="39" t="s">
        <v>86</v>
      </c>
    </row>
    <row r="9" spans="1:22" ht="15.75" x14ac:dyDescent="0.25">
      <c r="C9" s="40">
        <v>2</v>
      </c>
      <c r="D9" s="41">
        <v>3</v>
      </c>
      <c r="E9" s="107">
        <v>4</v>
      </c>
      <c r="F9" s="108"/>
      <c r="G9" s="108"/>
      <c r="H9" s="108"/>
      <c r="I9" s="109"/>
      <c r="J9" s="42">
        <v>5</v>
      </c>
      <c r="K9" s="31">
        <v>6</v>
      </c>
      <c r="L9" s="39">
        <v>7</v>
      </c>
      <c r="M9" s="39">
        <v>8</v>
      </c>
      <c r="N9" s="39">
        <v>9</v>
      </c>
      <c r="O9" s="31">
        <v>10</v>
      </c>
      <c r="P9" s="39">
        <v>11</v>
      </c>
      <c r="Q9" s="39">
        <v>12</v>
      </c>
      <c r="R9" s="39">
        <v>13</v>
      </c>
      <c r="S9" s="31">
        <v>14</v>
      </c>
      <c r="T9" s="39">
        <v>15</v>
      </c>
      <c r="U9" s="39">
        <v>16</v>
      </c>
      <c r="V9" s="39">
        <v>17</v>
      </c>
    </row>
    <row r="10" spans="1:22" ht="15.75" x14ac:dyDescent="0.25">
      <c r="C10" s="43" t="s">
        <v>6</v>
      </c>
      <c r="D10" s="44"/>
      <c r="E10" s="45"/>
      <c r="F10" s="45"/>
      <c r="G10" s="45"/>
      <c r="H10" s="45"/>
      <c r="I10" s="45"/>
      <c r="J10" s="45"/>
      <c r="K10" s="73">
        <f>L10+M10+N10</f>
        <v>977427.70000000019</v>
      </c>
      <c r="L10" s="74">
        <f>L12+L13+L14+L15</f>
        <v>192378.40000000002</v>
      </c>
      <c r="M10" s="74">
        <f t="shared" ref="M10:N10" si="0">M12+M13+M14+M15</f>
        <v>450568.2</v>
      </c>
      <c r="N10" s="74">
        <f t="shared" si="0"/>
        <v>334481.10000000003</v>
      </c>
      <c r="O10" s="73">
        <f>P10+Q10+R10</f>
        <v>527398.9</v>
      </c>
      <c r="P10" s="74">
        <f>P12+P13+P14+P15</f>
        <v>0</v>
      </c>
      <c r="Q10" s="74">
        <f t="shared" ref="Q10:R10" si="1">Q12+Q13+Q14+Q15</f>
        <v>358005.2</v>
      </c>
      <c r="R10" s="74">
        <f t="shared" si="1"/>
        <v>169393.7</v>
      </c>
      <c r="S10" s="73">
        <f>T10+U10+V10</f>
        <v>458728.5</v>
      </c>
      <c r="T10" s="74">
        <f>T12+T13+T14+T15</f>
        <v>0</v>
      </c>
      <c r="U10" s="74">
        <f t="shared" ref="U10:V10" si="2">U12+U13+U14+U15</f>
        <v>358005.2</v>
      </c>
      <c r="V10" s="74">
        <f t="shared" si="2"/>
        <v>100723.3</v>
      </c>
    </row>
    <row r="11" spans="1:22" ht="15.75" x14ac:dyDescent="0.25">
      <c r="C11" s="46" t="s">
        <v>0</v>
      </c>
      <c r="D11" s="47"/>
      <c r="E11" s="48"/>
      <c r="F11" s="48"/>
      <c r="G11" s="48"/>
      <c r="H11" s="48"/>
      <c r="I11" s="48"/>
      <c r="J11" s="48"/>
      <c r="K11" s="73"/>
      <c r="L11" s="74"/>
      <c r="M11" s="74"/>
      <c r="N11" s="74"/>
      <c r="O11" s="73"/>
      <c r="P11" s="74"/>
      <c r="Q11" s="74"/>
      <c r="R11" s="74"/>
      <c r="S11" s="73"/>
      <c r="T11" s="74"/>
      <c r="U11" s="74"/>
      <c r="V11" s="74"/>
    </row>
    <row r="12" spans="1:22" ht="15.75" x14ac:dyDescent="0.25">
      <c r="A12" s="29"/>
      <c r="B12" s="29"/>
      <c r="C12" s="46" t="s">
        <v>98</v>
      </c>
      <c r="D12" s="47"/>
      <c r="E12" s="48"/>
      <c r="F12" s="48"/>
      <c r="G12" s="48"/>
      <c r="H12" s="48"/>
      <c r="I12" s="48"/>
      <c r="J12" s="48"/>
      <c r="K12" s="73">
        <f t="shared" ref="K12:K15" si="3">L12+M12+N12</f>
        <v>662796.70000000007</v>
      </c>
      <c r="L12" s="74">
        <f>L18</f>
        <v>45573.7</v>
      </c>
      <c r="M12" s="74">
        <f t="shared" ref="M12:N12" si="4">M18</f>
        <v>444663.7</v>
      </c>
      <c r="N12" s="74">
        <f t="shared" si="4"/>
        <v>172559.30000000002</v>
      </c>
      <c r="O12" s="73">
        <f t="shared" ref="O12:O15" si="5">P12+Q12+R12</f>
        <v>460199.80000000005</v>
      </c>
      <c r="P12" s="74">
        <f>P18</f>
        <v>0</v>
      </c>
      <c r="Q12" s="74">
        <f t="shared" ref="Q12:R12" si="6">Q18</f>
        <v>358005.2</v>
      </c>
      <c r="R12" s="74">
        <f t="shared" si="6"/>
        <v>102194.6</v>
      </c>
      <c r="S12" s="73">
        <f t="shared" ref="S12:S15" si="7">T12+U12+V12</f>
        <v>458728.5</v>
      </c>
      <c r="T12" s="74">
        <f>T18</f>
        <v>0</v>
      </c>
      <c r="U12" s="74">
        <f t="shared" ref="U12:V12" si="8">U18</f>
        <v>358005.2</v>
      </c>
      <c r="V12" s="74">
        <f t="shared" si="8"/>
        <v>100723.3</v>
      </c>
    </row>
    <row r="13" spans="1:22" ht="15.75" x14ac:dyDescent="0.25">
      <c r="A13" s="29"/>
      <c r="B13" s="29"/>
      <c r="C13" s="46" t="s">
        <v>99</v>
      </c>
      <c r="D13" s="47"/>
      <c r="E13" s="48"/>
      <c r="F13" s="48"/>
      <c r="G13" s="48"/>
      <c r="H13" s="48"/>
      <c r="I13" s="48"/>
      <c r="J13" s="48"/>
      <c r="K13" s="73">
        <f t="shared" si="3"/>
        <v>142309.80000000002</v>
      </c>
      <c r="L13" s="74">
        <f>L87</f>
        <v>0</v>
      </c>
      <c r="M13" s="74">
        <f t="shared" ref="M13:N13" si="9">M87</f>
        <v>4718.2</v>
      </c>
      <c r="N13" s="74">
        <f t="shared" si="9"/>
        <v>137591.6</v>
      </c>
      <c r="O13" s="73">
        <f t="shared" si="5"/>
        <v>67199.100000000006</v>
      </c>
      <c r="P13" s="74">
        <f>P87</f>
        <v>0</v>
      </c>
      <c r="Q13" s="74">
        <f t="shared" ref="Q13:R13" si="10">Q87</f>
        <v>0</v>
      </c>
      <c r="R13" s="74">
        <f t="shared" si="10"/>
        <v>67199.100000000006</v>
      </c>
      <c r="S13" s="73">
        <f t="shared" si="7"/>
        <v>0</v>
      </c>
      <c r="T13" s="74">
        <f>T87</f>
        <v>0</v>
      </c>
      <c r="U13" s="74">
        <f t="shared" ref="U13:V13" si="11">U87</f>
        <v>0</v>
      </c>
      <c r="V13" s="74">
        <f t="shared" si="11"/>
        <v>0</v>
      </c>
    </row>
    <row r="14" spans="1:22" ht="15.75" x14ac:dyDescent="0.25">
      <c r="A14" s="29"/>
      <c r="B14" s="29"/>
      <c r="C14" s="46" t="s">
        <v>100</v>
      </c>
      <c r="D14" s="47"/>
      <c r="E14" s="48"/>
      <c r="F14" s="48"/>
      <c r="G14" s="48"/>
      <c r="H14" s="48"/>
      <c r="I14" s="48"/>
      <c r="J14" s="48"/>
      <c r="K14" s="73">
        <f t="shared" si="3"/>
        <v>171321.2</v>
      </c>
      <c r="L14" s="74">
        <f>L205</f>
        <v>146804.70000000001</v>
      </c>
      <c r="M14" s="74">
        <f>M205</f>
        <v>1186.3</v>
      </c>
      <c r="N14" s="74">
        <f>N205</f>
        <v>23330.2</v>
      </c>
      <c r="O14" s="73">
        <f t="shared" si="5"/>
        <v>0</v>
      </c>
      <c r="P14" s="74">
        <f>P205</f>
        <v>0</v>
      </c>
      <c r="Q14" s="74">
        <f>Q205</f>
        <v>0</v>
      </c>
      <c r="R14" s="74">
        <f>R205</f>
        <v>0</v>
      </c>
      <c r="S14" s="73">
        <f t="shared" si="7"/>
        <v>0</v>
      </c>
      <c r="T14" s="74">
        <f>T205</f>
        <v>0</v>
      </c>
      <c r="U14" s="74">
        <f>U205</f>
        <v>0</v>
      </c>
      <c r="V14" s="74">
        <f>V205</f>
        <v>0</v>
      </c>
    </row>
    <row r="15" spans="1:22" ht="15.75" x14ac:dyDescent="0.25">
      <c r="A15" s="29"/>
      <c r="B15" s="29"/>
      <c r="C15" s="46" t="s">
        <v>101</v>
      </c>
      <c r="D15" s="47"/>
      <c r="E15" s="49"/>
      <c r="F15" s="49"/>
      <c r="G15" s="49"/>
      <c r="H15" s="49"/>
      <c r="I15" s="49"/>
      <c r="J15" s="49"/>
      <c r="K15" s="73">
        <f t="shared" si="3"/>
        <v>1000</v>
      </c>
      <c r="L15" s="74">
        <f>L238</f>
        <v>0</v>
      </c>
      <c r="M15" s="74">
        <f t="shared" ref="M15:N15" si="12">M238</f>
        <v>0</v>
      </c>
      <c r="N15" s="74">
        <f t="shared" si="12"/>
        <v>1000</v>
      </c>
      <c r="O15" s="73">
        <f t="shared" si="5"/>
        <v>0</v>
      </c>
      <c r="P15" s="74">
        <f>P238</f>
        <v>0</v>
      </c>
      <c r="Q15" s="74">
        <f t="shared" ref="Q15:R15" si="13">Q238</f>
        <v>0</v>
      </c>
      <c r="R15" s="74">
        <f t="shared" si="13"/>
        <v>0</v>
      </c>
      <c r="S15" s="73">
        <f t="shared" si="7"/>
        <v>0</v>
      </c>
      <c r="T15" s="74">
        <f>T238</f>
        <v>0</v>
      </c>
      <c r="U15" s="74">
        <f t="shared" ref="U15:V15" si="14">U238</f>
        <v>0</v>
      </c>
      <c r="V15" s="74">
        <f t="shared" si="14"/>
        <v>0</v>
      </c>
    </row>
    <row r="16" spans="1:22" ht="18.600000000000001" customHeight="1" x14ac:dyDescent="0.25">
      <c r="A16" s="29"/>
      <c r="B16" s="29"/>
      <c r="C16" s="4" t="s">
        <v>0</v>
      </c>
      <c r="D16" s="50"/>
      <c r="E16" s="50"/>
      <c r="F16" s="50"/>
      <c r="G16" s="50"/>
      <c r="H16" s="50"/>
      <c r="I16" s="50"/>
      <c r="J16" s="50"/>
      <c r="K16" s="75"/>
      <c r="L16" s="74"/>
      <c r="M16" s="74"/>
      <c r="N16" s="74"/>
      <c r="O16" s="75"/>
      <c r="P16" s="74"/>
      <c r="Q16" s="74"/>
      <c r="R16" s="74"/>
      <c r="S16" s="76"/>
      <c r="T16" s="76"/>
      <c r="U16" s="76"/>
      <c r="V16" s="76"/>
    </row>
    <row r="17" spans="1:22" ht="18.600000000000001" customHeight="1" x14ac:dyDescent="0.25">
      <c r="A17" s="29"/>
      <c r="B17" s="29"/>
      <c r="C17" s="3"/>
      <c r="D17" s="50"/>
      <c r="E17" s="50"/>
      <c r="F17" s="50"/>
      <c r="G17" s="50"/>
      <c r="H17" s="50"/>
      <c r="I17" s="50"/>
      <c r="J17" s="50"/>
      <c r="K17" s="75"/>
      <c r="L17" s="74"/>
      <c r="M17" s="74"/>
      <c r="N17" s="74"/>
      <c r="O17" s="75"/>
      <c r="P17" s="74"/>
      <c r="Q17" s="74"/>
      <c r="R17" s="74"/>
      <c r="S17" s="76"/>
      <c r="T17" s="76"/>
      <c r="U17" s="76"/>
      <c r="V17" s="76"/>
    </row>
    <row r="18" spans="1:22" ht="18" customHeight="1" x14ac:dyDescent="0.25">
      <c r="A18" s="29"/>
      <c r="B18" s="29"/>
      <c r="C18" s="43" t="s">
        <v>102</v>
      </c>
      <c r="D18" s="32"/>
      <c r="E18" s="32"/>
      <c r="F18" s="32"/>
      <c r="G18" s="32"/>
      <c r="H18" s="32"/>
      <c r="I18" s="32"/>
      <c r="J18" s="32"/>
      <c r="K18" s="77">
        <f>L18+M18+N18</f>
        <v>662796.70000000007</v>
      </c>
      <c r="L18" s="77">
        <f>L19+L78</f>
        <v>45573.7</v>
      </c>
      <c r="M18" s="77">
        <f>M19+M78</f>
        <v>444663.7</v>
      </c>
      <c r="N18" s="77">
        <f>N19+N78</f>
        <v>172559.30000000002</v>
      </c>
      <c r="O18" s="77">
        <f>P18+Q18+R18</f>
        <v>460199.80000000005</v>
      </c>
      <c r="P18" s="77">
        <f>P19+P78</f>
        <v>0</v>
      </c>
      <c r="Q18" s="77">
        <f>Q19+Q78</f>
        <v>358005.2</v>
      </c>
      <c r="R18" s="77">
        <f>R19+R78</f>
        <v>102194.6</v>
      </c>
      <c r="S18" s="77">
        <f>T18+U18+V18</f>
        <v>458728.5</v>
      </c>
      <c r="T18" s="77">
        <f>T19+T78</f>
        <v>0</v>
      </c>
      <c r="U18" s="77">
        <f>U19+U78</f>
        <v>358005.2</v>
      </c>
      <c r="V18" s="77">
        <f>V19+V78</f>
        <v>100723.3</v>
      </c>
    </row>
    <row r="19" spans="1:22" ht="18" customHeight="1" x14ac:dyDescent="0.25">
      <c r="A19" s="29"/>
      <c r="B19" s="29"/>
      <c r="C19" s="46" t="s">
        <v>2</v>
      </c>
      <c r="D19" s="32"/>
      <c r="E19" s="32"/>
      <c r="F19" s="32"/>
      <c r="G19" s="32"/>
      <c r="H19" s="32"/>
      <c r="I19" s="32"/>
      <c r="J19" s="32"/>
      <c r="K19" s="77">
        <f>L19+M19+N19</f>
        <v>660203.10000000009</v>
      </c>
      <c r="L19" s="77">
        <f>L20+L42</f>
        <v>45573.7</v>
      </c>
      <c r="M19" s="77">
        <f t="shared" ref="M19:N19" si="15">M20+M42</f>
        <v>444663.7</v>
      </c>
      <c r="N19" s="77">
        <f t="shared" si="15"/>
        <v>169965.7</v>
      </c>
      <c r="O19" s="77">
        <f>P19+Q19+R19</f>
        <v>460199.80000000005</v>
      </c>
      <c r="P19" s="77">
        <f t="shared" ref="P19:R19" si="16">P20+P42</f>
        <v>0</v>
      </c>
      <c r="Q19" s="77">
        <f t="shared" si="16"/>
        <v>358005.2</v>
      </c>
      <c r="R19" s="77">
        <f t="shared" si="16"/>
        <v>102194.6</v>
      </c>
      <c r="S19" s="77">
        <f>T19+U19+V19</f>
        <v>458728.5</v>
      </c>
      <c r="T19" s="77">
        <f t="shared" ref="T19:V19" si="17">T20+T42</f>
        <v>0</v>
      </c>
      <c r="U19" s="77">
        <f t="shared" si="17"/>
        <v>358005.2</v>
      </c>
      <c r="V19" s="77">
        <f t="shared" si="17"/>
        <v>100723.3</v>
      </c>
    </row>
    <row r="20" spans="1:22" ht="47.25" x14ac:dyDescent="0.25">
      <c r="A20" s="29"/>
      <c r="B20" s="29"/>
      <c r="C20" s="51" t="s">
        <v>72</v>
      </c>
      <c r="D20" s="35"/>
      <c r="E20" s="35"/>
      <c r="F20" s="36"/>
      <c r="G20" s="36"/>
      <c r="H20" s="35"/>
      <c r="I20" s="35"/>
      <c r="J20" s="35"/>
      <c r="K20" s="77">
        <f>L20+M20+N20</f>
        <v>160444.69999999998</v>
      </c>
      <c r="L20" s="78">
        <f>L21</f>
        <v>45573.7</v>
      </c>
      <c r="M20" s="78">
        <f t="shared" ref="M20:N20" si="18">M21</f>
        <v>86658.499999999985</v>
      </c>
      <c r="N20" s="78">
        <f t="shared" si="18"/>
        <v>28212.5</v>
      </c>
      <c r="O20" s="78">
        <f>P20+Q20+R20</f>
        <v>0</v>
      </c>
      <c r="P20" s="78">
        <f t="shared" ref="P20:V20" si="19">P21</f>
        <v>0</v>
      </c>
      <c r="Q20" s="78">
        <f t="shared" si="19"/>
        <v>0</v>
      </c>
      <c r="R20" s="78">
        <f t="shared" si="19"/>
        <v>0</v>
      </c>
      <c r="S20" s="78">
        <f>T20+U20+V20</f>
        <v>0</v>
      </c>
      <c r="T20" s="78">
        <f t="shared" si="19"/>
        <v>0</v>
      </c>
      <c r="U20" s="78">
        <f t="shared" si="19"/>
        <v>0</v>
      </c>
      <c r="V20" s="78">
        <f t="shared" si="19"/>
        <v>0</v>
      </c>
    </row>
    <row r="21" spans="1:22" ht="31.5" x14ac:dyDescent="0.25">
      <c r="A21" s="29"/>
      <c r="B21" s="29"/>
      <c r="C21" s="51" t="s">
        <v>71</v>
      </c>
      <c r="D21" s="35"/>
      <c r="E21" s="35"/>
      <c r="F21" s="36"/>
      <c r="G21" s="36"/>
      <c r="H21" s="35"/>
      <c r="I21" s="35"/>
      <c r="J21" s="35"/>
      <c r="K21" s="77">
        <f>L21+M21+N21</f>
        <v>160444.69999999998</v>
      </c>
      <c r="L21" s="78">
        <f>L22+L30</f>
        <v>45573.7</v>
      </c>
      <c r="M21" s="78">
        <f t="shared" ref="M21:N21" si="20">M22+M30</f>
        <v>86658.499999999985</v>
      </c>
      <c r="N21" s="78">
        <f t="shared" si="20"/>
        <v>28212.5</v>
      </c>
      <c r="O21" s="78">
        <f>P21+Q21+R21</f>
        <v>0</v>
      </c>
      <c r="P21" s="78">
        <f t="shared" ref="P21:V21" si="21">P22+P30</f>
        <v>0</v>
      </c>
      <c r="Q21" s="78">
        <f t="shared" si="21"/>
        <v>0</v>
      </c>
      <c r="R21" s="78">
        <f t="shared" si="21"/>
        <v>0</v>
      </c>
      <c r="S21" s="78">
        <f>T21+U21+V21</f>
        <v>0</v>
      </c>
      <c r="T21" s="78">
        <f t="shared" si="21"/>
        <v>0</v>
      </c>
      <c r="U21" s="78">
        <f t="shared" si="21"/>
        <v>0</v>
      </c>
      <c r="V21" s="78">
        <f t="shared" si="21"/>
        <v>0</v>
      </c>
    </row>
    <row r="22" spans="1:22" ht="63" x14ac:dyDescent="0.25">
      <c r="A22" s="29"/>
      <c r="B22" s="29"/>
      <c r="C22" s="52" t="s">
        <v>116</v>
      </c>
      <c r="D22" s="35"/>
      <c r="E22" s="35"/>
      <c r="F22" s="36"/>
      <c r="G22" s="36"/>
      <c r="H22" s="35"/>
      <c r="I22" s="35"/>
      <c r="J22" s="35"/>
      <c r="K22" s="77">
        <f>L22+M22+N22</f>
        <v>6547.9</v>
      </c>
      <c r="L22" s="78">
        <f>L23</f>
        <v>0</v>
      </c>
      <c r="M22" s="78">
        <f t="shared" ref="M22:N22" si="22">M23</f>
        <v>0</v>
      </c>
      <c r="N22" s="78">
        <f t="shared" si="22"/>
        <v>6547.9</v>
      </c>
      <c r="O22" s="78">
        <f>P22+Q22+R22</f>
        <v>0</v>
      </c>
      <c r="P22" s="78">
        <f t="shared" ref="P22" si="23">P23</f>
        <v>0</v>
      </c>
      <c r="Q22" s="78">
        <f t="shared" ref="Q22" si="24">Q23</f>
        <v>0</v>
      </c>
      <c r="R22" s="78">
        <f t="shared" ref="R22" si="25">R23</f>
        <v>0</v>
      </c>
      <c r="S22" s="78">
        <f>T22+U22+V22</f>
        <v>0</v>
      </c>
      <c r="T22" s="78">
        <f t="shared" ref="T22" si="26">T23</f>
        <v>0</v>
      </c>
      <c r="U22" s="78">
        <f t="shared" ref="U22" si="27">U23</f>
        <v>0</v>
      </c>
      <c r="V22" s="78">
        <f t="shared" ref="V22" si="28">V23</f>
        <v>0</v>
      </c>
    </row>
    <row r="23" spans="1:22" ht="31.5" x14ac:dyDescent="0.25">
      <c r="A23" s="29"/>
      <c r="B23" s="29"/>
      <c r="C23" s="27" t="s">
        <v>13</v>
      </c>
      <c r="D23" s="33"/>
      <c r="E23" s="33"/>
      <c r="F23" s="34"/>
      <c r="G23" s="34"/>
      <c r="H23" s="33"/>
      <c r="I23" s="33"/>
      <c r="J23" s="33"/>
      <c r="K23" s="77">
        <f t="shared" ref="K23:K24" si="29">L23+M23+N23</f>
        <v>6547.9</v>
      </c>
      <c r="L23" s="78">
        <f>L24+L27</f>
        <v>0</v>
      </c>
      <c r="M23" s="78">
        <f t="shared" ref="M23:N23" si="30">M24+M27</f>
        <v>0</v>
      </c>
      <c r="N23" s="78">
        <f t="shared" si="30"/>
        <v>6547.9</v>
      </c>
      <c r="O23" s="77">
        <f t="shared" ref="O23:O24" si="31">P23+Q23+R23</f>
        <v>0</v>
      </c>
      <c r="P23" s="78">
        <f t="shared" ref="P23:R23" si="32">P24+P27</f>
        <v>0</v>
      </c>
      <c r="Q23" s="78">
        <f t="shared" si="32"/>
        <v>0</v>
      </c>
      <c r="R23" s="78">
        <f t="shared" si="32"/>
        <v>0</v>
      </c>
      <c r="S23" s="77">
        <f t="shared" ref="S23:S24" si="33">T23+U23+V23</f>
        <v>0</v>
      </c>
      <c r="T23" s="78">
        <f t="shared" ref="T23:V23" si="34">T24+T27</f>
        <v>0</v>
      </c>
      <c r="U23" s="78">
        <f t="shared" si="34"/>
        <v>0</v>
      </c>
      <c r="V23" s="78">
        <f t="shared" si="34"/>
        <v>0</v>
      </c>
    </row>
    <row r="24" spans="1:22" ht="31.5" x14ac:dyDescent="0.25">
      <c r="A24" s="29"/>
      <c r="B24" s="29"/>
      <c r="C24" s="10" t="s">
        <v>37</v>
      </c>
      <c r="D24" s="62"/>
      <c r="E24" s="62"/>
      <c r="F24" s="63"/>
      <c r="G24" s="63"/>
      <c r="H24" s="62"/>
      <c r="I24" s="62"/>
      <c r="J24" s="62" t="s">
        <v>162</v>
      </c>
      <c r="K24" s="79">
        <f t="shared" si="29"/>
        <v>1600.1</v>
      </c>
      <c r="L24" s="80">
        <f>L26</f>
        <v>0</v>
      </c>
      <c r="M24" s="80">
        <f t="shared" ref="M24:N24" si="35">M26</f>
        <v>0</v>
      </c>
      <c r="N24" s="80">
        <f t="shared" si="35"/>
        <v>1600.1</v>
      </c>
      <c r="O24" s="79">
        <f t="shared" si="31"/>
        <v>0</v>
      </c>
      <c r="P24" s="80">
        <f>P26</f>
        <v>0</v>
      </c>
      <c r="Q24" s="80">
        <f t="shared" ref="Q24:R24" si="36">Q26</f>
        <v>0</v>
      </c>
      <c r="R24" s="80">
        <f t="shared" si="36"/>
        <v>0</v>
      </c>
      <c r="S24" s="79">
        <f t="shared" si="33"/>
        <v>0</v>
      </c>
      <c r="T24" s="80">
        <f>T26</f>
        <v>0</v>
      </c>
      <c r="U24" s="80">
        <f t="shared" ref="U24:V24" si="37">U26</f>
        <v>0</v>
      </c>
      <c r="V24" s="80">
        <f t="shared" si="37"/>
        <v>0</v>
      </c>
    </row>
    <row r="25" spans="1:22" ht="15.75" x14ac:dyDescent="0.25">
      <c r="A25" s="29"/>
      <c r="B25" s="29"/>
      <c r="C25" s="8" t="s">
        <v>0</v>
      </c>
      <c r="D25" s="62"/>
      <c r="E25" s="62"/>
      <c r="F25" s="63"/>
      <c r="G25" s="63"/>
      <c r="H25" s="62"/>
      <c r="I25" s="62"/>
      <c r="J25" s="62"/>
      <c r="K25" s="79"/>
      <c r="L25" s="80"/>
      <c r="M25" s="81"/>
      <c r="N25" s="80"/>
      <c r="O25" s="79"/>
      <c r="P25" s="80"/>
      <c r="Q25" s="81"/>
      <c r="R25" s="80"/>
      <c r="S25" s="79"/>
      <c r="T25" s="80"/>
      <c r="U25" s="81"/>
      <c r="V25" s="80"/>
    </row>
    <row r="26" spans="1:22" ht="15.75" x14ac:dyDescent="0.25">
      <c r="A26" s="29"/>
      <c r="B26" s="29"/>
      <c r="C26" s="9" t="s">
        <v>7</v>
      </c>
      <c r="D26" s="62"/>
      <c r="E26" s="62">
        <v>909</v>
      </c>
      <c r="F26" s="63" t="s">
        <v>103</v>
      </c>
      <c r="G26" s="63" t="s">
        <v>104</v>
      </c>
      <c r="H26" s="62" t="s">
        <v>108</v>
      </c>
      <c r="I26" s="62">
        <v>414</v>
      </c>
      <c r="J26" s="62"/>
      <c r="K26" s="79">
        <f t="shared" ref="K26:K27" si="38">L26+M26+N26</f>
        <v>1600.1</v>
      </c>
      <c r="L26" s="82"/>
      <c r="M26" s="81"/>
      <c r="N26" s="82">
        <v>1600.1</v>
      </c>
      <c r="O26" s="79">
        <f t="shared" ref="O26:O27" si="39">P26+Q26+R26</f>
        <v>0</v>
      </c>
      <c r="P26" s="82"/>
      <c r="Q26" s="81"/>
      <c r="R26" s="82"/>
      <c r="S26" s="79">
        <f t="shared" ref="S26:S27" si="40">T26+U26+V26</f>
        <v>0</v>
      </c>
      <c r="T26" s="82"/>
      <c r="U26" s="81"/>
      <c r="V26" s="82"/>
    </row>
    <row r="27" spans="1:22" ht="47.25" x14ac:dyDescent="0.25">
      <c r="A27" s="29"/>
      <c r="B27" s="29"/>
      <c r="C27" s="10" t="s">
        <v>48</v>
      </c>
      <c r="D27" s="62"/>
      <c r="E27" s="62"/>
      <c r="F27" s="63"/>
      <c r="G27" s="63"/>
      <c r="H27" s="62"/>
      <c r="I27" s="62"/>
      <c r="J27" s="62" t="s">
        <v>163</v>
      </c>
      <c r="K27" s="79">
        <f t="shared" si="38"/>
        <v>4947.8</v>
      </c>
      <c r="L27" s="80">
        <f>L29</f>
        <v>0</v>
      </c>
      <c r="M27" s="80">
        <f t="shared" ref="M27:N27" si="41">M29</f>
        <v>0</v>
      </c>
      <c r="N27" s="80">
        <f t="shared" si="41"/>
        <v>4947.8</v>
      </c>
      <c r="O27" s="79">
        <f t="shared" si="39"/>
        <v>0</v>
      </c>
      <c r="P27" s="80">
        <f>P29</f>
        <v>0</v>
      </c>
      <c r="Q27" s="80">
        <f t="shared" ref="Q27:R27" si="42">Q29</f>
        <v>0</v>
      </c>
      <c r="R27" s="80">
        <f t="shared" si="42"/>
        <v>0</v>
      </c>
      <c r="S27" s="79">
        <f t="shared" si="40"/>
        <v>0</v>
      </c>
      <c r="T27" s="80">
        <f>T29</f>
        <v>0</v>
      </c>
      <c r="U27" s="80">
        <f t="shared" ref="U27:V27" si="43">U29</f>
        <v>0</v>
      </c>
      <c r="V27" s="80">
        <f t="shared" si="43"/>
        <v>0</v>
      </c>
    </row>
    <row r="28" spans="1:22" ht="15.75" x14ac:dyDescent="0.25">
      <c r="A28" s="29"/>
      <c r="B28" s="29"/>
      <c r="C28" s="8" t="s">
        <v>0</v>
      </c>
      <c r="D28" s="62"/>
      <c r="E28" s="62"/>
      <c r="F28" s="63"/>
      <c r="G28" s="63"/>
      <c r="H28" s="62"/>
      <c r="I28" s="62"/>
      <c r="J28" s="62"/>
      <c r="K28" s="79"/>
      <c r="L28" s="80"/>
      <c r="M28" s="81"/>
      <c r="N28" s="80"/>
      <c r="O28" s="79"/>
      <c r="P28" s="80"/>
      <c r="Q28" s="81"/>
      <c r="R28" s="80"/>
      <c r="S28" s="79"/>
      <c r="T28" s="80"/>
      <c r="U28" s="81"/>
      <c r="V28" s="80"/>
    </row>
    <row r="29" spans="1:22" ht="19.899999999999999" customHeight="1" x14ac:dyDescent="0.25">
      <c r="A29" s="29"/>
      <c r="B29" s="29"/>
      <c r="C29" s="9" t="s">
        <v>7</v>
      </c>
      <c r="D29" s="62"/>
      <c r="E29" s="62">
        <v>909</v>
      </c>
      <c r="F29" s="63" t="s">
        <v>103</v>
      </c>
      <c r="G29" s="63" t="s">
        <v>104</v>
      </c>
      <c r="H29" s="62" t="s">
        <v>109</v>
      </c>
      <c r="I29" s="62">
        <v>414</v>
      </c>
      <c r="J29" s="62"/>
      <c r="K29" s="79">
        <f t="shared" ref="K29" si="44">L29+M29+N29</f>
        <v>4947.8</v>
      </c>
      <c r="L29" s="82"/>
      <c r="M29" s="81"/>
      <c r="N29" s="82">
        <v>4947.8</v>
      </c>
      <c r="O29" s="79">
        <f t="shared" ref="O29" si="45">P29+Q29+R29</f>
        <v>0</v>
      </c>
      <c r="P29" s="82"/>
      <c r="Q29" s="81"/>
      <c r="R29" s="82"/>
      <c r="S29" s="79">
        <f t="shared" ref="S29" si="46">T29+U29+V29</f>
        <v>0</v>
      </c>
      <c r="T29" s="82"/>
      <c r="U29" s="81"/>
      <c r="V29" s="82"/>
    </row>
    <row r="30" spans="1:22" ht="31.5" x14ac:dyDescent="0.25">
      <c r="A30" s="29"/>
      <c r="B30" s="29"/>
      <c r="C30" s="52" t="s">
        <v>115</v>
      </c>
      <c r="D30" s="32"/>
      <c r="E30" s="32"/>
      <c r="F30" s="64"/>
      <c r="G30" s="64"/>
      <c r="H30" s="32"/>
      <c r="I30" s="32"/>
      <c r="J30" s="32"/>
      <c r="K30" s="77">
        <f>L30+M30+N30</f>
        <v>153896.79999999999</v>
      </c>
      <c r="L30" s="78">
        <f>L31+L38</f>
        <v>45573.7</v>
      </c>
      <c r="M30" s="78">
        <f>M31+M38</f>
        <v>86658.499999999985</v>
      </c>
      <c r="N30" s="78">
        <f t="shared" ref="N30" si="47">N31+N38</f>
        <v>21664.6</v>
      </c>
      <c r="O30" s="78">
        <f>P30+Q30+R30</f>
        <v>0</v>
      </c>
      <c r="P30" s="78">
        <f t="shared" ref="P30" si="48">P31+P38</f>
        <v>0</v>
      </c>
      <c r="Q30" s="78">
        <f t="shared" ref="Q30" si="49">Q31+Q38</f>
        <v>0</v>
      </c>
      <c r="R30" s="78">
        <f t="shared" ref="R30" si="50">R31+R38</f>
        <v>0</v>
      </c>
      <c r="S30" s="78">
        <f>T30+U30+V30</f>
        <v>0</v>
      </c>
      <c r="T30" s="78">
        <f t="shared" ref="T30" si="51">T31+T38</f>
        <v>0</v>
      </c>
      <c r="U30" s="78">
        <f t="shared" ref="U30" si="52">U31+U38</f>
        <v>0</v>
      </c>
      <c r="V30" s="78">
        <f t="shared" ref="V30" si="53">V31+V38</f>
        <v>0</v>
      </c>
    </row>
    <row r="31" spans="1:22" ht="31.5" x14ac:dyDescent="0.25">
      <c r="A31" s="29"/>
      <c r="B31" s="29"/>
      <c r="C31" s="27" t="s">
        <v>13</v>
      </c>
      <c r="D31" s="62"/>
      <c r="E31" s="62"/>
      <c r="F31" s="63"/>
      <c r="G31" s="63"/>
      <c r="H31" s="62"/>
      <c r="I31" s="62"/>
      <c r="J31" s="62"/>
      <c r="K31" s="77">
        <f t="shared" ref="K31:K32" si="54">L31+M31+N31</f>
        <v>135708.79999999999</v>
      </c>
      <c r="L31" s="78">
        <f>L32++L35</f>
        <v>45573.7</v>
      </c>
      <c r="M31" s="78">
        <f t="shared" ref="M31:N31" si="55">M32++M35</f>
        <v>72108.099999999991</v>
      </c>
      <c r="N31" s="78">
        <f t="shared" si="55"/>
        <v>18027</v>
      </c>
      <c r="O31" s="77">
        <f t="shared" ref="O31" si="56">P31+Q31+R31</f>
        <v>0</v>
      </c>
      <c r="P31" s="78">
        <f>P32++P35</f>
        <v>0</v>
      </c>
      <c r="Q31" s="78">
        <f t="shared" ref="Q31:R31" si="57">Q32++Q35</f>
        <v>0</v>
      </c>
      <c r="R31" s="78">
        <f t="shared" si="57"/>
        <v>0</v>
      </c>
      <c r="S31" s="77">
        <f t="shared" ref="S31" si="58">T31+U31+V31</f>
        <v>0</v>
      </c>
      <c r="T31" s="78">
        <f>T32++T35</f>
        <v>0</v>
      </c>
      <c r="U31" s="78">
        <f t="shared" ref="U31:V31" si="59">U32++U35</f>
        <v>0</v>
      </c>
      <c r="V31" s="78">
        <f t="shared" si="59"/>
        <v>0</v>
      </c>
    </row>
    <row r="32" spans="1:22" ht="31.5" x14ac:dyDescent="0.25">
      <c r="A32" s="29"/>
      <c r="B32" s="29"/>
      <c r="C32" s="10" t="s">
        <v>37</v>
      </c>
      <c r="D32" s="62" t="s">
        <v>110</v>
      </c>
      <c r="E32" s="62"/>
      <c r="F32" s="63"/>
      <c r="G32" s="63"/>
      <c r="H32" s="62"/>
      <c r="I32" s="62"/>
      <c r="J32" s="62" t="s">
        <v>162</v>
      </c>
      <c r="K32" s="79">
        <f t="shared" si="54"/>
        <v>134137.29999999999</v>
      </c>
      <c r="L32" s="80">
        <f>L34</f>
        <v>45573.7</v>
      </c>
      <c r="M32" s="80">
        <f t="shared" ref="M32:N32" si="60">M34</f>
        <v>70850.899999999994</v>
      </c>
      <c r="N32" s="80">
        <f t="shared" si="60"/>
        <v>17712.7</v>
      </c>
      <c r="O32" s="80">
        <f t="shared" ref="O32:R32" si="61">O34+P34+Q34</f>
        <v>0</v>
      </c>
      <c r="P32" s="80">
        <f t="shared" si="61"/>
        <v>0</v>
      </c>
      <c r="Q32" s="80">
        <f t="shared" si="61"/>
        <v>0</v>
      </c>
      <c r="R32" s="80">
        <f t="shared" si="61"/>
        <v>0</v>
      </c>
      <c r="S32" s="80">
        <f t="shared" ref="S32:V32" si="62">S34+T34+U34</f>
        <v>0</v>
      </c>
      <c r="T32" s="80">
        <f t="shared" si="62"/>
        <v>0</v>
      </c>
      <c r="U32" s="80">
        <f t="shared" si="62"/>
        <v>0</v>
      </c>
      <c r="V32" s="80">
        <f t="shared" si="62"/>
        <v>0</v>
      </c>
    </row>
    <row r="33" spans="1:22" ht="18" customHeight="1" x14ac:dyDescent="0.25">
      <c r="A33" s="29"/>
      <c r="B33" s="29"/>
      <c r="C33" s="8" t="s">
        <v>0</v>
      </c>
      <c r="D33" s="62"/>
      <c r="E33" s="62"/>
      <c r="F33" s="63"/>
      <c r="G33" s="63"/>
      <c r="H33" s="62"/>
      <c r="I33" s="62"/>
      <c r="J33" s="62"/>
      <c r="K33" s="79"/>
      <c r="L33" s="80"/>
      <c r="M33" s="81"/>
      <c r="N33" s="80"/>
      <c r="O33" s="79"/>
      <c r="P33" s="80"/>
      <c r="Q33" s="81"/>
      <c r="R33" s="80"/>
      <c r="S33" s="79"/>
      <c r="T33" s="80"/>
      <c r="U33" s="81"/>
      <c r="V33" s="80"/>
    </row>
    <row r="34" spans="1:22" ht="18" customHeight="1" x14ac:dyDescent="0.25">
      <c r="A34" s="29"/>
      <c r="B34" s="29"/>
      <c r="C34" s="11" t="s">
        <v>17</v>
      </c>
      <c r="D34" s="62"/>
      <c r="E34" s="62">
        <v>909</v>
      </c>
      <c r="F34" s="63" t="s">
        <v>103</v>
      </c>
      <c r="G34" s="63" t="s">
        <v>104</v>
      </c>
      <c r="H34" s="62" t="s">
        <v>107</v>
      </c>
      <c r="I34" s="62">
        <v>414</v>
      </c>
      <c r="J34" s="62"/>
      <c r="K34" s="79">
        <f t="shared" ref="K34:K35" si="63">L34+M34+N34</f>
        <v>134137.29999999999</v>
      </c>
      <c r="L34" s="80">
        <v>45573.7</v>
      </c>
      <c r="M34" s="81">
        <v>70850.899999999994</v>
      </c>
      <c r="N34" s="80">
        <v>17712.7</v>
      </c>
      <c r="O34" s="79">
        <f t="shared" ref="O34:O35" si="64">P34+Q34+R34</f>
        <v>0</v>
      </c>
      <c r="P34" s="80"/>
      <c r="Q34" s="81"/>
      <c r="R34" s="80"/>
      <c r="S34" s="79">
        <f t="shared" ref="S34:S35" si="65">T34+U34+V34</f>
        <v>0</v>
      </c>
      <c r="T34" s="80"/>
      <c r="U34" s="81"/>
      <c r="V34" s="80"/>
    </row>
    <row r="35" spans="1:22" ht="47.25" x14ac:dyDescent="0.25">
      <c r="A35" s="29"/>
      <c r="B35" s="29"/>
      <c r="C35" s="10" t="s">
        <v>48</v>
      </c>
      <c r="D35" s="62" t="s">
        <v>110</v>
      </c>
      <c r="E35" s="62"/>
      <c r="F35" s="63"/>
      <c r="G35" s="63"/>
      <c r="H35" s="62"/>
      <c r="I35" s="62"/>
      <c r="J35" s="62" t="s">
        <v>163</v>
      </c>
      <c r="K35" s="79">
        <f t="shared" si="63"/>
        <v>1571.5</v>
      </c>
      <c r="L35" s="80">
        <f>L37</f>
        <v>0</v>
      </c>
      <c r="M35" s="80">
        <f t="shared" ref="M35:N35" si="66">M37</f>
        <v>1257.2</v>
      </c>
      <c r="N35" s="80">
        <f t="shared" si="66"/>
        <v>314.3</v>
      </c>
      <c r="O35" s="79">
        <f t="shared" si="64"/>
        <v>0</v>
      </c>
      <c r="P35" s="80">
        <f t="shared" ref="P35:R35" si="67">P37</f>
        <v>0</v>
      </c>
      <c r="Q35" s="80">
        <f t="shared" si="67"/>
        <v>0</v>
      </c>
      <c r="R35" s="80">
        <f t="shared" si="67"/>
        <v>0</v>
      </c>
      <c r="S35" s="79">
        <f t="shared" si="65"/>
        <v>0</v>
      </c>
      <c r="T35" s="80">
        <f t="shared" ref="T35:V35" si="68">T37</f>
        <v>0</v>
      </c>
      <c r="U35" s="80">
        <f t="shared" si="68"/>
        <v>0</v>
      </c>
      <c r="V35" s="80">
        <f t="shared" si="68"/>
        <v>0</v>
      </c>
    </row>
    <row r="36" spans="1:22" ht="18" customHeight="1" x14ac:dyDescent="0.25">
      <c r="A36" s="29"/>
      <c r="B36" s="29"/>
      <c r="C36" s="8" t="s">
        <v>0</v>
      </c>
      <c r="D36" s="62"/>
      <c r="E36" s="62"/>
      <c r="F36" s="63"/>
      <c r="G36" s="63"/>
      <c r="H36" s="62"/>
      <c r="I36" s="62"/>
      <c r="J36" s="62"/>
      <c r="K36" s="79"/>
      <c r="L36" s="80"/>
      <c r="M36" s="81"/>
      <c r="N36" s="80"/>
      <c r="O36" s="79"/>
      <c r="P36" s="80"/>
      <c r="Q36" s="81"/>
      <c r="R36" s="80"/>
      <c r="S36" s="79"/>
      <c r="T36" s="80"/>
      <c r="U36" s="81"/>
      <c r="V36" s="80"/>
    </row>
    <row r="37" spans="1:22" ht="18" customHeight="1" x14ac:dyDescent="0.25">
      <c r="A37" s="29"/>
      <c r="B37" s="29"/>
      <c r="C37" s="11" t="s">
        <v>17</v>
      </c>
      <c r="D37" s="62"/>
      <c r="E37" s="62">
        <v>909</v>
      </c>
      <c r="F37" s="63" t="s">
        <v>103</v>
      </c>
      <c r="G37" s="63" t="s">
        <v>104</v>
      </c>
      <c r="H37" s="62" t="s">
        <v>107</v>
      </c>
      <c r="I37" s="62">
        <v>414</v>
      </c>
      <c r="J37" s="62"/>
      <c r="K37" s="79">
        <f t="shared" ref="K37:K38" si="69">L37+M37+N37</f>
        <v>1571.5</v>
      </c>
      <c r="L37" s="80"/>
      <c r="M37" s="81">
        <v>1257.2</v>
      </c>
      <c r="N37" s="80">
        <v>314.3</v>
      </c>
      <c r="O37" s="79">
        <f t="shared" ref="O37:O38" si="70">P37+Q37+R37</f>
        <v>0</v>
      </c>
      <c r="P37" s="80"/>
      <c r="Q37" s="81"/>
      <c r="R37" s="80"/>
      <c r="S37" s="79">
        <f t="shared" ref="S37:S38" si="71">T37+U37+V37</f>
        <v>0</v>
      </c>
      <c r="T37" s="80"/>
      <c r="U37" s="81"/>
      <c r="V37" s="80"/>
    </row>
    <row r="38" spans="1:22" ht="18" customHeight="1" x14ac:dyDescent="0.25">
      <c r="A38" s="29"/>
      <c r="B38" s="29"/>
      <c r="C38" s="7" t="s">
        <v>49</v>
      </c>
      <c r="D38" s="32"/>
      <c r="E38" s="32"/>
      <c r="F38" s="64"/>
      <c r="G38" s="64"/>
      <c r="H38" s="32"/>
      <c r="I38" s="32"/>
      <c r="J38" s="32"/>
      <c r="K38" s="77">
        <f t="shared" si="69"/>
        <v>18188</v>
      </c>
      <c r="L38" s="83">
        <f>L39</f>
        <v>0</v>
      </c>
      <c r="M38" s="83">
        <f t="shared" ref="M38:N38" si="72">M39</f>
        <v>14550.4</v>
      </c>
      <c r="N38" s="83">
        <f t="shared" si="72"/>
        <v>3637.6</v>
      </c>
      <c r="O38" s="77">
        <f t="shared" si="70"/>
        <v>0</v>
      </c>
      <c r="P38" s="83">
        <f t="shared" ref="P38:R38" si="73">P39</f>
        <v>0</v>
      </c>
      <c r="Q38" s="83">
        <f t="shared" si="73"/>
        <v>0</v>
      </c>
      <c r="R38" s="83">
        <f t="shared" si="73"/>
        <v>0</v>
      </c>
      <c r="S38" s="77">
        <f t="shared" si="71"/>
        <v>0</v>
      </c>
      <c r="T38" s="83">
        <f t="shared" ref="T38:V38" si="74">T39</f>
        <v>0</v>
      </c>
      <c r="U38" s="83">
        <f t="shared" si="74"/>
        <v>0</v>
      </c>
      <c r="V38" s="83">
        <f t="shared" si="74"/>
        <v>0</v>
      </c>
    </row>
    <row r="39" spans="1:22" ht="31.5" x14ac:dyDescent="0.25">
      <c r="A39" s="29"/>
      <c r="B39" s="29"/>
      <c r="C39" s="10" t="s">
        <v>37</v>
      </c>
      <c r="D39" s="62" t="s">
        <v>110</v>
      </c>
      <c r="E39" s="62"/>
      <c r="F39" s="63"/>
      <c r="G39" s="63"/>
      <c r="H39" s="62"/>
      <c r="I39" s="62"/>
      <c r="J39" s="62"/>
      <c r="K39" s="79">
        <f t="shared" ref="K39" si="75">L39+M39+N39</f>
        <v>18188</v>
      </c>
      <c r="L39" s="80">
        <f>L41</f>
        <v>0</v>
      </c>
      <c r="M39" s="80">
        <f t="shared" ref="M39:N39" si="76">M41</f>
        <v>14550.4</v>
      </c>
      <c r="N39" s="80">
        <f t="shared" si="76"/>
        <v>3637.6</v>
      </c>
      <c r="O39" s="79">
        <f t="shared" ref="O39" si="77">P39+Q39+R39</f>
        <v>0</v>
      </c>
      <c r="P39" s="80">
        <f>P41</f>
        <v>0</v>
      </c>
      <c r="Q39" s="80">
        <f t="shared" ref="Q39:R39" si="78">Q41</f>
        <v>0</v>
      </c>
      <c r="R39" s="80">
        <f t="shared" si="78"/>
        <v>0</v>
      </c>
      <c r="S39" s="79">
        <f t="shared" ref="S39" si="79">T39+U39+V39</f>
        <v>0</v>
      </c>
      <c r="T39" s="80">
        <f>T41</f>
        <v>0</v>
      </c>
      <c r="U39" s="80">
        <f t="shared" ref="U39:V39" si="80">U41</f>
        <v>0</v>
      </c>
      <c r="V39" s="80">
        <f t="shared" si="80"/>
        <v>0</v>
      </c>
    </row>
    <row r="40" spans="1:22" ht="18" customHeight="1" x14ac:dyDescent="0.25">
      <c r="A40" s="29"/>
      <c r="B40" s="29"/>
      <c r="C40" s="8" t="s">
        <v>0</v>
      </c>
      <c r="D40" s="62"/>
      <c r="E40" s="62"/>
      <c r="F40" s="63"/>
      <c r="G40" s="63"/>
      <c r="H40" s="62"/>
      <c r="I40" s="62"/>
      <c r="J40" s="62"/>
      <c r="K40" s="79"/>
      <c r="L40" s="80"/>
      <c r="M40" s="81"/>
      <c r="N40" s="80"/>
      <c r="O40" s="79"/>
      <c r="P40" s="80"/>
      <c r="Q40" s="81"/>
      <c r="R40" s="80"/>
      <c r="S40" s="79"/>
      <c r="T40" s="80"/>
      <c r="U40" s="81"/>
      <c r="V40" s="80"/>
    </row>
    <row r="41" spans="1:22" ht="18" customHeight="1" x14ac:dyDescent="0.25">
      <c r="A41" s="29"/>
      <c r="B41" s="29"/>
      <c r="C41" s="9" t="s">
        <v>50</v>
      </c>
      <c r="D41" s="62"/>
      <c r="E41" s="62">
        <v>966</v>
      </c>
      <c r="F41" s="63" t="s">
        <v>103</v>
      </c>
      <c r="G41" s="63" t="s">
        <v>104</v>
      </c>
      <c r="H41" s="62" t="s">
        <v>107</v>
      </c>
      <c r="I41" s="62">
        <v>414</v>
      </c>
      <c r="J41" s="62"/>
      <c r="K41" s="79">
        <f t="shared" ref="K41" si="81">L41+M41+N41</f>
        <v>18188</v>
      </c>
      <c r="L41" s="80"/>
      <c r="M41" s="81">
        <v>14550.4</v>
      </c>
      <c r="N41" s="80">
        <v>3637.6</v>
      </c>
      <c r="O41" s="79">
        <f t="shared" ref="O41" si="82">P41+Q41+R41</f>
        <v>0</v>
      </c>
      <c r="P41" s="80"/>
      <c r="Q41" s="81"/>
      <c r="R41" s="80"/>
      <c r="S41" s="79">
        <f t="shared" ref="S41" si="83">T41+U41+V41</f>
        <v>0</v>
      </c>
      <c r="T41" s="80"/>
      <c r="U41" s="81"/>
      <c r="V41" s="80"/>
    </row>
    <row r="42" spans="1:22" ht="31.5" x14ac:dyDescent="0.25">
      <c r="A42" s="29"/>
      <c r="B42" s="29"/>
      <c r="C42" s="53" t="s">
        <v>70</v>
      </c>
      <c r="D42" s="32"/>
      <c r="E42" s="32"/>
      <c r="F42" s="32"/>
      <c r="G42" s="32"/>
      <c r="H42" s="32"/>
      <c r="I42" s="32"/>
      <c r="J42" s="32"/>
      <c r="K42" s="77">
        <f>L42+M42+N42</f>
        <v>499758.4</v>
      </c>
      <c r="L42" s="77">
        <f>L43</f>
        <v>0</v>
      </c>
      <c r="M42" s="77">
        <f t="shared" ref="M42:N42" si="84">M43</f>
        <v>358005.2</v>
      </c>
      <c r="N42" s="77">
        <f t="shared" si="84"/>
        <v>141753.20000000001</v>
      </c>
      <c r="O42" s="77">
        <f>P42+Q42+R42</f>
        <v>460199.80000000005</v>
      </c>
      <c r="P42" s="77">
        <f t="shared" ref="P42:V42" si="85">P43</f>
        <v>0</v>
      </c>
      <c r="Q42" s="77">
        <f t="shared" si="85"/>
        <v>358005.2</v>
      </c>
      <c r="R42" s="77">
        <f t="shared" si="85"/>
        <v>102194.6</v>
      </c>
      <c r="S42" s="77">
        <f>T42+U42+V42</f>
        <v>458728.5</v>
      </c>
      <c r="T42" s="77">
        <f t="shared" si="85"/>
        <v>0</v>
      </c>
      <c r="U42" s="77">
        <f t="shared" si="85"/>
        <v>358005.2</v>
      </c>
      <c r="V42" s="77">
        <f t="shared" si="85"/>
        <v>100723.3</v>
      </c>
    </row>
    <row r="43" spans="1:22" ht="31.5" x14ac:dyDescent="0.25">
      <c r="A43" s="29"/>
      <c r="B43" s="29"/>
      <c r="C43" s="53" t="s">
        <v>69</v>
      </c>
      <c r="D43" s="32"/>
      <c r="E43" s="32"/>
      <c r="F43" s="32"/>
      <c r="G43" s="32"/>
      <c r="H43" s="32"/>
      <c r="I43" s="32"/>
      <c r="J43" s="32"/>
      <c r="K43" s="77">
        <f>L43+M43+N43</f>
        <v>499758.4</v>
      </c>
      <c r="L43" s="77">
        <f>L44+L63</f>
        <v>0</v>
      </c>
      <c r="M43" s="77">
        <f t="shared" ref="M43:N43" si="86">M44+M63</f>
        <v>358005.2</v>
      </c>
      <c r="N43" s="77">
        <f t="shared" si="86"/>
        <v>141753.20000000001</v>
      </c>
      <c r="O43" s="77">
        <f>P43+Q43+R43</f>
        <v>460199.80000000005</v>
      </c>
      <c r="P43" s="77">
        <f t="shared" ref="P43:V43" si="87">P44+P63</f>
        <v>0</v>
      </c>
      <c r="Q43" s="77">
        <f t="shared" si="87"/>
        <v>358005.2</v>
      </c>
      <c r="R43" s="77">
        <f t="shared" si="87"/>
        <v>102194.6</v>
      </c>
      <c r="S43" s="77">
        <f>T43+U43+V43</f>
        <v>458728.5</v>
      </c>
      <c r="T43" s="77">
        <f t="shared" si="87"/>
        <v>0</v>
      </c>
      <c r="U43" s="77">
        <f t="shared" si="87"/>
        <v>358005.2</v>
      </c>
      <c r="V43" s="77">
        <f t="shared" si="87"/>
        <v>100723.3</v>
      </c>
    </row>
    <row r="44" spans="1:22" ht="31.5" x14ac:dyDescent="0.25">
      <c r="A44" s="29"/>
      <c r="B44" s="29"/>
      <c r="C44" s="54" t="s">
        <v>114</v>
      </c>
      <c r="D44" s="32"/>
      <c r="E44" s="32"/>
      <c r="F44" s="64"/>
      <c r="G44" s="64"/>
      <c r="H44" s="32"/>
      <c r="I44" s="32"/>
      <c r="J44" s="32"/>
      <c r="K44" s="77">
        <f>L44+M44+N44</f>
        <v>49772.9</v>
      </c>
      <c r="L44" s="78">
        <f>L45</f>
        <v>0</v>
      </c>
      <c r="M44" s="78">
        <f t="shared" ref="M44:N44" si="88">M45</f>
        <v>0</v>
      </c>
      <c r="N44" s="78">
        <f t="shared" si="88"/>
        <v>49772.9</v>
      </c>
      <c r="O44" s="77">
        <f>P44+Q44+R44</f>
        <v>12693.3</v>
      </c>
      <c r="P44" s="78">
        <f t="shared" ref="P44:V44" si="89">P45</f>
        <v>0</v>
      </c>
      <c r="Q44" s="78">
        <f t="shared" si="89"/>
        <v>0</v>
      </c>
      <c r="R44" s="78">
        <f t="shared" si="89"/>
        <v>12693.3</v>
      </c>
      <c r="S44" s="77">
        <f>T44+U44+V44</f>
        <v>11222</v>
      </c>
      <c r="T44" s="78">
        <f t="shared" si="89"/>
        <v>0</v>
      </c>
      <c r="U44" s="78">
        <f t="shared" si="89"/>
        <v>0</v>
      </c>
      <c r="V44" s="78">
        <f t="shared" si="89"/>
        <v>11222</v>
      </c>
    </row>
    <row r="45" spans="1:22" ht="31.5" x14ac:dyDescent="0.25">
      <c r="A45" s="29"/>
      <c r="B45" s="29"/>
      <c r="C45" s="27" t="s">
        <v>12</v>
      </c>
      <c r="D45" s="32"/>
      <c r="E45" s="32"/>
      <c r="F45" s="64"/>
      <c r="G45" s="64"/>
      <c r="H45" s="32"/>
      <c r="I45" s="32"/>
      <c r="J45" s="32"/>
      <c r="K45" s="77">
        <f t="shared" ref="K45" si="90">L45+M45+N45</f>
        <v>49772.9</v>
      </c>
      <c r="L45" s="78">
        <f>L46+L50+L54+L57+L60</f>
        <v>0</v>
      </c>
      <c r="M45" s="78">
        <f t="shared" ref="M45:V45" si="91">M46+M50+M54+M57+M60</f>
        <v>0</v>
      </c>
      <c r="N45" s="78">
        <f t="shared" si="91"/>
        <v>49772.9</v>
      </c>
      <c r="O45" s="78">
        <f>P45+Q45+R45</f>
        <v>12693.3</v>
      </c>
      <c r="P45" s="78">
        <f t="shared" si="91"/>
        <v>0</v>
      </c>
      <c r="Q45" s="78">
        <f t="shared" si="91"/>
        <v>0</v>
      </c>
      <c r="R45" s="78">
        <f t="shared" si="91"/>
        <v>12693.3</v>
      </c>
      <c r="S45" s="78">
        <f>T45+U45+V45</f>
        <v>11222</v>
      </c>
      <c r="T45" s="78">
        <f t="shared" si="91"/>
        <v>0</v>
      </c>
      <c r="U45" s="78">
        <f t="shared" si="91"/>
        <v>0</v>
      </c>
      <c r="V45" s="78">
        <f t="shared" si="91"/>
        <v>11222</v>
      </c>
    </row>
    <row r="46" spans="1:22" ht="31.5" x14ac:dyDescent="0.25">
      <c r="A46" s="29"/>
      <c r="B46" s="29"/>
      <c r="C46" s="3" t="s">
        <v>19</v>
      </c>
      <c r="D46" s="62"/>
      <c r="E46" s="62">
        <v>932</v>
      </c>
      <c r="F46" s="63" t="s">
        <v>103</v>
      </c>
      <c r="G46" s="63" t="s">
        <v>104</v>
      </c>
      <c r="H46" s="62" t="s">
        <v>106</v>
      </c>
      <c r="I46" s="62">
        <v>414</v>
      </c>
      <c r="J46" s="62"/>
      <c r="K46" s="79">
        <f t="shared" ref="K46" si="92">L46+M46+N46</f>
        <v>10972</v>
      </c>
      <c r="L46" s="80">
        <f>L48+L49</f>
        <v>0</v>
      </c>
      <c r="M46" s="80">
        <f t="shared" ref="M46:N46" si="93">M48+M49</f>
        <v>0</v>
      </c>
      <c r="N46" s="80">
        <f t="shared" si="93"/>
        <v>10972</v>
      </c>
      <c r="O46" s="79">
        <f t="shared" ref="O46" si="94">P46+Q46+R46</f>
        <v>10972</v>
      </c>
      <c r="P46" s="80">
        <f>P48+P49</f>
        <v>0</v>
      </c>
      <c r="Q46" s="80">
        <f t="shared" ref="Q46:R46" si="95">Q48+Q49</f>
        <v>0</v>
      </c>
      <c r="R46" s="80">
        <f t="shared" si="95"/>
        <v>10972</v>
      </c>
      <c r="S46" s="79">
        <f t="shared" ref="S46" si="96">T46+U46+V46</f>
        <v>10972</v>
      </c>
      <c r="T46" s="80">
        <f>T48+T49</f>
        <v>0</v>
      </c>
      <c r="U46" s="80">
        <f t="shared" ref="U46:V46" si="97">U48+U49</f>
        <v>0</v>
      </c>
      <c r="V46" s="80">
        <f t="shared" si="97"/>
        <v>10972</v>
      </c>
    </row>
    <row r="47" spans="1:22" ht="18" customHeight="1" x14ac:dyDescent="0.25">
      <c r="A47" s="29"/>
      <c r="B47" s="29"/>
      <c r="C47" s="8" t="s">
        <v>0</v>
      </c>
      <c r="D47" s="62"/>
      <c r="E47" s="62"/>
      <c r="F47" s="63"/>
      <c r="G47" s="63"/>
      <c r="H47" s="62"/>
      <c r="I47" s="62"/>
      <c r="J47" s="62"/>
      <c r="K47" s="79"/>
      <c r="L47" s="80"/>
      <c r="M47" s="81"/>
      <c r="N47" s="80"/>
      <c r="O47" s="79"/>
      <c r="P47" s="80"/>
      <c r="Q47" s="81"/>
      <c r="R47" s="80"/>
      <c r="S47" s="79"/>
      <c r="T47" s="80"/>
      <c r="U47" s="81"/>
      <c r="V47" s="80"/>
    </row>
    <row r="48" spans="1:22" ht="18" customHeight="1" x14ac:dyDescent="0.25">
      <c r="A48" s="29"/>
      <c r="B48" s="29"/>
      <c r="C48" s="11" t="s">
        <v>18</v>
      </c>
      <c r="D48" s="62"/>
      <c r="E48" s="62"/>
      <c r="F48" s="63"/>
      <c r="G48" s="63"/>
      <c r="H48" s="62"/>
      <c r="I48" s="62"/>
      <c r="J48" s="62"/>
      <c r="K48" s="79">
        <f t="shared" ref="K48:K50" si="98">L48+M48+N48</f>
        <v>1995</v>
      </c>
      <c r="L48" s="80"/>
      <c r="M48" s="81"/>
      <c r="N48" s="80">
        <v>1995</v>
      </c>
      <c r="O48" s="79">
        <f t="shared" ref="O48:O50" si="99">P48+Q48+R48</f>
        <v>1995</v>
      </c>
      <c r="P48" s="80"/>
      <c r="Q48" s="81"/>
      <c r="R48" s="80">
        <v>1995</v>
      </c>
      <c r="S48" s="79">
        <f t="shared" ref="S48:S50" si="100">T48+U48+V48</f>
        <v>1995</v>
      </c>
      <c r="T48" s="80"/>
      <c r="U48" s="81"/>
      <c r="V48" s="80">
        <v>1995</v>
      </c>
    </row>
    <row r="49" spans="1:22" ht="18" customHeight="1" x14ac:dyDescent="0.25">
      <c r="A49" s="29"/>
      <c r="B49" s="29"/>
      <c r="C49" s="11" t="s">
        <v>16</v>
      </c>
      <c r="D49" s="62"/>
      <c r="E49" s="62"/>
      <c r="F49" s="63"/>
      <c r="G49" s="63"/>
      <c r="H49" s="62"/>
      <c r="I49" s="62"/>
      <c r="J49" s="62"/>
      <c r="K49" s="79">
        <f t="shared" si="98"/>
        <v>8977</v>
      </c>
      <c r="L49" s="80"/>
      <c r="M49" s="81"/>
      <c r="N49" s="80">
        <v>8977</v>
      </c>
      <c r="O49" s="79">
        <f t="shared" si="99"/>
        <v>8977</v>
      </c>
      <c r="P49" s="80"/>
      <c r="Q49" s="81"/>
      <c r="R49" s="80">
        <v>8977</v>
      </c>
      <c r="S49" s="79">
        <f t="shared" si="100"/>
        <v>8977</v>
      </c>
      <c r="T49" s="80"/>
      <c r="U49" s="81"/>
      <c r="V49" s="80">
        <v>8977</v>
      </c>
    </row>
    <row r="50" spans="1:22" ht="19.149999999999999" customHeight="1" x14ac:dyDescent="0.25">
      <c r="A50" s="29"/>
      <c r="B50" s="29"/>
      <c r="C50" s="3" t="s">
        <v>26</v>
      </c>
      <c r="D50" s="62"/>
      <c r="E50" s="62">
        <v>932</v>
      </c>
      <c r="F50" s="63" t="s">
        <v>103</v>
      </c>
      <c r="G50" s="63" t="s">
        <v>104</v>
      </c>
      <c r="H50" s="62" t="s">
        <v>106</v>
      </c>
      <c r="I50" s="62">
        <v>414</v>
      </c>
      <c r="J50" s="62"/>
      <c r="K50" s="79">
        <f t="shared" si="98"/>
        <v>1721.3</v>
      </c>
      <c r="L50" s="80">
        <f>L52+L53</f>
        <v>0</v>
      </c>
      <c r="M50" s="80">
        <f t="shared" ref="M50:N50" si="101">M52+M53</f>
        <v>0</v>
      </c>
      <c r="N50" s="80">
        <f t="shared" si="101"/>
        <v>1721.3</v>
      </c>
      <c r="O50" s="79">
        <f t="shared" si="99"/>
        <v>1721.3</v>
      </c>
      <c r="P50" s="80">
        <f>P52+P53</f>
        <v>0</v>
      </c>
      <c r="Q50" s="80">
        <f t="shared" ref="Q50:R50" si="102">Q52+Q53</f>
        <v>0</v>
      </c>
      <c r="R50" s="80">
        <f t="shared" si="102"/>
        <v>1721.3</v>
      </c>
      <c r="S50" s="79">
        <f t="shared" si="100"/>
        <v>250</v>
      </c>
      <c r="T50" s="80">
        <f>T52+T53</f>
        <v>0</v>
      </c>
      <c r="U50" s="80">
        <f t="shared" ref="U50:V50" si="103">U52+U53</f>
        <v>0</v>
      </c>
      <c r="V50" s="80">
        <f t="shared" si="103"/>
        <v>250</v>
      </c>
    </row>
    <row r="51" spans="1:22" ht="18" customHeight="1" x14ac:dyDescent="0.25">
      <c r="A51" s="29"/>
      <c r="B51" s="29"/>
      <c r="C51" s="8" t="s">
        <v>0</v>
      </c>
      <c r="D51" s="62"/>
      <c r="E51" s="62"/>
      <c r="F51" s="63"/>
      <c r="G51" s="63"/>
      <c r="H51" s="62"/>
      <c r="I51" s="62"/>
      <c r="J51" s="62"/>
      <c r="K51" s="79"/>
      <c r="L51" s="80"/>
      <c r="M51" s="81"/>
      <c r="N51" s="80"/>
      <c r="O51" s="79"/>
      <c r="P51" s="80"/>
      <c r="Q51" s="81"/>
      <c r="R51" s="80"/>
      <c r="S51" s="79"/>
      <c r="T51" s="80"/>
      <c r="U51" s="81"/>
      <c r="V51" s="80"/>
    </row>
    <row r="52" spans="1:22" ht="18" customHeight="1" x14ac:dyDescent="0.25">
      <c r="A52" s="29"/>
      <c r="B52" s="29"/>
      <c r="C52" s="11" t="s">
        <v>18</v>
      </c>
      <c r="D52" s="62"/>
      <c r="E52" s="62"/>
      <c r="F52" s="63"/>
      <c r="G52" s="63"/>
      <c r="H52" s="62"/>
      <c r="I52" s="62"/>
      <c r="J52" s="62"/>
      <c r="K52" s="79">
        <f t="shared" ref="K52:K54" si="104">L52+M52+N52</f>
        <v>387.5</v>
      </c>
      <c r="L52" s="80"/>
      <c r="M52" s="81"/>
      <c r="N52" s="80">
        <f>137.5+250</f>
        <v>387.5</v>
      </c>
      <c r="O52" s="79">
        <f t="shared" ref="O52:O54" si="105">P52+Q52+R52</f>
        <v>387.5</v>
      </c>
      <c r="P52" s="80"/>
      <c r="Q52" s="81"/>
      <c r="R52" s="80">
        <f>137.5+250</f>
        <v>387.5</v>
      </c>
      <c r="S52" s="79">
        <f t="shared" ref="S52:S53" si="106">T52+U52+V52</f>
        <v>250</v>
      </c>
      <c r="T52" s="80"/>
      <c r="U52" s="81"/>
      <c r="V52" s="80">
        <v>250</v>
      </c>
    </row>
    <row r="53" spans="1:22" ht="18" customHeight="1" x14ac:dyDescent="0.25">
      <c r="A53" s="29"/>
      <c r="B53" s="29"/>
      <c r="C53" s="11" t="s">
        <v>16</v>
      </c>
      <c r="D53" s="62"/>
      <c r="E53" s="62"/>
      <c r="F53" s="63"/>
      <c r="G53" s="63"/>
      <c r="H53" s="62"/>
      <c r="I53" s="62"/>
      <c r="J53" s="62"/>
      <c r="K53" s="79">
        <f t="shared" si="104"/>
        <v>1333.8</v>
      </c>
      <c r="L53" s="80"/>
      <c r="M53" s="81"/>
      <c r="N53" s="80">
        <v>1333.8</v>
      </c>
      <c r="O53" s="79">
        <f t="shared" si="105"/>
        <v>1333.8</v>
      </c>
      <c r="P53" s="80"/>
      <c r="Q53" s="81"/>
      <c r="R53" s="80">
        <v>1333.8</v>
      </c>
      <c r="S53" s="79">
        <f t="shared" si="106"/>
        <v>0</v>
      </c>
      <c r="T53" s="80"/>
      <c r="U53" s="81"/>
      <c r="V53" s="80"/>
    </row>
    <row r="54" spans="1:22" ht="18" customHeight="1" x14ac:dyDescent="0.25">
      <c r="A54" s="29"/>
      <c r="B54" s="29"/>
      <c r="C54" s="3" t="s">
        <v>20</v>
      </c>
      <c r="D54" s="62"/>
      <c r="E54" s="62">
        <v>932</v>
      </c>
      <c r="F54" s="63" t="s">
        <v>103</v>
      </c>
      <c r="G54" s="63" t="s">
        <v>104</v>
      </c>
      <c r="H54" s="62" t="s">
        <v>106</v>
      </c>
      <c r="I54" s="62">
        <v>414</v>
      </c>
      <c r="J54" s="62">
        <v>2023</v>
      </c>
      <c r="K54" s="79">
        <f t="shared" si="104"/>
        <v>15000</v>
      </c>
      <c r="L54" s="80">
        <f>L56</f>
        <v>0</v>
      </c>
      <c r="M54" s="80">
        <f t="shared" ref="M54:N54" si="107">M56</f>
        <v>0</v>
      </c>
      <c r="N54" s="80">
        <f t="shared" si="107"/>
        <v>15000</v>
      </c>
      <c r="O54" s="79">
        <f t="shared" si="105"/>
        <v>0</v>
      </c>
      <c r="P54" s="80">
        <f>P56</f>
        <v>0</v>
      </c>
      <c r="Q54" s="80">
        <f t="shared" ref="Q54:R54" si="108">Q56</f>
        <v>0</v>
      </c>
      <c r="R54" s="80">
        <f t="shared" si="108"/>
        <v>0</v>
      </c>
      <c r="S54" s="79">
        <f>T54+U54+V54</f>
        <v>0</v>
      </c>
      <c r="T54" s="80">
        <f>T56</f>
        <v>0</v>
      </c>
      <c r="U54" s="80">
        <f t="shared" ref="U54:V54" si="109">U56</f>
        <v>0</v>
      </c>
      <c r="V54" s="80">
        <f t="shared" si="109"/>
        <v>0</v>
      </c>
    </row>
    <row r="55" spans="1:22" ht="18" customHeight="1" x14ac:dyDescent="0.25">
      <c r="A55" s="29"/>
      <c r="B55" s="29"/>
      <c r="C55" s="8" t="s">
        <v>0</v>
      </c>
      <c r="D55" s="62"/>
      <c r="E55" s="62"/>
      <c r="F55" s="63"/>
      <c r="G55" s="63"/>
      <c r="H55" s="62"/>
      <c r="I55" s="62"/>
      <c r="J55" s="62"/>
      <c r="K55" s="79"/>
      <c r="L55" s="80"/>
      <c r="M55" s="81"/>
      <c r="N55" s="80"/>
      <c r="O55" s="79"/>
      <c r="P55" s="80"/>
      <c r="Q55" s="81"/>
      <c r="R55" s="80"/>
      <c r="S55" s="79"/>
      <c r="T55" s="80"/>
      <c r="U55" s="81"/>
      <c r="V55" s="80"/>
    </row>
    <row r="56" spans="1:22" ht="18" customHeight="1" x14ac:dyDescent="0.25">
      <c r="A56" s="29"/>
      <c r="B56" s="29"/>
      <c r="C56" s="11" t="s">
        <v>17</v>
      </c>
      <c r="D56" s="62"/>
      <c r="E56" s="62"/>
      <c r="F56" s="63"/>
      <c r="G56" s="63"/>
      <c r="H56" s="62"/>
      <c r="I56" s="62"/>
      <c r="J56" s="62"/>
      <c r="K56" s="79">
        <f t="shared" ref="K56:K57" si="110">L56+M56+N56</f>
        <v>15000</v>
      </c>
      <c r="L56" s="80"/>
      <c r="M56" s="81"/>
      <c r="N56" s="80">
        <v>15000</v>
      </c>
      <c r="O56" s="79">
        <f t="shared" ref="O56:O57" si="111">P56+Q56+R56</f>
        <v>0</v>
      </c>
      <c r="P56" s="80"/>
      <c r="Q56" s="81"/>
      <c r="R56" s="80"/>
      <c r="S56" s="79">
        <f t="shared" ref="S56:S57" si="112">T56+U56+V56</f>
        <v>0</v>
      </c>
      <c r="T56" s="80"/>
      <c r="U56" s="81"/>
      <c r="V56" s="80"/>
    </row>
    <row r="57" spans="1:22" ht="18" customHeight="1" x14ac:dyDescent="0.25">
      <c r="A57" s="29"/>
      <c r="B57" s="29"/>
      <c r="C57" s="3" t="s">
        <v>21</v>
      </c>
      <c r="D57" s="62"/>
      <c r="E57" s="62">
        <v>932</v>
      </c>
      <c r="F57" s="63" t="s">
        <v>103</v>
      </c>
      <c r="G57" s="63" t="s">
        <v>104</v>
      </c>
      <c r="H57" s="62" t="s">
        <v>106</v>
      </c>
      <c r="I57" s="62">
        <v>414</v>
      </c>
      <c r="J57" s="62">
        <v>2023</v>
      </c>
      <c r="K57" s="79">
        <f t="shared" si="110"/>
        <v>15000</v>
      </c>
      <c r="L57" s="80">
        <f>L59</f>
        <v>0</v>
      </c>
      <c r="M57" s="80">
        <f t="shared" ref="M57:N57" si="113">M59</f>
        <v>0</v>
      </c>
      <c r="N57" s="80">
        <f t="shared" si="113"/>
        <v>15000</v>
      </c>
      <c r="O57" s="79">
        <f t="shared" si="111"/>
        <v>0</v>
      </c>
      <c r="P57" s="80">
        <f>P59</f>
        <v>0</v>
      </c>
      <c r="Q57" s="80">
        <f t="shared" ref="Q57:R57" si="114">Q59</f>
        <v>0</v>
      </c>
      <c r="R57" s="80">
        <f t="shared" si="114"/>
        <v>0</v>
      </c>
      <c r="S57" s="79">
        <f t="shared" si="112"/>
        <v>0</v>
      </c>
      <c r="T57" s="80">
        <f>T59</f>
        <v>0</v>
      </c>
      <c r="U57" s="80">
        <f t="shared" ref="U57:V57" si="115">U59</f>
        <v>0</v>
      </c>
      <c r="V57" s="80">
        <f t="shared" si="115"/>
        <v>0</v>
      </c>
    </row>
    <row r="58" spans="1:22" ht="18" customHeight="1" x14ac:dyDescent="0.25">
      <c r="A58" s="29"/>
      <c r="B58" s="29"/>
      <c r="C58" s="8" t="s">
        <v>0</v>
      </c>
      <c r="D58" s="62"/>
      <c r="E58" s="62"/>
      <c r="F58" s="63"/>
      <c r="G58" s="63"/>
      <c r="H58" s="62"/>
      <c r="I58" s="62"/>
      <c r="J58" s="62"/>
      <c r="K58" s="79"/>
      <c r="L58" s="80"/>
      <c r="M58" s="81"/>
      <c r="N58" s="80"/>
      <c r="O58" s="79"/>
      <c r="P58" s="80"/>
      <c r="Q58" s="81"/>
      <c r="R58" s="80"/>
      <c r="S58" s="79"/>
      <c r="T58" s="80"/>
      <c r="U58" s="81"/>
      <c r="V58" s="80"/>
    </row>
    <row r="59" spans="1:22" ht="18" customHeight="1" x14ac:dyDescent="0.25">
      <c r="A59" s="29"/>
      <c r="B59" s="29"/>
      <c r="C59" s="11" t="s">
        <v>17</v>
      </c>
      <c r="D59" s="62"/>
      <c r="E59" s="62"/>
      <c r="F59" s="63"/>
      <c r="G59" s="63"/>
      <c r="H59" s="62"/>
      <c r="I59" s="62"/>
      <c r="J59" s="62"/>
      <c r="K59" s="79">
        <f t="shared" ref="K59:K60" si="116">L59+M59+N59</f>
        <v>15000</v>
      </c>
      <c r="L59" s="80"/>
      <c r="M59" s="81"/>
      <c r="N59" s="80">
        <v>15000</v>
      </c>
      <c r="O59" s="79">
        <f t="shared" ref="O59:O60" si="117">P59+Q59+R59</f>
        <v>0</v>
      </c>
      <c r="P59" s="80"/>
      <c r="Q59" s="81"/>
      <c r="R59" s="80"/>
      <c r="S59" s="79">
        <f t="shared" ref="S59:S60" si="118">T59+U59+V59</f>
        <v>0</v>
      </c>
      <c r="T59" s="80"/>
      <c r="U59" s="81"/>
      <c r="V59" s="80"/>
    </row>
    <row r="60" spans="1:22" ht="18" customHeight="1" x14ac:dyDescent="0.25">
      <c r="A60" s="29"/>
      <c r="B60" s="29"/>
      <c r="C60" s="20" t="s">
        <v>46</v>
      </c>
      <c r="D60" s="62"/>
      <c r="E60" s="62">
        <v>932</v>
      </c>
      <c r="F60" s="63" t="s">
        <v>103</v>
      </c>
      <c r="G60" s="63" t="s">
        <v>104</v>
      </c>
      <c r="H60" s="62" t="s">
        <v>106</v>
      </c>
      <c r="I60" s="62">
        <v>414</v>
      </c>
      <c r="J60" s="62" t="s">
        <v>167</v>
      </c>
      <c r="K60" s="79">
        <f t="shared" si="116"/>
        <v>7079.6</v>
      </c>
      <c r="L60" s="80">
        <f>L62</f>
        <v>0</v>
      </c>
      <c r="M60" s="80">
        <f t="shared" ref="M60:N60" si="119">M62</f>
        <v>0</v>
      </c>
      <c r="N60" s="80">
        <f t="shared" si="119"/>
        <v>7079.6</v>
      </c>
      <c r="O60" s="79">
        <f t="shared" si="117"/>
        <v>0</v>
      </c>
      <c r="P60" s="80">
        <f>P62</f>
        <v>0</v>
      </c>
      <c r="Q60" s="80">
        <f t="shared" ref="Q60:R60" si="120">Q62</f>
        <v>0</v>
      </c>
      <c r="R60" s="80">
        <f t="shared" si="120"/>
        <v>0</v>
      </c>
      <c r="S60" s="79">
        <f t="shared" si="118"/>
        <v>0</v>
      </c>
      <c r="T60" s="80">
        <f>T62</f>
        <v>0</v>
      </c>
      <c r="U60" s="80">
        <f t="shared" ref="U60:V60" si="121">U62</f>
        <v>0</v>
      </c>
      <c r="V60" s="80">
        <f t="shared" si="121"/>
        <v>0</v>
      </c>
    </row>
    <row r="61" spans="1:22" ht="18" customHeight="1" x14ac:dyDescent="0.25">
      <c r="A61" s="29"/>
      <c r="B61" s="29"/>
      <c r="C61" s="8" t="s">
        <v>0</v>
      </c>
      <c r="D61" s="62"/>
      <c r="E61" s="62"/>
      <c r="F61" s="63"/>
      <c r="G61" s="63"/>
      <c r="H61" s="62"/>
      <c r="I61" s="62"/>
      <c r="J61" s="62"/>
      <c r="K61" s="79"/>
      <c r="L61" s="80"/>
      <c r="M61" s="81"/>
      <c r="N61" s="80"/>
      <c r="O61" s="79"/>
      <c r="P61" s="80"/>
      <c r="Q61" s="81"/>
      <c r="R61" s="80"/>
      <c r="S61" s="79"/>
      <c r="T61" s="80"/>
      <c r="U61" s="81"/>
      <c r="V61" s="80"/>
    </row>
    <row r="62" spans="1:22" ht="18" customHeight="1" x14ac:dyDescent="0.25">
      <c r="A62" s="29"/>
      <c r="B62" s="29"/>
      <c r="C62" s="9" t="s">
        <v>7</v>
      </c>
      <c r="D62" s="62"/>
      <c r="E62" s="62"/>
      <c r="F62" s="63"/>
      <c r="G62" s="63"/>
      <c r="H62" s="62"/>
      <c r="I62" s="62"/>
      <c r="J62" s="62"/>
      <c r="K62" s="79">
        <f t="shared" ref="K62:K63" si="122">L62+M62+N62</f>
        <v>7079.6</v>
      </c>
      <c r="L62" s="80"/>
      <c r="M62" s="81"/>
      <c r="N62" s="80">
        <v>7079.6</v>
      </c>
      <c r="O62" s="79">
        <f t="shared" ref="O62:O63" si="123">P62+Q62+R62</f>
        <v>0</v>
      </c>
      <c r="P62" s="80"/>
      <c r="Q62" s="81"/>
      <c r="R62" s="80"/>
      <c r="S62" s="79">
        <f t="shared" ref="S62:S64" si="124">T62+U62+V62</f>
        <v>0</v>
      </c>
      <c r="T62" s="80"/>
      <c r="U62" s="81"/>
      <c r="V62" s="80"/>
    </row>
    <row r="63" spans="1:22" ht="49.15" customHeight="1" x14ac:dyDescent="0.25">
      <c r="A63" s="29"/>
      <c r="B63" s="29"/>
      <c r="C63" s="55" t="s">
        <v>47</v>
      </c>
      <c r="D63" s="56"/>
      <c r="E63" s="56"/>
      <c r="F63" s="56"/>
      <c r="G63" s="56"/>
      <c r="H63" s="56"/>
      <c r="I63" s="56"/>
      <c r="J63" s="56"/>
      <c r="K63" s="77">
        <f t="shared" si="122"/>
        <v>449985.5</v>
      </c>
      <c r="L63" s="78">
        <f>L64+L74</f>
        <v>0</v>
      </c>
      <c r="M63" s="78">
        <f t="shared" ref="M63:V63" si="125">M64+M74</f>
        <v>358005.2</v>
      </c>
      <c r="N63" s="78">
        <f t="shared" si="125"/>
        <v>91980.3</v>
      </c>
      <c r="O63" s="77">
        <f t="shared" si="123"/>
        <v>447506.5</v>
      </c>
      <c r="P63" s="78">
        <f t="shared" si="125"/>
        <v>0</v>
      </c>
      <c r="Q63" s="78">
        <f t="shared" si="125"/>
        <v>358005.2</v>
      </c>
      <c r="R63" s="78">
        <f t="shared" si="125"/>
        <v>89501.3</v>
      </c>
      <c r="S63" s="77">
        <f t="shared" si="124"/>
        <v>447506.5</v>
      </c>
      <c r="T63" s="78">
        <f t="shared" si="125"/>
        <v>0</v>
      </c>
      <c r="U63" s="78">
        <f t="shared" si="125"/>
        <v>358005.2</v>
      </c>
      <c r="V63" s="78">
        <f t="shared" si="125"/>
        <v>89501.3</v>
      </c>
    </row>
    <row r="64" spans="1:22" ht="33.75" customHeight="1" x14ac:dyDescent="0.25">
      <c r="A64" s="29"/>
      <c r="B64" s="29"/>
      <c r="C64" s="27" t="s">
        <v>12</v>
      </c>
      <c r="D64" s="37"/>
      <c r="E64" s="37"/>
      <c r="F64" s="37"/>
      <c r="G64" s="37"/>
      <c r="H64" s="37"/>
      <c r="I64" s="37"/>
      <c r="J64" s="37"/>
      <c r="K64" s="84">
        <f>L64+M64+N64</f>
        <v>431245.5</v>
      </c>
      <c r="L64" s="78">
        <f>L65+L68+L71</f>
        <v>0</v>
      </c>
      <c r="M64" s="78">
        <f t="shared" ref="M64:N64" si="126">M65+M68+M71</f>
        <v>343013.2</v>
      </c>
      <c r="N64" s="78">
        <f t="shared" si="126"/>
        <v>88232.3</v>
      </c>
      <c r="O64" s="84">
        <f>P64+Q64+R64</f>
        <v>447506.5</v>
      </c>
      <c r="P64" s="78">
        <f t="shared" ref="P64:R64" si="127">P65+P68+P71</f>
        <v>0</v>
      </c>
      <c r="Q64" s="78">
        <f t="shared" si="127"/>
        <v>358005.2</v>
      </c>
      <c r="R64" s="78">
        <f t="shared" si="127"/>
        <v>89501.3</v>
      </c>
      <c r="S64" s="79">
        <f t="shared" si="124"/>
        <v>447506.5</v>
      </c>
      <c r="T64" s="78">
        <f t="shared" ref="T64:V64" si="128">T65+T68+T71</f>
        <v>0</v>
      </c>
      <c r="U64" s="78">
        <f t="shared" si="128"/>
        <v>358005.2</v>
      </c>
      <c r="V64" s="78">
        <f t="shared" si="128"/>
        <v>89501.3</v>
      </c>
    </row>
    <row r="65" spans="1:22" ht="47.25" x14ac:dyDescent="0.25">
      <c r="A65" s="30"/>
      <c r="B65" s="30"/>
      <c r="C65" s="3" t="s">
        <v>19</v>
      </c>
      <c r="D65" s="62" t="s">
        <v>111</v>
      </c>
      <c r="E65" s="62"/>
      <c r="F65" s="63"/>
      <c r="G65" s="63"/>
      <c r="H65" s="62"/>
      <c r="I65" s="62"/>
      <c r="J65" s="62" t="s">
        <v>166</v>
      </c>
      <c r="K65" s="79">
        <f t="shared" ref="K65" si="129">L65+M65+N65</f>
        <v>397516.5</v>
      </c>
      <c r="L65" s="80">
        <f>L67</f>
        <v>0</v>
      </c>
      <c r="M65" s="80">
        <f t="shared" ref="M65:N65" si="130">M67</f>
        <v>318013.2</v>
      </c>
      <c r="N65" s="80">
        <f t="shared" si="130"/>
        <v>79503.3</v>
      </c>
      <c r="O65" s="79">
        <f t="shared" ref="O65" si="131">P65+Q65+R65</f>
        <v>416256.5</v>
      </c>
      <c r="P65" s="80">
        <f t="shared" ref="P65:R65" si="132">P67</f>
        <v>0</v>
      </c>
      <c r="Q65" s="80">
        <f t="shared" si="132"/>
        <v>333005.2</v>
      </c>
      <c r="R65" s="80">
        <f t="shared" si="132"/>
        <v>83251.3</v>
      </c>
      <c r="S65" s="79">
        <f t="shared" ref="S65" si="133">T65+U65+V65</f>
        <v>416256.5</v>
      </c>
      <c r="T65" s="80">
        <f t="shared" ref="T65:V65" si="134">T67</f>
        <v>0</v>
      </c>
      <c r="U65" s="80">
        <f t="shared" si="134"/>
        <v>333005.2</v>
      </c>
      <c r="V65" s="80">
        <f t="shared" si="134"/>
        <v>83251.3</v>
      </c>
    </row>
    <row r="66" spans="1:22" ht="15.75" x14ac:dyDescent="0.25">
      <c r="A66" s="30"/>
      <c r="B66" s="30"/>
      <c r="C66" s="8" t="s">
        <v>0</v>
      </c>
      <c r="D66" s="62"/>
      <c r="E66" s="62"/>
      <c r="F66" s="63"/>
      <c r="G66" s="63"/>
      <c r="H66" s="62"/>
      <c r="I66" s="62"/>
      <c r="J66" s="62"/>
      <c r="K66" s="79"/>
      <c r="L66" s="80"/>
      <c r="M66" s="81"/>
      <c r="N66" s="80"/>
      <c r="O66" s="79"/>
      <c r="P66" s="80"/>
      <c r="Q66" s="81"/>
      <c r="R66" s="80"/>
      <c r="S66" s="79"/>
      <c r="T66" s="80"/>
      <c r="U66" s="81"/>
      <c r="V66" s="80"/>
    </row>
    <row r="67" spans="1:22" ht="15.75" x14ac:dyDescent="0.25">
      <c r="A67" s="30"/>
      <c r="B67" s="30"/>
      <c r="C67" s="11" t="s">
        <v>17</v>
      </c>
      <c r="D67" s="62"/>
      <c r="E67" s="62">
        <v>932</v>
      </c>
      <c r="F67" s="63" t="s">
        <v>103</v>
      </c>
      <c r="G67" s="63" t="s">
        <v>104</v>
      </c>
      <c r="H67" s="62" t="s">
        <v>105</v>
      </c>
      <c r="I67" s="62">
        <v>414</v>
      </c>
      <c r="J67" s="62"/>
      <c r="K67" s="79">
        <f t="shared" ref="K67:K68" si="135">L67+M67+N67</f>
        <v>397516.5</v>
      </c>
      <c r="L67" s="80"/>
      <c r="M67" s="81">
        <v>318013.2</v>
      </c>
      <c r="N67" s="80">
        <v>79503.3</v>
      </c>
      <c r="O67" s="79">
        <f t="shared" ref="O67:O68" si="136">P67+Q67+R67</f>
        <v>416256.5</v>
      </c>
      <c r="P67" s="80"/>
      <c r="Q67" s="81">
        <v>333005.2</v>
      </c>
      <c r="R67" s="80">
        <v>83251.3</v>
      </c>
      <c r="S67" s="79">
        <f t="shared" ref="S67:S68" si="137">T67+U67+V67</f>
        <v>416256.5</v>
      </c>
      <c r="T67" s="80"/>
      <c r="U67" s="81">
        <v>333005.2</v>
      </c>
      <c r="V67" s="80">
        <v>83251.3</v>
      </c>
    </row>
    <row r="68" spans="1:22" ht="47.25" x14ac:dyDescent="0.25">
      <c r="A68" s="30"/>
      <c r="B68" s="30"/>
      <c r="C68" s="3" t="s">
        <v>26</v>
      </c>
      <c r="D68" s="62" t="s">
        <v>111</v>
      </c>
      <c r="E68" s="62"/>
      <c r="F68" s="63"/>
      <c r="G68" s="63"/>
      <c r="H68" s="62"/>
      <c r="I68" s="62"/>
      <c r="J68" s="62" t="s">
        <v>166</v>
      </c>
      <c r="K68" s="79">
        <f t="shared" si="135"/>
        <v>31250</v>
      </c>
      <c r="L68" s="80">
        <f>L70</f>
        <v>0</v>
      </c>
      <c r="M68" s="80">
        <f t="shared" ref="M68:N68" si="138">M70</f>
        <v>25000</v>
      </c>
      <c r="N68" s="80">
        <f t="shared" si="138"/>
        <v>6250</v>
      </c>
      <c r="O68" s="79">
        <f t="shared" si="136"/>
        <v>31250</v>
      </c>
      <c r="P68" s="80">
        <f>P70</f>
        <v>0</v>
      </c>
      <c r="Q68" s="80">
        <f t="shared" ref="Q68:R68" si="139">Q70</f>
        <v>25000</v>
      </c>
      <c r="R68" s="80">
        <f t="shared" si="139"/>
        <v>6250</v>
      </c>
      <c r="S68" s="79">
        <f t="shared" si="137"/>
        <v>31250</v>
      </c>
      <c r="T68" s="80">
        <f>T70</f>
        <v>0</v>
      </c>
      <c r="U68" s="80">
        <f t="shared" ref="U68:V68" si="140">U70</f>
        <v>25000</v>
      </c>
      <c r="V68" s="80">
        <f t="shared" si="140"/>
        <v>6250</v>
      </c>
    </row>
    <row r="69" spans="1:22" ht="16.149999999999999" customHeight="1" x14ac:dyDescent="0.25">
      <c r="A69" s="30"/>
      <c r="B69" s="30"/>
      <c r="C69" s="8" t="s">
        <v>0</v>
      </c>
      <c r="D69" s="62"/>
      <c r="E69" s="62"/>
      <c r="F69" s="63"/>
      <c r="G69" s="63"/>
      <c r="H69" s="62"/>
      <c r="I69" s="62"/>
      <c r="J69" s="62"/>
      <c r="K69" s="79"/>
      <c r="L69" s="80"/>
      <c r="M69" s="81"/>
      <c r="N69" s="80"/>
      <c r="O69" s="79"/>
      <c r="P69" s="80"/>
      <c r="Q69" s="81"/>
      <c r="R69" s="80"/>
      <c r="S69" s="79"/>
      <c r="T69" s="80"/>
      <c r="U69" s="81"/>
      <c r="V69" s="80"/>
    </row>
    <row r="70" spans="1:22" ht="18" customHeight="1" x14ac:dyDescent="0.25">
      <c r="A70" s="30"/>
      <c r="B70" s="30"/>
      <c r="C70" s="11" t="s">
        <v>17</v>
      </c>
      <c r="D70" s="62"/>
      <c r="E70" s="62">
        <v>932</v>
      </c>
      <c r="F70" s="63" t="s">
        <v>103</v>
      </c>
      <c r="G70" s="63" t="s">
        <v>104</v>
      </c>
      <c r="H70" s="62" t="s">
        <v>105</v>
      </c>
      <c r="I70" s="62">
        <v>414</v>
      </c>
      <c r="J70" s="62"/>
      <c r="K70" s="79">
        <f t="shared" ref="K70:K71" si="141">L70+M70+N70</f>
        <v>31250</v>
      </c>
      <c r="L70" s="80"/>
      <c r="M70" s="81">
        <v>25000</v>
      </c>
      <c r="N70" s="80">
        <f>6500-250</f>
        <v>6250</v>
      </c>
      <c r="O70" s="79">
        <f t="shared" ref="O70" si="142">P70+Q70+R70</f>
        <v>31250</v>
      </c>
      <c r="P70" s="80"/>
      <c r="Q70" s="81">
        <v>25000</v>
      </c>
      <c r="R70" s="80">
        <f>6500-250</f>
        <v>6250</v>
      </c>
      <c r="S70" s="79">
        <f t="shared" ref="S70" si="143">T70+U70+V70</f>
        <v>31250</v>
      </c>
      <c r="T70" s="80"/>
      <c r="U70" s="81">
        <v>25000</v>
      </c>
      <c r="V70" s="80">
        <f>6500-250</f>
        <v>6250</v>
      </c>
    </row>
    <row r="71" spans="1:22" ht="47.25" x14ac:dyDescent="0.25">
      <c r="A71" s="30"/>
      <c r="B71" s="30"/>
      <c r="C71" s="3" t="s">
        <v>68</v>
      </c>
      <c r="D71" s="62" t="s">
        <v>111</v>
      </c>
      <c r="E71" s="62">
        <v>932</v>
      </c>
      <c r="F71" s="63" t="s">
        <v>103</v>
      </c>
      <c r="G71" s="63" t="s">
        <v>104</v>
      </c>
      <c r="H71" s="62" t="s">
        <v>105</v>
      </c>
      <c r="I71" s="62">
        <v>414</v>
      </c>
      <c r="J71" s="62" t="s">
        <v>165</v>
      </c>
      <c r="K71" s="79">
        <f t="shared" si="141"/>
        <v>2479</v>
      </c>
      <c r="L71" s="80">
        <f>L73</f>
        <v>0</v>
      </c>
      <c r="M71" s="80">
        <f t="shared" ref="M71:N71" si="144">M73</f>
        <v>0</v>
      </c>
      <c r="N71" s="80">
        <f t="shared" si="144"/>
        <v>2479</v>
      </c>
      <c r="O71" s="79">
        <f t="shared" ref="O71" si="145">P71+Q71+R71</f>
        <v>0</v>
      </c>
      <c r="P71" s="80">
        <f>P73</f>
        <v>0</v>
      </c>
      <c r="Q71" s="80">
        <f t="shared" ref="Q71:R71" si="146">Q73</f>
        <v>0</v>
      </c>
      <c r="R71" s="80">
        <f t="shared" si="146"/>
        <v>0</v>
      </c>
      <c r="S71" s="79">
        <f t="shared" ref="S71" si="147">T71+U71+V71</f>
        <v>0</v>
      </c>
      <c r="T71" s="80">
        <f>T73</f>
        <v>0</v>
      </c>
      <c r="U71" s="80">
        <f t="shared" ref="U71:V71" si="148">U73</f>
        <v>0</v>
      </c>
      <c r="V71" s="80">
        <f t="shared" si="148"/>
        <v>0</v>
      </c>
    </row>
    <row r="72" spans="1:22" ht="18" customHeight="1" x14ac:dyDescent="0.25">
      <c r="A72" s="30"/>
      <c r="B72" s="30"/>
      <c r="C72" s="8" t="s">
        <v>0</v>
      </c>
      <c r="D72" s="62"/>
      <c r="E72" s="62"/>
      <c r="F72" s="63"/>
      <c r="G72" s="63"/>
      <c r="H72" s="62"/>
      <c r="I72" s="62"/>
      <c r="J72" s="62"/>
      <c r="K72" s="79"/>
      <c r="L72" s="80"/>
      <c r="M72" s="81"/>
      <c r="N72" s="80"/>
      <c r="O72" s="79"/>
      <c r="P72" s="80"/>
      <c r="Q72" s="81"/>
      <c r="R72" s="80"/>
      <c r="S72" s="79"/>
      <c r="T72" s="80"/>
      <c r="U72" s="81"/>
      <c r="V72" s="80"/>
    </row>
    <row r="73" spans="1:22" ht="18" customHeight="1" x14ac:dyDescent="0.25">
      <c r="A73" s="30"/>
      <c r="B73" s="30"/>
      <c r="C73" s="11" t="s">
        <v>17</v>
      </c>
      <c r="D73" s="62"/>
      <c r="E73" s="62"/>
      <c r="F73" s="63"/>
      <c r="G73" s="63"/>
      <c r="H73" s="62"/>
      <c r="I73" s="62"/>
      <c r="J73" s="62"/>
      <c r="K73" s="79">
        <f t="shared" ref="K73:K75" si="149">L73+M73+N73</f>
        <v>2479</v>
      </c>
      <c r="L73" s="80"/>
      <c r="M73" s="81"/>
      <c r="N73" s="80">
        <v>2479</v>
      </c>
      <c r="O73" s="79">
        <f t="shared" ref="O73:O75" si="150">P73+Q73+R73</f>
        <v>0</v>
      </c>
      <c r="P73" s="80"/>
      <c r="Q73" s="81"/>
      <c r="R73" s="80"/>
      <c r="S73" s="79">
        <f t="shared" ref="S73:S75" si="151">T73+U73+V73</f>
        <v>0</v>
      </c>
      <c r="T73" s="80"/>
      <c r="U73" s="81"/>
      <c r="V73" s="80"/>
    </row>
    <row r="74" spans="1:22" ht="18" customHeight="1" x14ac:dyDescent="0.25">
      <c r="A74" s="30"/>
      <c r="B74" s="30"/>
      <c r="C74" s="7" t="s">
        <v>49</v>
      </c>
      <c r="D74" s="32"/>
      <c r="E74" s="32"/>
      <c r="F74" s="64"/>
      <c r="G74" s="64"/>
      <c r="H74" s="32"/>
      <c r="I74" s="32"/>
      <c r="J74" s="32"/>
      <c r="K74" s="77">
        <f t="shared" si="149"/>
        <v>18740</v>
      </c>
      <c r="L74" s="83">
        <f>L75</f>
        <v>0</v>
      </c>
      <c r="M74" s="83">
        <f t="shared" ref="M74:N74" si="152">M75</f>
        <v>14992</v>
      </c>
      <c r="N74" s="83">
        <f t="shared" si="152"/>
        <v>3748</v>
      </c>
      <c r="O74" s="77">
        <f t="shared" si="150"/>
        <v>0</v>
      </c>
      <c r="P74" s="83">
        <f t="shared" ref="P74:R74" si="153">P75</f>
        <v>0</v>
      </c>
      <c r="Q74" s="83">
        <f t="shared" si="153"/>
        <v>0</v>
      </c>
      <c r="R74" s="83">
        <f t="shared" si="153"/>
        <v>0</v>
      </c>
      <c r="S74" s="77">
        <f t="shared" si="151"/>
        <v>0</v>
      </c>
      <c r="T74" s="83">
        <f t="shared" ref="T74" si="154">T75</f>
        <v>0</v>
      </c>
      <c r="U74" s="83">
        <f t="shared" ref="U74" si="155">U75</f>
        <v>0</v>
      </c>
      <c r="V74" s="83">
        <f t="shared" ref="V74" si="156">V75</f>
        <v>0</v>
      </c>
    </row>
    <row r="75" spans="1:22" ht="47.25" x14ac:dyDescent="0.25">
      <c r="A75" s="30"/>
      <c r="B75" s="30"/>
      <c r="C75" s="3" t="s">
        <v>19</v>
      </c>
      <c r="D75" s="62" t="s">
        <v>111</v>
      </c>
      <c r="E75" s="62"/>
      <c r="F75" s="63"/>
      <c r="G75" s="63"/>
      <c r="H75" s="62"/>
      <c r="I75" s="62"/>
      <c r="J75" s="62"/>
      <c r="K75" s="79">
        <f t="shared" si="149"/>
        <v>18740</v>
      </c>
      <c r="L75" s="80">
        <f>L77</f>
        <v>0</v>
      </c>
      <c r="M75" s="80">
        <f t="shared" ref="M75:N75" si="157">M77</f>
        <v>14992</v>
      </c>
      <c r="N75" s="80">
        <f t="shared" si="157"/>
        <v>3748</v>
      </c>
      <c r="O75" s="79">
        <f t="shared" si="150"/>
        <v>0</v>
      </c>
      <c r="P75" s="80">
        <f>P77</f>
        <v>0</v>
      </c>
      <c r="Q75" s="80">
        <f t="shared" ref="Q75:R75" si="158">Q77</f>
        <v>0</v>
      </c>
      <c r="R75" s="80">
        <f t="shared" si="158"/>
        <v>0</v>
      </c>
      <c r="S75" s="79">
        <f t="shared" si="151"/>
        <v>0</v>
      </c>
      <c r="T75" s="80">
        <f>T77</f>
        <v>0</v>
      </c>
      <c r="U75" s="80">
        <f t="shared" ref="U75:V75" si="159">U77</f>
        <v>0</v>
      </c>
      <c r="V75" s="80">
        <f t="shared" si="159"/>
        <v>0</v>
      </c>
    </row>
    <row r="76" spans="1:22" ht="18" customHeight="1" x14ac:dyDescent="0.25">
      <c r="A76" s="30"/>
      <c r="B76" s="30"/>
      <c r="C76" s="8" t="s">
        <v>0</v>
      </c>
      <c r="D76" s="62"/>
      <c r="E76" s="62"/>
      <c r="F76" s="63"/>
      <c r="G76" s="63"/>
      <c r="H76" s="62"/>
      <c r="I76" s="62"/>
      <c r="J76" s="62"/>
      <c r="K76" s="79"/>
      <c r="L76" s="80"/>
      <c r="M76" s="81"/>
      <c r="N76" s="80"/>
      <c r="O76" s="79"/>
      <c r="P76" s="80"/>
      <c r="Q76" s="81"/>
      <c r="R76" s="80"/>
      <c r="S76" s="79"/>
      <c r="T76" s="80"/>
      <c r="U76" s="81"/>
      <c r="V76" s="80"/>
    </row>
    <row r="77" spans="1:22" ht="15.75" x14ac:dyDescent="0.25">
      <c r="A77" s="30"/>
      <c r="B77" s="30"/>
      <c r="C77" s="11" t="s">
        <v>51</v>
      </c>
      <c r="D77" s="62"/>
      <c r="E77" s="62">
        <v>966</v>
      </c>
      <c r="F77" s="63" t="s">
        <v>103</v>
      </c>
      <c r="G77" s="63" t="s">
        <v>104</v>
      </c>
      <c r="H77" s="62" t="s">
        <v>105</v>
      </c>
      <c r="I77" s="62">
        <v>414</v>
      </c>
      <c r="J77" s="62"/>
      <c r="K77" s="79">
        <f t="shared" ref="K77" si="160">L77+M77+N77</f>
        <v>18740</v>
      </c>
      <c r="L77" s="80"/>
      <c r="M77" s="81">
        <v>14992</v>
      </c>
      <c r="N77" s="80">
        <v>3748</v>
      </c>
      <c r="O77" s="79">
        <f t="shared" ref="O77" si="161">P77+Q77+R77</f>
        <v>0</v>
      </c>
      <c r="P77" s="80"/>
      <c r="Q77" s="81"/>
      <c r="R77" s="80"/>
      <c r="S77" s="79">
        <f t="shared" ref="S77" si="162">T77+U77+V77</f>
        <v>0</v>
      </c>
      <c r="T77" s="80"/>
      <c r="U77" s="81"/>
      <c r="V77" s="80"/>
    </row>
    <row r="78" spans="1:22" ht="15.75" x14ac:dyDescent="0.25">
      <c r="A78" s="30"/>
      <c r="B78" s="30"/>
      <c r="C78" s="4" t="s">
        <v>3</v>
      </c>
      <c r="D78" s="32"/>
      <c r="E78" s="32"/>
      <c r="F78" s="64"/>
      <c r="G78" s="64"/>
      <c r="H78" s="32"/>
      <c r="I78" s="32"/>
      <c r="J78" s="32"/>
      <c r="K78" s="77">
        <f>L78+M78+N78</f>
        <v>2593.6</v>
      </c>
      <c r="L78" s="77">
        <f>L80</f>
        <v>0</v>
      </c>
      <c r="M78" s="77">
        <f t="shared" ref="M78:N78" si="163">M80</f>
        <v>0</v>
      </c>
      <c r="N78" s="77">
        <f t="shared" si="163"/>
        <v>2593.6</v>
      </c>
      <c r="O78" s="77">
        <f>P78+Q78+R78</f>
        <v>0</v>
      </c>
      <c r="P78" s="77">
        <f t="shared" ref="P78:R78" si="164">P80</f>
        <v>0</v>
      </c>
      <c r="Q78" s="77">
        <f t="shared" si="164"/>
        <v>0</v>
      </c>
      <c r="R78" s="77">
        <f t="shared" si="164"/>
        <v>0</v>
      </c>
      <c r="S78" s="77">
        <f>T78+U78+V78</f>
        <v>0</v>
      </c>
      <c r="T78" s="77">
        <f t="shared" ref="T78:V78" si="165">T80</f>
        <v>0</v>
      </c>
      <c r="U78" s="77">
        <f t="shared" si="165"/>
        <v>0</v>
      </c>
      <c r="V78" s="77">
        <f t="shared" si="165"/>
        <v>0</v>
      </c>
    </row>
    <row r="79" spans="1:22" ht="15.75" customHeight="1" x14ac:dyDescent="0.25">
      <c r="A79" s="30"/>
      <c r="B79" s="30"/>
      <c r="C79" s="5" t="s">
        <v>1</v>
      </c>
      <c r="D79" s="32"/>
      <c r="E79" s="32"/>
      <c r="F79" s="64"/>
      <c r="G79" s="64"/>
      <c r="H79" s="32"/>
      <c r="I79" s="32"/>
      <c r="J79" s="32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</row>
    <row r="80" spans="1:22" ht="51" customHeight="1" x14ac:dyDescent="0.25">
      <c r="A80" s="30"/>
      <c r="B80" s="30"/>
      <c r="C80" s="53" t="s">
        <v>117</v>
      </c>
      <c r="D80" s="32"/>
      <c r="E80" s="32"/>
      <c r="F80" s="64"/>
      <c r="G80" s="64"/>
      <c r="H80" s="32"/>
      <c r="I80" s="32"/>
      <c r="J80" s="32"/>
      <c r="K80" s="77">
        <f>L80+M80+N80</f>
        <v>2593.6</v>
      </c>
      <c r="L80" s="77">
        <f>L81</f>
        <v>0</v>
      </c>
      <c r="M80" s="77">
        <f t="shared" ref="M80:V80" si="166">M81</f>
        <v>0</v>
      </c>
      <c r="N80" s="77">
        <f t="shared" si="166"/>
        <v>2593.6</v>
      </c>
      <c r="O80" s="77">
        <f>P80+Q80+R80</f>
        <v>0</v>
      </c>
      <c r="P80" s="77">
        <f t="shared" si="166"/>
        <v>0</v>
      </c>
      <c r="Q80" s="77">
        <f t="shared" si="166"/>
        <v>0</v>
      </c>
      <c r="R80" s="77">
        <f t="shared" si="166"/>
        <v>0</v>
      </c>
      <c r="S80" s="77">
        <f>T80+U80+V80</f>
        <v>0</v>
      </c>
      <c r="T80" s="77">
        <f t="shared" si="166"/>
        <v>0</v>
      </c>
      <c r="U80" s="77">
        <f t="shared" si="166"/>
        <v>0</v>
      </c>
      <c r="V80" s="77">
        <f t="shared" si="166"/>
        <v>0</v>
      </c>
    </row>
    <row r="81" spans="1:22" ht="19.899999999999999" customHeight="1" x14ac:dyDescent="0.25">
      <c r="A81" s="30"/>
      <c r="B81" s="30"/>
      <c r="C81" s="53" t="s">
        <v>74</v>
      </c>
      <c r="D81" s="32"/>
      <c r="E81" s="32"/>
      <c r="F81" s="64"/>
      <c r="G81" s="64"/>
      <c r="H81" s="32"/>
      <c r="I81" s="32"/>
      <c r="J81" s="32"/>
      <c r="K81" s="77">
        <f>L81+M81+N81</f>
        <v>2593.6</v>
      </c>
      <c r="L81" s="77">
        <f>L82</f>
        <v>0</v>
      </c>
      <c r="M81" s="77">
        <f t="shared" ref="M81:V81" si="167">M82</f>
        <v>0</v>
      </c>
      <c r="N81" s="77">
        <f t="shared" si="167"/>
        <v>2593.6</v>
      </c>
      <c r="O81" s="77">
        <f>P81+Q81+R81</f>
        <v>0</v>
      </c>
      <c r="P81" s="77">
        <f t="shared" si="167"/>
        <v>0</v>
      </c>
      <c r="Q81" s="77">
        <f t="shared" si="167"/>
        <v>0</v>
      </c>
      <c r="R81" s="77">
        <f t="shared" si="167"/>
        <v>0</v>
      </c>
      <c r="S81" s="77">
        <f>T81+U81+V81</f>
        <v>0</v>
      </c>
      <c r="T81" s="77">
        <f t="shared" si="167"/>
        <v>0</v>
      </c>
      <c r="U81" s="77">
        <f t="shared" si="167"/>
        <v>0</v>
      </c>
      <c r="V81" s="77">
        <f t="shared" si="167"/>
        <v>0</v>
      </c>
    </row>
    <row r="82" spans="1:22" ht="31.5" x14ac:dyDescent="0.25">
      <c r="A82" s="30"/>
      <c r="B82" s="30"/>
      <c r="C82" s="52" t="s">
        <v>129</v>
      </c>
      <c r="D82" s="32"/>
      <c r="E82" s="32"/>
      <c r="F82" s="64"/>
      <c r="G82" s="64"/>
      <c r="H82" s="32"/>
      <c r="I82" s="32"/>
      <c r="J82" s="32"/>
      <c r="K82" s="77">
        <f>L82+M82+N82</f>
        <v>2593.6</v>
      </c>
      <c r="L82" s="77">
        <f>L83</f>
        <v>0</v>
      </c>
      <c r="M82" s="77">
        <f t="shared" ref="M82:V82" si="168">M83</f>
        <v>0</v>
      </c>
      <c r="N82" s="77">
        <f t="shared" si="168"/>
        <v>2593.6</v>
      </c>
      <c r="O82" s="77">
        <f>P82+Q82+R82</f>
        <v>0</v>
      </c>
      <c r="P82" s="77">
        <f t="shared" si="168"/>
        <v>0</v>
      </c>
      <c r="Q82" s="77">
        <f t="shared" si="168"/>
        <v>0</v>
      </c>
      <c r="R82" s="77">
        <f t="shared" si="168"/>
        <v>0</v>
      </c>
      <c r="S82" s="77">
        <f t="shared" ref="S82:S86" si="169">T82+U82+V82</f>
        <v>0</v>
      </c>
      <c r="T82" s="77">
        <f t="shared" si="168"/>
        <v>0</v>
      </c>
      <c r="U82" s="77">
        <f t="shared" si="168"/>
        <v>0</v>
      </c>
      <c r="V82" s="77">
        <f t="shared" si="168"/>
        <v>0</v>
      </c>
    </row>
    <row r="83" spans="1:22" ht="31.5" x14ac:dyDescent="0.25">
      <c r="A83" s="30"/>
      <c r="B83" s="30"/>
      <c r="C83" s="27" t="s">
        <v>12</v>
      </c>
      <c r="D83" s="62"/>
      <c r="E83" s="62"/>
      <c r="F83" s="63"/>
      <c r="G83" s="63"/>
      <c r="H83" s="62"/>
      <c r="I83" s="62"/>
      <c r="J83" s="62"/>
      <c r="K83" s="77">
        <f t="shared" ref="K83:K103" si="170">L83+M83+N83</f>
        <v>2593.6</v>
      </c>
      <c r="L83" s="78">
        <f>L84</f>
        <v>0</v>
      </c>
      <c r="M83" s="78">
        <f t="shared" ref="M83:N83" si="171">M84</f>
        <v>0</v>
      </c>
      <c r="N83" s="78">
        <f t="shared" si="171"/>
        <v>2593.6</v>
      </c>
      <c r="O83" s="77">
        <f t="shared" ref="O83:O84" si="172">P83+Q83+R83</f>
        <v>0</v>
      </c>
      <c r="P83" s="78">
        <f>P84</f>
        <v>0</v>
      </c>
      <c r="Q83" s="78">
        <f t="shared" ref="Q83:R83" si="173">Q84</f>
        <v>0</v>
      </c>
      <c r="R83" s="78">
        <f t="shared" si="173"/>
        <v>0</v>
      </c>
      <c r="S83" s="77">
        <f t="shared" si="169"/>
        <v>0</v>
      </c>
      <c r="T83" s="78">
        <f>T84</f>
        <v>0</v>
      </c>
      <c r="U83" s="78">
        <f t="shared" ref="U83:V83" si="174">U84</f>
        <v>0</v>
      </c>
      <c r="V83" s="78">
        <f t="shared" si="174"/>
        <v>0</v>
      </c>
    </row>
    <row r="84" spans="1:22" ht="31.5" x14ac:dyDescent="0.25">
      <c r="A84" s="30"/>
      <c r="B84" s="30"/>
      <c r="C84" s="13" t="s">
        <v>52</v>
      </c>
      <c r="D84" s="62"/>
      <c r="E84" s="62"/>
      <c r="F84" s="63"/>
      <c r="G84" s="63"/>
      <c r="H84" s="62"/>
      <c r="I84" s="62"/>
      <c r="J84" s="62" t="s">
        <v>167</v>
      </c>
      <c r="K84" s="79">
        <f t="shared" si="170"/>
        <v>2593.6</v>
      </c>
      <c r="L84" s="80">
        <f>L86</f>
        <v>0</v>
      </c>
      <c r="M84" s="80">
        <f t="shared" ref="M84:N84" si="175">M86</f>
        <v>0</v>
      </c>
      <c r="N84" s="80">
        <f t="shared" si="175"/>
        <v>2593.6</v>
      </c>
      <c r="O84" s="79">
        <f t="shared" si="172"/>
        <v>0</v>
      </c>
      <c r="P84" s="80">
        <f>P86</f>
        <v>0</v>
      </c>
      <c r="Q84" s="80">
        <f t="shared" ref="Q84:R84" si="176">Q86</f>
        <v>0</v>
      </c>
      <c r="R84" s="80">
        <f t="shared" si="176"/>
        <v>0</v>
      </c>
      <c r="S84" s="77">
        <f t="shared" si="169"/>
        <v>0</v>
      </c>
      <c r="T84" s="80">
        <f>T86</f>
        <v>0</v>
      </c>
      <c r="U84" s="80">
        <f t="shared" ref="U84:V84" si="177">U86</f>
        <v>0</v>
      </c>
      <c r="V84" s="80">
        <f t="shared" si="177"/>
        <v>0</v>
      </c>
    </row>
    <row r="85" spans="1:22" ht="15.75" x14ac:dyDescent="0.25">
      <c r="A85" s="30"/>
      <c r="B85" s="30"/>
      <c r="C85" s="8" t="s">
        <v>0</v>
      </c>
      <c r="D85" s="62"/>
      <c r="E85" s="62"/>
      <c r="F85" s="63"/>
      <c r="G85" s="63"/>
      <c r="H85" s="62"/>
      <c r="I85" s="62"/>
      <c r="J85" s="62"/>
      <c r="K85" s="79"/>
      <c r="L85" s="80"/>
      <c r="M85" s="80"/>
      <c r="N85" s="80"/>
      <c r="O85" s="79"/>
      <c r="P85" s="80"/>
      <c r="Q85" s="80"/>
      <c r="R85" s="80"/>
      <c r="S85" s="77">
        <f t="shared" si="169"/>
        <v>0</v>
      </c>
      <c r="T85" s="80"/>
      <c r="U85" s="80"/>
      <c r="V85" s="80"/>
    </row>
    <row r="86" spans="1:22" ht="15.75" x14ac:dyDescent="0.25">
      <c r="A86" s="30"/>
      <c r="B86" s="30"/>
      <c r="C86" s="9" t="s">
        <v>7</v>
      </c>
      <c r="D86" s="62"/>
      <c r="E86" s="62">
        <v>932</v>
      </c>
      <c r="F86" s="63" t="s">
        <v>103</v>
      </c>
      <c r="G86" s="63" t="s">
        <v>112</v>
      </c>
      <c r="H86" s="62" t="s">
        <v>113</v>
      </c>
      <c r="I86" s="62">
        <v>414</v>
      </c>
      <c r="J86" s="62"/>
      <c r="K86" s="79">
        <f t="shared" ref="K86" si="178">L86+M86+N86</f>
        <v>2593.6</v>
      </c>
      <c r="L86" s="80"/>
      <c r="M86" s="81"/>
      <c r="N86" s="80">
        <v>2593.6</v>
      </c>
      <c r="O86" s="79">
        <f t="shared" ref="O86:O87" si="179">P86+Q86+R86</f>
        <v>0</v>
      </c>
      <c r="P86" s="80"/>
      <c r="Q86" s="81"/>
      <c r="R86" s="80"/>
      <c r="S86" s="77">
        <f t="shared" si="169"/>
        <v>0</v>
      </c>
      <c r="T86" s="80"/>
      <c r="U86" s="81"/>
      <c r="V86" s="80"/>
    </row>
    <row r="87" spans="1:22" ht="15.75" x14ac:dyDescent="0.25">
      <c r="A87" s="30"/>
      <c r="B87" s="30"/>
      <c r="C87" s="25" t="s">
        <v>159</v>
      </c>
      <c r="D87" s="32"/>
      <c r="E87" s="32"/>
      <c r="F87" s="64"/>
      <c r="G87" s="64"/>
      <c r="H87" s="32"/>
      <c r="I87" s="32"/>
      <c r="J87" s="32"/>
      <c r="K87" s="77">
        <f t="shared" si="170"/>
        <v>142309.80000000002</v>
      </c>
      <c r="L87" s="83">
        <f>L88+L103+L156</f>
        <v>0</v>
      </c>
      <c r="M87" s="83">
        <f>M88+M103+M156</f>
        <v>4718.2</v>
      </c>
      <c r="N87" s="83">
        <f>N88+N103+N156</f>
        <v>137591.6</v>
      </c>
      <c r="O87" s="77">
        <f t="shared" si="179"/>
        <v>67199.100000000006</v>
      </c>
      <c r="P87" s="83">
        <f>P88+P103+P156</f>
        <v>0</v>
      </c>
      <c r="Q87" s="83">
        <f>Q88+Q103+Q156</f>
        <v>0</v>
      </c>
      <c r="R87" s="83">
        <f>R88+R103+R156</f>
        <v>67199.100000000006</v>
      </c>
      <c r="S87" s="77">
        <f t="shared" ref="S87" si="180">T87+U87+V87</f>
        <v>0</v>
      </c>
      <c r="T87" s="83">
        <f>T88+T103+T156</f>
        <v>0</v>
      </c>
      <c r="U87" s="83">
        <f>U88+U103+U156</f>
        <v>0</v>
      </c>
      <c r="V87" s="83">
        <f>V88+V103+V156</f>
        <v>0</v>
      </c>
    </row>
    <row r="88" spans="1:22" ht="15.75" x14ac:dyDescent="0.25">
      <c r="A88" s="30"/>
      <c r="B88" s="30"/>
      <c r="C88" s="4" t="s">
        <v>10</v>
      </c>
      <c r="D88" s="32"/>
      <c r="E88" s="32"/>
      <c r="F88" s="64"/>
      <c r="G88" s="64"/>
      <c r="H88" s="32"/>
      <c r="I88" s="32"/>
      <c r="J88" s="32"/>
      <c r="K88" s="77">
        <f t="shared" si="170"/>
        <v>65978.2</v>
      </c>
      <c r="L88" s="78">
        <f>L89</f>
        <v>0</v>
      </c>
      <c r="M88" s="78">
        <f t="shared" ref="M88:N88" si="181">M89</f>
        <v>4485.7</v>
      </c>
      <c r="N88" s="78">
        <f t="shared" si="181"/>
        <v>61492.5</v>
      </c>
      <c r="O88" s="77">
        <f t="shared" ref="O88" si="182">P88+Q88+R88</f>
        <v>10000</v>
      </c>
      <c r="P88" s="78">
        <f t="shared" ref="P88:R88" si="183">P89</f>
        <v>0</v>
      </c>
      <c r="Q88" s="78">
        <f t="shared" si="183"/>
        <v>0</v>
      </c>
      <c r="R88" s="78">
        <f t="shared" si="183"/>
        <v>10000</v>
      </c>
      <c r="S88" s="77">
        <f t="shared" ref="S88" si="184">T88+U88+V88</f>
        <v>0</v>
      </c>
      <c r="T88" s="78">
        <f t="shared" ref="T88:V88" si="185">T89</f>
        <v>0</v>
      </c>
      <c r="U88" s="78">
        <f t="shared" si="185"/>
        <v>0</v>
      </c>
      <c r="V88" s="78">
        <f t="shared" si="185"/>
        <v>0</v>
      </c>
    </row>
    <row r="89" spans="1:22" ht="37.15" customHeight="1" x14ac:dyDescent="0.25">
      <c r="A89" s="30"/>
      <c r="B89" s="30"/>
      <c r="C89" s="51" t="s">
        <v>72</v>
      </c>
      <c r="D89" s="62"/>
      <c r="E89" s="62"/>
      <c r="F89" s="63"/>
      <c r="G89" s="63"/>
      <c r="H89" s="62"/>
      <c r="I89" s="62"/>
      <c r="J89" s="62"/>
      <c r="K89" s="79">
        <f>L89+M89+N89</f>
        <v>65978.2</v>
      </c>
      <c r="L89" s="80">
        <f>L90</f>
        <v>0</v>
      </c>
      <c r="M89" s="80">
        <f t="shared" ref="M89:N89" si="186">M90</f>
        <v>4485.7</v>
      </c>
      <c r="N89" s="80">
        <f t="shared" si="186"/>
        <v>61492.5</v>
      </c>
      <c r="O89" s="80">
        <f>P89+Q89+R89</f>
        <v>10000</v>
      </c>
      <c r="P89" s="80">
        <f t="shared" ref="P89" si="187">P90</f>
        <v>0</v>
      </c>
      <c r="Q89" s="80">
        <f t="shared" ref="Q89:R89" si="188">Q90</f>
        <v>0</v>
      </c>
      <c r="R89" s="80">
        <f t="shared" si="188"/>
        <v>10000</v>
      </c>
      <c r="S89" s="80">
        <f>T89+U89+V89</f>
        <v>0</v>
      </c>
      <c r="T89" s="80">
        <f t="shared" ref="T89:U89" si="189">T90</f>
        <v>0</v>
      </c>
      <c r="U89" s="80">
        <f t="shared" si="189"/>
        <v>0</v>
      </c>
      <c r="V89" s="80">
        <f t="shared" ref="V89" si="190">V90</f>
        <v>0</v>
      </c>
    </row>
    <row r="90" spans="1:22" ht="31.5" x14ac:dyDescent="0.25">
      <c r="A90" s="30"/>
      <c r="B90" s="30"/>
      <c r="C90" s="51" t="s">
        <v>71</v>
      </c>
      <c r="D90" s="62"/>
      <c r="E90" s="62"/>
      <c r="F90" s="63"/>
      <c r="G90" s="63"/>
      <c r="H90" s="62"/>
      <c r="I90" s="62"/>
      <c r="J90" s="62"/>
      <c r="K90" s="79">
        <f>L90+M90+N90</f>
        <v>65978.2</v>
      </c>
      <c r="L90" s="80">
        <f>L91+L94</f>
        <v>0</v>
      </c>
      <c r="M90" s="80">
        <f t="shared" ref="M90:V90" si="191">M91+M94</f>
        <v>4485.7</v>
      </c>
      <c r="N90" s="80">
        <f t="shared" si="191"/>
        <v>61492.5</v>
      </c>
      <c r="O90" s="80">
        <f>P90+Q90+R90</f>
        <v>10000</v>
      </c>
      <c r="P90" s="80">
        <f t="shared" si="191"/>
        <v>0</v>
      </c>
      <c r="Q90" s="80">
        <f t="shared" si="191"/>
        <v>0</v>
      </c>
      <c r="R90" s="80">
        <f t="shared" si="191"/>
        <v>10000</v>
      </c>
      <c r="S90" s="80">
        <f>T90+U90+V90</f>
        <v>0</v>
      </c>
      <c r="T90" s="80">
        <f t="shared" si="191"/>
        <v>0</v>
      </c>
      <c r="U90" s="80">
        <f t="shared" si="191"/>
        <v>0</v>
      </c>
      <c r="V90" s="80">
        <f t="shared" si="191"/>
        <v>0</v>
      </c>
    </row>
    <row r="91" spans="1:22" ht="31.5" x14ac:dyDescent="0.25">
      <c r="A91" s="30"/>
      <c r="B91" s="30"/>
      <c r="C91" s="7" t="s">
        <v>130</v>
      </c>
      <c r="D91" s="62"/>
      <c r="E91" s="62"/>
      <c r="F91" s="63"/>
      <c r="G91" s="63"/>
      <c r="H91" s="62"/>
      <c r="I91" s="62"/>
      <c r="J91" s="62"/>
      <c r="K91" s="79">
        <f>L91+M91+N91</f>
        <v>10000</v>
      </c>
      <c r="L91" s="80">
        <f>L92</f>
        <v>0</v>
      </c>
      <c r="M91" s="80">
        <f t="shared" ref="M91:V91" si="192">M92</f>
        <v>0</v>
      </c>
      <c r="N91" s="80">
        <f t="shared" si="192"/>
        <v>10000</v>
      </c>
      <c r="O91" s="80">
        <f>P91+Q91+R91</f>
        <v>10000</v>
      </c>
      <c r="P91" s="80">
        <f t="shared" si="192"/>
        <v>0</v>
      </c>
      <c r="Q91" s="80">
        <f t="shared" si="192"/>
        <v>0</v>
      </c>
      <c r="R91" s="80">
        <f t="shared" si="192"/>
        <v>10000</v>
      </c>
      <c r="S91" s="80">
        <f>T91+U91+V91</f>
        <v>0</v>
      </c>
      <c r="T91" s="80">
        <f t="shared" si="192"/>
        <v>0</v>
      </c>
      <c r="U91" s="80">
        <f t="shared" si="192"/>
        <v>0</v>
      </c>
      <c r="V91" s="80">
        <f t="shared" si="192"/>
        <v>0</v>
      </c>
    </row>
    <row r="92" spans="1:22" ht="31.5" x14ac:dyDescent="0.25">
      <c r="A92" s="30"/>
      <c r="B92" s="30"/>
      <c r="C92" s="27" t="s">
        <v>13</v>
      </c>
      <c r="D92" s="32"/>
      <c r="E92" s="32"/>
      <c r="F92" s="64"/>
      <c r="G92" s="64"/>
      <c r="H92" s="32"/>
      <c r="I92" s="32"/>
      <c r="J92" s="32"/>
      <c r="K92" s="77">
        <f t="shared" si="170"/>
        <v>10000</v>
      </c>
      <c r="L92" s="78">
        <f>L93</f>
        <v>0</v>
      </c>
      <c r="M92" s="78">
        <f t="shared" ref="M92:N92" si="193">M93</f>
        <v>0</v>
      </c>
      <c r="N92" s="78">
        <f t="shared" si="193"/>
        <v>10000</v>
      </c>
      <c r="O92" s="77">
        <f>P92+Q92+R92</f>
        <v>10000</v>
      </c>
      <c r="P92" s="78">
        <f t="shared" ref="P92:R92" si="194">P93+P96</f>
        <v>0</v>
      </c>
      <c r="Q92" s="78">
        <f t="shared" si="194"/>
        <v>0</v>
      </c>
      <c r="R92" s="78">
        <f t="shared" si="194"/>
        <v>10000</v>
      </c>
      <c r="S92" s="77">
        <f t="shared" ref="S92:S93" si="195">T92+U92+V92</f>
        <v>0</v>
      </c>
      <c r="T92" s="78">
        <f t="shared" ref="T92:V92" si="196">T93+T96</f>
        <v>0</v>
      </c>
      <c r="U92" s="78">
        <f t="shared" si="196"/>
        <v>0</v>
      </c>
      <c r="V92" s="78">
        <f t="shared" si="196"/>
        <v>0</v>
      </c>
    </row>
    <row r="93" spans="1:22" ht="15.75" x14ac:dyDescent="0.25">
      <c r="A93" s="30"/>
      <c r="B93" s="30"/>
      <c r="C93" s="3" t="s">
        <v>22</v>
      </c>
      <c r="D93" s="40"/>
      <c r="E93" s="40">
        <v>909</v>
      </c>
      <c r="F93" s="65" t="s">
        <v>118</v>
      </c>
      <c r="G93" s="65" t="s">
        <v>119</v>
      </c>
      <c r="H93" s="40" t="s">
        <v>120</v>
      </c>
      <c r="I93" s="40">
        <v>414</v>
      </c>
      <c r="J93" s="40" t="s">
        <v>164</v>
      </c>
      <c r="K93" s="79">
        <f t="shared" si="170"/>
        <v>10000</v>
      </c>
      <c r="L93" s="80"/>
      <c r="M93" s="80"/>
      <c r="N93" s="80">
        <v>10000</v>
      </c>
      <c r="O93" s="79">
        <f t="shared" ref="O93" si="197">P93+Q93+R93</f>
        <v>10000</v>
      </c>
      <c r="P93" s="80"/>
      <c r="Q93" s="80"/>
      <c r="R93" s="80">
        <v>10000</v>
      </c>
      <c r="S93" s="79">
        <f t="shared" si="195"/>
        <v>0</v>
      </c>
      <c r="T93" s="80"/>
      <c r="U93" s="80"/>
      <c r="V93" s="80"/>
    </row>
    <row r="94" spans="1:22" ht="50.45" customHeight="1" x14ac:dyDescent="0.25">
      <c r="A94" s="30"/>
      <c r="B94" s="30"/>
      <c r="C94" s="4" t="s">
        <v>131</v>
      </c>
      <c r="D94" s="61"/>
      <c r="E94" s="61"/>
      <c r="F94" s="66"/>
      <c r="G94" s="66"/>
      <c r="H94" s="61"/>
      <c r="I94" s="61"/>
      <c r="J94" s="61"/>
      <c r="K94" s="77">
        <f>L94+M94+N94</f>
        <v>55978.2</v>
      </c>
      <c r="L94" s="78">
        <f>L95</f>
        <v>0</v>
      </c>
      <c r="M94" s="78">
        <f t="shared" ref="M94:V94" si="198">M95</f>
        <v>4485.7</v>
      </c>
      <c r="N94" s="78">
        <f t="shared" si="198"/>
        <v>51492.5</v>
      </c>
      <c r="O94" s="78">
        <f>P94+Q94+R94</f>
        <v>0</v>
      </c>
      <c r="P94" s="78">
        <f t="shared" si="198"/>
        <v>0</v>
      </c>
      <c r="Q94" s="78">
        <f t="shared" si="198"/>
        <v>0</v>
      </c>
      <c r="R94" s="78">
        <f t="shared" si="198"/>
        <v>0</v>
      </c>
      <c r="S94" s="78">
        <f>T94+U94+V94</f>
        <v>0</v>
      </c>
      <c r="T94" s="78">
        <f t="shared" si="198"/>
        <v>0</v>
      </c>
      <c r="U94" s="78">
        <f t="shared" si="198"/>
        <v>0</v>
      </c>
      <c r="V94" s="78">
        <f t="shared" si="198"/>
        <v>0</v>
      </c>
    </row>
    <row r="95" spans="1:22" ht="31.5" x14ac:dyDescent="0.25">
      <c r="A95" s="30"/>
      <c r="B95" s="30"/>
      <c r="C95" s="27" t="s">
        <v>13</v>
      </c>
      <c r="D95" s="40"/>
      <c r="E95" s="40"/>
      <c r="F95" s="65"/>
      <c r="G95" s="65"/>
      <c r="H95" s="40"/>
      <c r="I95" s="40"/>
      <c r="J95" s="40"/>
      <c r="K95" s="79">
        <f>L95+M95+N95</f>
        <v>55978.2</v>
      </c>
      <c r="L95" s="80">
        <f>L96</f>
        <v>0</v>
      </c>
      <c r="M95" s="80">
        <f t="shared" ref="M95:V95" si="199">M96</f>
        <v>4485.7</v>
      </c>
      <c r="N95" s="80">
        <f t="shared" si="199"/>
        <v>51492.5</v>
      </c>
      <c r="O95" s="80">
        <f>P95+Q95+R95</f>
        <v>0</v>
      </c>
      <c r="P95" s="80">
        <f t="shared" si="199"/>
        <v>0</v>
      </c>
      <c r="Q95" s="80">
        <f t="shared" si="199"/>
        <v>0</v>
      </c>
      <c r="R95" s="80">
        <f t="shared" si="199"/>
        <v>0</v>
      </c>
      <c r="S95" s="80">
        <f>T95+U95+V95</f>
        <v>0</v>
      </c>
      <c r="T95" s="80">
        <f t="shared" si="199"/>
        <v>0</v>
      </c>
      <c r="U95" s="80">
        <f t="shared" si="199"/>
        <v>0</v>
      </c>
      <c r="V95" s="80">
        <f t="shared" si="199"/>
        <v>0</v>
      </c>
    </row>
    <row r="96" spans="1:22" ht="31.5" x14ac:dyDescent="0.25">
      <c r="A96" s="30"/>
      <c r="B96" s="30"/>
      <c r="C96" s="21" t="s">
        <v>124</v>
      </c>
      <c r="D96" s="40"/>
      <c r="E96" s="40"/>
      <c r="F96" s="65"/>
      <c r="G96" s="65"/>
      <c r="H96" s="40"/>
      <c r="I96" s="40"/>
      <c r="J96" s="40">
        <v>2023</v>
      </c>
      <c r="K96" s="79">
        <f t="shared" si="170"/>
        <v>55978.2</v>
      </c>
      <c r="L96" s="80">
        <f>L98+L99</f>
        <v>0</v>
      </c>
      <c r="M96" s="80">
        <f t="shared" ref="M96:N96" si="200">M98+M99</f>
        <v>4485.7</v>
      </c>
      <c r="N96" s="80">
        <f t="shared" si="200"/>
        <v>51492.5</v>
      </c>
      <c r="O96" s="79">
        <f t="shared" ref="O96:O99" si="201">P96+Q96+R96</f>
        <v>0</v>
      </c>
      <c r="P96" s="80">
        <f t="shared" ref="P96:R96" si="202">P98+P99</f>
        <v>0</v>
      </c>
      <c r="Q96" s="80">
        <f t="shared" si="202"/>
        <v>0</v>
      </c>
      <c r="R96" s="80">
        <f t="shared" si="202"/>
        <v>0</v>
      </c>
      <c r="S96" s="79">
        <f t="shared" ref="S96:S99" si="203">T96+U96+V96</f>
        <v>0</v>
      </c>
      <c r="T96" s="80">
        <f t="shared" ref="T96:V96" si="204">T98+T99</f>
        <v>0</v>
      </c>
      <c r="U96" s="80">
        <f t="shared" si="204"/>
        <v>0</v>
      </c>
      <c r="V96" s="80">
        <f t="shared" si="204"/>
        <v>0</v>
      </c>
    </row>
    <row r="97" spans="1:22" ht="15.75" x14ac:dyDescent="0.25">
      <c r="A97" s="30"/>
      <c r="B97" s="30"/>
      <c r="C97" s="9" t="s">
        <v>0</v>
      </c>
      <c r="D97" s="40"/>
      <c r="E97" s="40"/>
      <c r="F97" s="65"/>
      <c r="G97" s="65"/>
      <c r="H97" s="40"/>
      <c r="I97" s="40"/>
      <c r="J97" s="40"/>
      <c r="K97" s="79"/>
      <c r="L97" s="80"/>
      <c r="M97" s="80"/>
      <c r="N97" s="80"/>
      <c r="O97" s="79"/>
      <c r="P97" s="80"/>
      <c r="Q97" s="80"/>
      <c r="R97" s="80"/>
      <c r="S97" s="79"/>
      <c r="T97" s="80"/>
      <c r="U97" s="80"/>
      <c r="V97" s="80"/>
    </row>
    <row r="98" spans="1:22" ht="63" x14ac:dyDescent="0.25">
      <c r="A98" s="30"/>
      <c r="B98" s="30"/>
      <c r="C98" s="3" t="s">
        <v>44</v>
      </c>
      <c r="D98" s="40"/>
      <c r="E98" s="40">
        <v>909</v>
      </c>
      <c r="F98" s="65" t="s">
        <v>118</v>
      </c>
      <c r="G98" s="65" t="s">
        <v>119</v>
      </c>
      <c r="H98" s="40" t="s">
        <v>122</v>
      </c>
      <c r="I98" s="40">
        <v>414</v>
      </c>
      <c r="J98" s="40"/>
      <c r="K98" s="79">
        <f t="shared" ref="K98" si="205">L98+M98+N98</f>
        <v>5607.1</v>
      </c>
      <c r="L98" s="80"/>
      <c r="M98" s="80">
        <v>4485.7</v>
      </c>
      <c r="N98" s="80">
        <v>1121.4000000000001</v>
      </c>
      <c r="O98" s="79">
        <f t="shared" ref="O98" si="206">P98+Q98+R98</f>
        <v>0</v>
      </c>
      <c r="P98" s="80"/>
      <c r="Q98" s="80"/>
      <c r="R98" s="80"/>
      <c r="S98" s="79">
        <f t="shared" ref="S98" si="207">T98+U98+V98</f>
        <v>0</v>
      </c>
      <c r="T98" s="80"/>
      <c r="U98" s="80"/>
      <c r="V98" s="80"/>
    </row>
    <row r="99" spans="1:22" ht="63" x14ac:dyDescent="0.25">
      <c r="A99" s="30"/>
      <c r="B99" s="30"/>
      <c r="C99" s="5" t="s">
        <v>123</v>
      </c>
      <c r="D99" s="40"/>
      <c r="E99" s="40">
        <v>909</v>
      </c>
      <c r="F99" s="65" t="s">
        <v>118</v>
      </c>
      <c r="G99" s="65" t="s">
        <v>119</v>
      </c>
      <c r="H99" s="40" t="s">
        <v>121</v>
      </c>
      <c r="I99" s="40">
        <v>414</v>
      </c>
      <c r="J99" s="40"/>
      <c r="K99" s="79">
        <f t="shared" si="170"/>
        <v>50371.1</v>
      </c>
      <c r="L99" s="80">
        <f>L101+L102</f>
        <v>0</v>
      </c>
      <c r="M99" s="80">
        <f t="shared" ref="M99:V99" si="208">M101+M102</f>
        <v>0</v>
      </c>
      <c r="N99" s="80">
        <f t="shared" si="208"/>
        <v>50371.1</v>
      </c>
      <c r="O99" s="79">
        <f t="shared" si="201"/>
        <v>0</v>
      </c>
      <c r="P99" s="80">
        <f t="shared" si="208"/>
        <v>0</v>
      </c>
      <c r="Q99" s="80">
        <f t="shared" si="208"/>
        <v>0</v>
      </c>
      <c r="R99" s="80">
        <f t="shared" si="208"/>
        <v>0</v>
      </c>
      <c r="S99" s="79">
        <f t="shared" si="203"/>
        <v>0</v>
      </c>
      <c r="T99" s="80">
        <f t="shared" si="208"/>
        <v>0</v>
      </c>
      <c r="U99" s="80">
        <f t="shared" si="208"/>
        <v>0</v>
      </c>
      <c r="V99" s="80">
        <f t="shared" si="208"/>
        <v>0</v>
      </c>
    </row>
    <row r="100" spans="1:22" ht="15.75" x14ac:dyDescent="0.25">
      <c r="A100" s="30"/>
      <c r="B100" s="30"/>
      <c r="C100" s="28" t="s">
        <v>1</v>
      </c>
      <c r="D100" s="40"/>
      <c r="E100" s="40"/>
      <c r="F100" s="65"/>
      <c r="G100" s="65"/>
      <c r="H100" s="40"/>
      <c r="I100" s="40"/>
      <c r="J100" s="40"/>
      <c r="K100" s="79"/>
      <c r="L100" s="80"/>
      <c r="M100" s="80"/>
      <c r="N100" s="80"/>
      <c r="O100" s="79"/>
      <c r="P100" s="80"/>
      <c r="Q100" s="80"/>
      <c r="R100" s="80"/>
      <c r="S100" s="79"/>
      <c r="T100" s="80"/>
      <c r="U100" s="80"/>
      <c r="V100" s="80"/>
    </row>
    <row r="101" spans="1:22" ht="15.75" x14ac:dyDescent="0.25">
      <c r="A101" s="30"/>
      <c r="B101" s="30"/>
      <c r="C101" s="28" t="s">
        <v>14</v>
      </c>
      <c r="D101" s="40"/>
      <c r="E101" s="40"/>
      <c r="F101" s="65"/>
      <c r="G101" s="65"/>
      <c r="H101" s="40"/>
      <c r="I101" s="40"/>
      <c r="J101" s="40"/>
      <c r="K101" s="79">
        <f t="shared" si="170"/>
        <v>49793.4</v>
      </c>
      <c r="L101" s="80"/>
      <c r="M101" s="80"/>
      <c r="N101" s="80">
        <v>49793.4</v>
      </c>
      <c r="O101" s="79">
        <f t="shared" ref="O101:O102" si="209">P101+Q101+R101</f>
        <v>0</v>
      </c>
      <c r="P101" s="80"/>
      <c r="Q101" s="80"/>
      <c r="R101" s="80"/>
      <c r="S101" s="79">
        <f t="shared" ref="S101:S102" si="210">T101+U101+V101</f>
        <v>0</v>
      </c>
      <c r="T101" s="80"/>
      <c r="U101" s="80"/>
      <c r="V101" s="80"/>
    </row>
    <row r="102" spans="1:22" ht="15.75" x14ac:dyDescent="0.25">
      <c r="A102" s="30"/>
      <c r="B102" s="30"/>
      <c r="C102" s="28" t="s">
        <v>7</v>
      </c>
      <c r="D102" s="40"/>
      <c r="E102" s="40"/>
      <c r="F102" s="65"/>
      <c r="G102" s="65"/>
      <c r="H102" s="40"/>
      <c r="I102" s="40"/>
      <c r="J102" s="40"/>
      <c r="K102" s="79">
        <f t="shared" si="170"/>
        <v>577.70000000000005</v>
      </c>
      <c r="L102" s="80"/>
      <c r="M102" s="80"/>
      <c r="N102" s="80">
        <v>577.70000000000005</v>
      </c>
      <c r="O102" s="79">
        <f t="shared" si="209"/>
        <v>0</v>
      </c>
      <c r="P102" s="80"/>
      <c r="Q102" s="80"/>
      <c r="R102" s="80"/>
      <c r="S102" s="79">
        <f t="shared" si="210"/>
        <v>0</v>
      </c>
      <c r="T102" s="80"/>
      <c r="U102" s="80"/>
      <c r="V102" s="80"/>
    </row>
    <row r="103" spans="1:22" ht="19.149999999999999" customHeight="1" x14ac:dyDescent="0.25">
      <c r="A103" s="30"/>
      <c r="B103" s="30"/>
      <c r="C103" s="4" t="s">
        <v>4</v>
      </c>
      <c r="D103" s="32"/>
      <c r="E103" s="32"/>
      <c r="F103" s="64"/>
      <c r="G103" s="64"/>
      <c r="H103" s="32"/>
      <c r="I103" s="32"/>
      <c r="J103" s="32"/>
      <c r="K103" s="77">
        <f t="shared" si="170"/>
        <v>16210.800000000001</v>
      </c>
      <c r="L103" s="77">
        <f>L104+L126</f>
        <v>0</v>
      </c>
      <c r="M103" s="77">
        <f t="shared" ref="M103:N103" si="211">M104+M126</f>
        <v>232.5</v>
      </c>
      <c r="N103" s="77">
        <f t="shared" si="211"/>
        <v>15978.300000000001</v>
      </c>
      <c r="O103" s="77">
        <f>P103+Q103+R103</f>
        <v>57199.1</v>
      </c>
      <c r="P103" s="77">
        <f t="shared" ref="P103:R103" si="212">P104+P126</f>
        <v>0</v>
      </c>
      <c r="Q103" s="77">
        <f t="shared" si="212"/>
        <v>0</v>
      </c>
      <c r="R103" s="77">
        <f t="shared" si="212"/>
        <v>57199.1</v>
      </c>
      <c r="S103" s="77">
        <f>T103+U103+V103</f>
        <v>0</v>
      </c>
      <c r="T103" s="77">
        <f t="shared" ref="T103:V103" si="213">T104+T126</f>
        <v>0</v>
      </c>
      <c r="U103" s="77">
        <f t="shared" si="213"/>
        <v>0</v>
      </c>
      <c r="V103" s="77">
        <f t="shared" si="213"/>
        <v>0</v>
      </c>
    </row>
    <row r="104" spans="1:22" ht="31.5" x14ac:dyDescent="0.25">
      <c r="A104" s="30"/>
      <c r="B104" s="30"/>
      <c r="C104" s="51" t="s">
        <v>73</v>
      </c>
      <c r="D104" s="62"/>
      <c r="E104" s="62"/>
      <c r="F104" s="63"/>
      <c r="G104" s="63"/>
      <c r="H104" s="62"/>
      <c r="I104" s="62"/>
      <c r="J104" s="62"/>
      <c r="K104" s="79">
        <f>L104+M104+N104</f>
        <v>13992.7</v>
      </c>
      <c r="L104" s="82">
        <f>L105+L111</f>
        <v>0</v>
      </c>
      <c r="M104" s="82">
        <f t="shared" ref="M104:N104" si="214">M105+M111</f>
        <v>0</v>
      </c>
      <c r="N104" s="82">
        <f t="shared" si="214"/>
        <v>13992.7</v>
      </c>
      <c r="O104" s="82">
        <f>P104+Q104+R104</f>
        <v>21600</v>
      </c>
      <c r="P104" s="82">
        <f t="shared" ref="P104:R104" si="215">P105+P111</f>
        <v>0</v>
      </c>
      <c r="Q104" s="82">
        <f t="shared" si="215"/>
        <v>0</v>
      </c>
      <c r="R104" s="82">
        <f t="shared" si="215"/>
        <v>21600</v>
      </c>
      <c r="S104" s="82">
        <f>T104+U104+V104</f>
        <v>0</v>
      </c>
      <c r="T104" s="82">
        <f t="shared" ref="T104:V104" si="216">T105+T111</f>
        <v>0</v>
      </c>
      <c r="U104" s="82">
        <f t="shared" si="216"/>
        <v>0</v>
      </c>
      <c r="V104" s="82">
        <f t="shared" si="216"/>
        <v>0</v>
      </c>
    </row>
    <row r="105" spans="1:22" ht="31.5" x14ac:dyDescent="0.25">
      <c r="A105" s="30"/>
      <c r="B105" s="30"/>
      <c r="C105" s="57" t="s">
        <v>76</v>
      </c>
      <c r="D105" s="62"/>
      <c r="E105" s="62"/>
      <c r="F105" s="63"/>
      <c r="G105" s="63"/>
      <c r="H105" s="62"/>
      <c r="I105" s="62"/>
      <c r="J105" s="62"/>
      <c r="K105" s="79">
        <f>L105+M105+N105</f>
        <v>0</v>
      </c>
      <c r="L105" s="82">
        <f>L106</f>
        <v>0</v>
      </c>
      <c r="M105" s="82">
        <f t="shared" ref="M105:V106" si="217">M106</f>
        <v>0</v>
      </c>
      <c r="N105" s="82">
        <f t="shared" si="217"/>
        <v>0</v>
      </c>
      <c r="O105" s="82">
        <f>P105+Q105+R105</f>
        <v>21600</v>
      </c>
      <c r="P105" s="82">
        <f t="shared" si="217"/>
        <v>0</v>
      </c>
      <c r="Q105" s="82">
        <f t="shared" si="217"/>
        <v>0</v>
      </c>
      <c r="R105" s="82">
        <f t="shared" si="217"/>
        <v>21600</v>
      </c>
      <c r="S105" s="82">
        <f>T105+U105+V105</f>
        <v>0</v>
      </c>
      <c r="T105" s="82">
        <f t="shared" si="217"/>
        <v>0</v>
      </c>
      <c r="U105" s="82">
        <f t="shared" si="217"/>
        <v>0</v>
      </c>
      <c r="V105" s="82">
        <f t="shared" si="217"/>
        <v>0</v>
      </c>
    </row>
    <row r="106" spans="1:22" ht="31.5" x14ac:dyDescent="0.25">
      <c r="A106" s="30"/>
      <c r="B106" s="30"/>
      <c r="C106" s="58" t="s">
        <v>132</v>
      </c>
      <c r="D106" s="62"/>
      <c r="E106" s="62"/>
      <c r="F106" s="63"/>
      <c r="G106" s="63"/>
      <c r="H106" s="62"/>
      <c r="I106" s="62"/>
      <c r="J106" s="62"/>
      <c r="K106" s="79">
        <f>L106+M106+N106</f>
        <v>0</v>
      </c>
      <c r="L106" s="82">
        <f>L107</f>
        <v>0</v>
      </c>
      <c r="M106" s="82">
        <f t="shared" ref="M106:V106" si="218">M107</f>
        <v>0</v>
      </c>
      <c r="N106" s="82">
        <f t="shared" si="218"/>
        <v>0</v>
      </c>
      <c r="O106" s="82">
        <f>P106+Q106+R106</f>
        <v>21600</v>
      </c>
      <c r="P106" s="82">
        <f t="shared" si="218"/>
        <v>0</v>
      </c>
      <c r="Q106" s="82">
        <f t="shared" si="218"/>
        <v>0</v>
      </c>
      <c r="R106" s="82">
        <f t="shared" si="217"/>
        <v>21600</v>
      </c>
      <c r="S106" s="82">
        <f>T106+U106+V106</f>
        <v>0</v>
      </c>
      <c r="T106" s="82">
        <f t="shared" si="218"/>
        <v>0</v>
      </c>
      <c r="U106" s="82">
        <f t="shared" si="218"/>
        <v>0</v>
      </c>
      <c r="V106" s="82">
        <f t="shared" si="218"/>
        <v>0</v>
      </c>
    </row>
    <row r="107" spans="1:22" ht="31.5" x14ac:dyDescent="0.25">
      <c r="A107" s="30"/>
      <c r="B107" s="30"/>
      <c r="C107" s="27" t="s">
        <v>12</v>
      </c>
      <c r="D107" s="62"/>
      <c r="E107" s="62"/>
      <c r="F107" s="63"/>
      <c r="G107" s="63"/>
      <c r="H107" s="62"/>
      <c r="I107" s="62"/>
      <c r="J107" s="62"/>
      <c r="K107" s="79">
        <f>L107+M107+N107</f>
        <v>0</v>
      </c>
      <c r="L107" s="82">
        <f>L108</f>
        <v>0</v>
      </c>
      <c r="M107" s="82">
        <f t="shared" ref="M107:V107" si="219">M108</f>
        <v>0</v>
      </c>
      <c r="N107" s="82">
        <f t="shared" si="219"/>
        <v>0</v>
      </c>
      <c r="O107" s="82">
        <f>P107+Q107+R107</f>
        <v>21600</v>
      </c>
      <c r="P107" s="82">
        <f t="shared" si="219"/>
        <v>0</v>
      </c>
      <c r="Q107" s="82">
        <f t="shared" si="219"/>
        <v>0</v>
      </c>
      <c r="R107" s="82">
        <f t="shared" si="219"/>
        <v>21600</v>
      </c>
      <c r="S107" s="82">
        <f>T107+U107+V107</f>
        <v>0</v>
      </c>
      <c r="T107" s="82">
        <f t="shared" si="219"/>
        <v>0</v>
      </c>
      <c r="U107" s="82">
        <f t="shared" si="219"/>
        <v>0</v>
      </c>
      <c r="V107" s="82">
        <f t="shared" si="219"/>
        <v>0</v>
      </c>
    </row>
    <row r="108" spans="1:22" ht="31.5" x14ac:dyDescent="0.25">
      <c r="A108" s="30"/>
      <c r="B108" s="30"/>
      <c r="C108" s="9" t="s">
        <v>67</v>
      </c>
      <c r="D108" s="62"/>
      <c r="E108" s="62">
        <v>932</v>
      </c>
      <c r="F108" s="63" t="s">
        <v>118</v>
      </c>
      <c r="G108" s="63" t="s">
        <v>125</v>
      </c>
      <c r="H108" s="62" t="s">
        <v>126</v>
      </c>
      <c r="I108" s="62">
        <v>414</v>
      </c>
      <c r="J108" s="62" t="s">
        <v>168</v>
      </c>
      <c r="K108" s="79">
        <f t="shared" ref="K108" si="220">L108+M108+N108</f>
        <v>0</v>
      </c>
      <c r="L108" s="82">
        <f>L110</f>
        <v>0</v>
      </c>
      <c r="M108" s="82">
        <f t="shared" ref="M108:N108" si="221">M110</f>
        <v>0</v>
      </c>
      <c r="N108" s="82">
        <f t="shared" si="221"/>
        <v>0</v>
      </c>
      <c r="O108" s="79">
        <f t="shared" ref="O108" si="222">P108+Q108+R108</f>
        <v>21600</v>
      </c>
      <c r="P108" s="82">
        <f>P110</f>
        <v>0</v>
      </c>
      <c r="Q108" s="82">
        <f t="shared" ref="Q108:R108" si="223">Q110</f>
        <v>0</v>
      </c>
      <c r="R108" s="82">
        <f t="shared" si="223"/>
        <v>21600</v>
      </c>
      <c r="S108" s="79">
        <f t="shared" ref="S108" si="224">T108+U108+V108</f>
        <v>0</v>
      </c>
      <c r="T108" s="82">
        <f>T110</f>
        <v>0</v>
      </c>
      <c r="U108" s="82">
        <f t="shared" ref="U108" si="225">U110</f>
        <v>0</v>
      </c>
      <c r="V108" s="81"/>
    </row>
    <row r="109" spans="1:22" ht="19.149999999999999" customHeight="1" x14ac:dyDescent="0.25">
      <c r="A109" s="30"/>
      <c r="B109" s="30"/>
      <c r="C109" s="9" t="s">
        <v>0</v>
      </c>
      <c r="D109" s="62"/>
      <c r="E109" s="62"/>
      <c r="F109" s="63"/>
      <c r="G109" s="63"/>
      <c r="H109" s="62"/>
      <c r="I109" s="62"/>
      <c r="J109" s="62"/>
      <c r="K109" s="79"/>
      <c r="L109" s="82"/>
      <c r="M109" s="81"/>
      <c r="N109" s="81"/>
      <c r="O109" s="79"/>
      <c r="P109" s="82"/>
      <c r="Q109" s="81"/>
      <c r="R109" s="81"/>
      <c r="S109" s="79"/>
      <c r="T109" s="82"/>
      <c r="U109" s="81"/>
      <c r="V109" s="81"/>
    </row>
    <row r="110" spans="1:22" ht="19.149999999999999" customHeight="1" x14ac:dyDescent="0.25">
      <c r="A110" s="30"/>
      <c r="B110" s="30"/>
      <c r="C110" s="9" t="s">
        <v>7</v>
      </c>
      <c r="D110" s="62"/>
      <c r="E110" s="62"/>
      <c r="F110" s="63"/>
      <c r="G110" s="63"/>
      <c r="H110" s="62"/>
      <c r="I110" s="62"/>
      <c r="J110" s="62"/>
      <c r="K110" s="79">
        <f t="shared" ref="K110" si="226">L110+M110+N110</f>
        <v>0</v>
      </c>
      <c r="L110" s="82"/>
      <c r="M110" s="81"/>
      <c r="N110" s="81"/>
      <c r="O110" s="79">
        <f t="shared" ref="O110" si="227">P110+Q110+R110</f>
        <v>21600</v>
      </c>
      <c r="P110" s="82"/>
      <c r="Q110" s="81"/>
      <c r="R110" s="81">
        <v>21600</v>
      </c>
      <c r="S110" s="79">
        <f t="shared" ref="S110" si="228">T110+U110+V110</f>
        <v>0</v>
      </c>
      <c r="T110" s="82"/>
      <c r="U110" s="81"/>
      <c r="V110" s="81"/>
    </row>
    <row r="111" spans="1:22" ht="52.15" customHeight="1" x14ac:dyDescent="0.25">
      <c r="A111" s="30"/>
      <c r="B111" s="30"/>
      <c r="C111" s="53" t="s">
        <v>75</v>
      </c>
      <c r="D111" s="62"/>
      <c r="E111" s="62"/>
      <c r="F111" s="63"/>
      <c r="G111" s="63"/>
      <c r="H111" s="62"/>
      <c r="I111" s="62"/>
      <c r="J111" s="62"/>
      <c r="K111" s="77">
        <f>L111+M111+N111</f>
        <v>13992.7</v>
      </c>
      <c r="L111" s="83">
        <f>L112</f>
        <v>0</v>
      </c>
      <c r="M111" s="83">
        <f t="shared" ref="M111:N111" si="229">M112</f>
        <v>0</v>
      </c>
      <c r="N111" s="83">
        <f t="shared" si="229"/>
        <v>13992.7</v>
      </c>
      <c r="O111" s="83">
        <f>P111+Q111+R111</f>
        <v>0</v>
      </c>
      <c r="P111" s="83">
        <f t="shared" ref="P111:R111" si="230">P112</f>
        <v>0</v>
      </c>
      <c r="Q111" s="83">
        <f t="shared" si="230"/>
        <v>0</v>
      </c>
      <c r="R111" s="83">
        <f t="shared" si="230"/>
        <v>0</v>
      </c>
      <c r="S111" s="83">
        <f>T111+U111+V111</f>
        <v>0</v>
      </c>
      <c r="T111" s="83">
        <f>T112+T128+T148</f>
        <v>0</v>
      </c>
      <c r="U111" s="83">
        <f>U112+U128+U148</f>
        <v>0</v>
      </c>
      <c r="V111" s="83">
        <f>V112+V128+V148</f>
        <v>0</v>
      </c>
    </row>
    <row r="112" spans="1:22" ht="31.5" x14ac:dyDescent="0.25">
      <c r="A112" s="30"/>
      <c r="B112" s="30"/>
      <c r="C112" s="52" t="s">
        <v>128</v>
      </c>
      <c r="D112" s="40"/>
      <c r="E112" s="40"/>
      <c r="F112" s="65"/>
      <c r="G112" s="65"/>
      <c r="H112" s="40"/>
      <c r="I112" s="40"/>
      <c r="J112" s="40"/>
      <c r="K112" s="77">
        <f>L112+M112+N112</f>
        <v>13992.7</v>
      </c>
      <c r="L112" s="85">
        <f>L113</f>
        <v>0</v>
      </c>
      <c r="M112" s="85">
        <f t="shared" ref="M112:N112" si="231">M113</f>
        <v>0</v>
      </c>
      <c r="N112" s="85">
        <f t="shared" si="231"/>
        <v>13992.7</v>
      </c>
      <c r="O112" s="77">
        <f>P112+Q112+R112</f>
        <v>0</v>
      </c>
      <c r="P112" s="85">
        <f>P113</f>
        <v>0</v>
      </c>
      <c r="Q112" s="85">
        <f t="shared" ref="Q112:R112" si="232">Q113</f>
        <v>0</v>
      </c>
      <c r="R112" s="85">
        <f t="shared" si="232"/>
        <v>0</v>
      </c>
      <c r="S112" s="77">
        <f>T112+U112+V112</f>
        <v>0</v>
      </c>
      <c r="T112" s="85">
        <f>T113</f>
        <v>0</v>
      </c>
      <c r="U112" s="85">
        <f t="shared" ref="U112:V112" si="233">U113</f>
        <v>0</v>
      </c>
      <c r="V112" s="85">
        <f t="shared" si="233"/>
        <v>0</v>
      </c>
    </row>
    <row r="113" spans="1:22" ht="31.5" x14ac:dyDescent="0.25">
      <c r="A113" s="30"/>
      <c r="B113" s="30"/>
      <c r="C113" s="27" t="s">
        <v>12</v>
      </c>
      <c r="D113" s="40"/>
      <c r="E113" s="40"/>
      <c r="F113" s="65"/>
      <c r="G113" s="65"/>
      <c r="H113" s="40"/>
      <c r="I113" s="40"/>
      <c r="J113" s="40"/>
      <c r="K113" s="77">
        <f>L113+M113+N113</f>
        <v>13992.7</v>
      </c>
      <c r="L113" s="85">
        <f>L114+L117+L120+L123</f>
        <v>0</v>
      </c>
      <c r="M113" s="85">
        <f t="shared" ref="M113:N113" si="234">M114+M117+M120+M123</f>
        <v>0</v>
      </c>
      <c r="N113" s="85">
        <f t="shared" si="234"/>
        <v>13992.7</v>
      </c>
      <c r="O113" s="85">
        <f>P113+Q113+R113</f>
        <v>0</v>
      </c>
      <c r="P113" s="85">
        <f t="shared" ref="P113:V113" si="235">P114</f>
        <v>0</v>
      </c>
      <c r="Q113" s="85">
        <f t="shared" si="235"/>
        <v>0</v>
      </c>
      <c r="R113" s="85">
        <f t="shared" si="235"/>
        <v>0</v>
      </c>
      <c r="S113" s="85">
        <f>T113+U113+V113</f>
        <v>0</v>
      </c>
      <c r="T113" s="85">
        <f t="shared" si="235"/>
        <v>0</v>
      </c>
      <c r="U113" s="85">
        <f t="shared" si="235"/>
        <v>0</v>
      </c>
      <c r="V113" s="85">
        <f t="shared" si="235"/>
        <v>0</v>
      </c>
    </row>
    <row r="114" spans="1:22" ht="47.25" x14ac:dyDescent="0.25">
      <c r="A114" s="30"/>
      <c r="B114" s="30"/>
      <c r="C114" s="5" t="s">
        <v>55</v>
      </c>
      <c r="D114" s="62"/>
      <c r="E114" s="62">
        <v>932</v>
      </c>
      <c r="F114" s="63" t="s">
        <v>118</v>
      </c>
      <c r="G114" s="63" t="s">
        <v>125</v>
      </c>
      <c r="H114" s="62" t="s">
        <v>127</v>
      </c>
      <c r="I114" s="62">
        <v>414</v>
      </c>
      <c r="J114" s="62">
        <v>2023</v>
      </c>
      <c r="K114" s="79">
        <f t="shared" ref="K114" si="236">L114+M114+N114</f>
        <v>9882.7000000000007</v>
      </c>
      <c r="L114" s="81">
        <f>L116</f>
        <v>0</v>
      </c>
      <c r="M114" s="81">
        <f t="shared" ref="M114:N114" si="237">M116</f>
        <v>0</v>
      </c>
      <c r="N114" s="81">
        <f t="shared" si="237"/>
        <v>9882.7000000000007</v>
      </c>
      <c r="O114" s="79">
        <f t="shared" ref="O114" si="238">P114+Q114+R114</f>
        <v>0</v>
      </c>
      <c r="P114" s="81">
        <f>P116</f>
        <v>0</v>
      </c>
      <c r="Q114" s="81">
        <f t="shared" ref="Q114:R114" si="239">Q116</f>
        <v>0</v>
      </c>
      <c r="R114" s="81">
        <f t="shared" si="239"/>
        <v>0</v>
      </c>
      <c r="S114" s="79">
        <f t="shared" ref="S114" si="240">T114+U114+V114</f>
        <v>0</v>
      </c>
      <c r="T114" s="81">
        <f>T116</f>
        <v>0</v>
      </c>
      <c r="U114" s="81">
        <f t="shared" ref="U114:V114" si="241">U116</f>
        <v>0</v>
      </c>
      <c r="V114" s="81">
        <f t="shared" si="241"/>
        <v>0</v>
      </c>
    </row>
    <row r="115" spans="1:22" ht="19.149999999999999" customHeight="1" x14ac:dyDescent="0.25">
      <c r="A115" s="30"/>
      <c r="B115" s="30"/>
      <c r="C115" s="9" t="s">
        <v>0</v>
      </c>
      <c r="D115" s="40"/>
      <c r="E115" s="40"/>
      <c r="F115" s="65"/>
      <c r="G115" s="65"/>
      <c r="H115" s="40"/>
      <c r="I115" s="40"/>
      <c r="J115" s="40"/>
      <c r="K115" s="79"/>
      <c r="L115" s="81"/>
      <c r="M115" s="81"/>
      <c r="N115" s="81"/>
      <c r="O115" s="79"/>
      <c r="P115" s="81"/>
      <c r="Q115" s="81"/>
      <c r="R115" s="81"/>
      <c r="S115" s="79"/>
      <c r="T115" s="81"/>
      <c r="U115" s="81"/>
      <c r="V115" s="81"/>
    </row>
    <row r="116" spans="1:22" ht="19.149999999999999" customHeight="1" x14ac:dyDescent="0.25">
      <c r="A116" s="30"/>
      <c r="B116" s="30"/>
      <c r="C116" s="11" t="s">
        <v>17</v>
      </c>
      <c r="D116" s="40"/>
      <c r="E116" s="40"/>
      <c r="F116" s="65"/>
      <c r="G116" s="65"/>
      <c r="H116" s="40"/>
      <c r="I116" s="40"/>
      <c r="J116" s="40"/>
      <c r="K116" s="79">
        <f t="shared" ref="K116:K117" si="242">L116+M116+N116</f>
        <v>9882.7000000000007</v>
      </c>
      <c r="L116" s="81"/>
      <c r="M116" s="81"/>
      <c r="N116" s="81">
        <v>9882.7000000000007</v>
      </c>
      <c r="O116" s="79">
        <f t="shared" ref="O116:O117" si="243">P116+Q116+R116</f>
        <v>0</v>
      </c>
      <c r="P116" s="81"/>
      <c r="Q116" s="81"/>
      <c r="R116" s="81"/>
      <c r="S116" s="79">
        <f t="shared" ref="S116:S117" si="244">T116+U116+V116</f>
        <v>0</v>
      </c>
      <c r="T116" s="81"/>
      <c r="U116" s="81"/>
      <c r="V116" s="81"/>
    </row>
    <row r="117" spans="1:22" ht="47.25" x14ac:dyDescent="0.25">
      <c r="A117" s="30"/>
      <c r="B117" s="30"/>
      <c r="C117" s="12" t="s">
        <v>38</v>
      </c>
      <c r="D117" s="62"/>
      <c r="E117" s="62">
        <v>932</v>
      </c>
      <c r="F117" s="63" t="s">
        <v>118</v>
      </c>
      <c r="G117" s="63" t="s">
        <v>125</v>
      </c>
      <c r="H117" s="62" t="s">
        <v>127</v>
      </c>
      <c r="I117" s="62">
        <v>414</v>
      </c>
      <c r="J117" s="62" t="s">
        <v>167</v>
      </c>
      <c r="K117" s="79">
        <f t="shared" si="242"/>
        <v>3010</v>
      </c>
      <c r="L117" s="81">
        <f>L119</f>
        <v>0</v>
      </c>
      <c r="M117" s="81">
        <f t="shared" ref="M117:N117" si="245">M119</f>
        <v>0</v>
      </c>
      <c r="N117" s="81">
        <f t="shared" si="245"/>
        <v>3010</v>
      </c>
      <c r="O117" s="79">
        <f t="shared" si="243"/>
        <v>0</v>
      </c>
      <c r="P117" s="81">
        <f>P119</f>
        <v>0</v>
      </c>
      <c r="Q117" s="81">
        <f t="shared" ref="Q117:R117" si="246">Q119</f>
        <v>0</v>
      </c>
      <c r="R117" s="81">
        <f t="shared" si="246"/>
        <v>0</v>
      </c>
      <c r="S117" s="79">
        <f t="shared" si="244"/>
        <v>0</v>
      </c>
      <c r="T117" s="81">
        <f>T119</f>
        <v>0</v>
      </c>
      <c r="U117" s="81">
        <f t="shared" ref="U117:V117" si="247">U119</f>
        <v>0</v>
      </c>
      <c r="V117" s="81">
        <f t="shared" si="247"/>
        <v>0</v>
      </c>
    </row>
    <row r="118" spans="1:22" ht="19.149999999999999" customHeight="1" x14ac:dyDescent="0.25">
      <c r="A118" s="30"/>
      <c r="B118" s="30"/>
      <c r="C118" s="9" t="s">
        <v>0</v>
      </c>
      <c r="D118" s="40"/>
      <c r="E118" s="40"/>
      <c r="F118" s="65"/>
      <c r="G118" s="65"/>
      <c r="H118" s="40"/>
      <c r="I118" s="40"/>
      <c r="J118" s="40"/>
      <c r="K118" s="79"/>
      <c r="L118" s="81"/>
      <c r="M118" s="81"/>
      <c r="N118" s="81"/>
      <c r="O118" s="79"/>
      <c r="P118" s="81"/>
      <c r="Q118" s="81"/>
      <c r="R118" s="81"/>
      <c r="S118" s="79"/>
      <c r="T118" s="81"/>
      <c r="U118" s="81"/>
      <c r="V118" s="81"/>
    </row>
    <row r="119" spans="1:22" ht="19.149999999999999" customHeight="1" x14ac:dyDescent="0.25">
      <c r="A119" s="30"/>
      <c r="B119" s="30"/>
      <c r="C119" s="9" t="s">
        <v>7</v>
      </c>
      <c r="D119" s="40"/>
      <c r="E119" s="40"/>
      <c r="F119" s="65"/>
      <c r="G119" s="65"/>
      <c r="H119" s="40"/>
      <c r="I119" s="40"/>
      <c r="J119" s="40"/>
      <c r="K119" s="79">
        <f t="shared" ref="K119:K120" si="248">L119+M119+N119</f>
        <v>3010</v>
      </c>
      <c r="L119" s="82"/>
      <c r="M119" s="81"/>
      <c r="N119" s="81">
        <v>3010</v>
      </c>
      <c r="O119" s="79">
        <f t="shared" ref="O119:O120" si="249">P119+Q119+R119</f>
        <v>0</v>
      </c>
      <c r="P119" s="82"/>
      <c r="Q119" s="81"/>
      <c r="R119" s="81"/>
      <c r="S119" s="79">
        <f t="shared" ref="S119:S120" si="250">T119+U119+V119</f>
        <v>0</v>
      </c>
      <c r="T119" s="82"/>
      <c r="U119" s="81"/>
      <c r="V119" s="81"/>
    </row>
    <row r="120" spans="1:22" ht="31.5" x14ac:dyDescent="0.25">
      <c r="A120" s="30"/>
      <c r="B120" s="30"/>
      <c r="C120" s="9" t="s">
        <v>56</v>
      </c>
      <c r="D120" s="62"/>
      <c r="E120" s="62">
        <v>932</v>
      </c>
      <c r="F120" s="63" t="s">
        <v>118</v>
      </c>
      <c r="G120" s="63" t="s">
        <v>125</v>
      </c>
      <c r="H120" s="62" t="s">
        <v>127</v>
      </c>
      <c r="I120" s="62">
        <v>414</v>
      </c>
      <c r="J120" s="62" t="s">
        <v>167</v>
      </c>
      <c r="K120" s="79">
        <f t="shared" si="248"/>
        <v>600</v>
      </c>
      <c r="L120" s="82">
        <f>L122</f>
        <v>0</v>
      </c>
      <c r="M120" s="82">
        <f t="shared" ref="M120:N120" si="251">M122</f>
        <v>0</v>
      </c>
      <c r="N120" s="82">
        <f t="shared" si="251"/>
        <v>600</v>
      </c>
      <c r="O120" s="79">
        <f t="shared" si="249"/>
        <v>0</v>
      </c>
      <c r="P120" s="82">
        <f>P122</f>
        <v>0</v>
      </c>
      <c r="Q120" s="82">
        <f t="shared" ref="Q120:R120" si="252">Q122</f>
        <v>0</v>
      </c>
      <c r="R120" s="82">
        <f t="shared" si="252"/>
        <v>0</v>
      </c>
      <c r="S120" s="79">
        <f t="shared" si="250"/>
        <v>0</v>
      </c>
      <c r="T120" s="82">
        <f>T122</f>
        <v>0</v>
      </c>
      <c r="U120" s="82">
        <f t="shared" ref="U120:V120" si="253">U122</f>
        <v>0</v>
      </c>
      <c r="V120" s="82">
        <f t="shared" si="253"/>
        <v>0</v>
      </c>
    </row>
    <row r="121" spans="1:22" ht="19.149999999999999" customHeight="1" x14ac:dyDescent="0.25">
      <c r="A121" s="30"/>
      <c r="B121" s="30"/>
      <c r="C121" s="9" t="s">
        <v>0</v>
      </c>
      <c r="D121" s="62"/>
      <c r="E121" s="62"/>
      <c r="F121" s="63"/>
      <c r="G121" s="63"/>
      <c r="H121" s="62"/>
      <c r="I121" s="62"/>
      <c r="J121" s="62"/>
      <c r="K121" s="79"/>
      <c r="L121" s="82"/>
      <c r="M121" s="81"/>
      <c r="N121" s="81"/>
      <c r="O121" s="79"/>
      <c r="P121" s="82"/>
      <c r="Q121" s="81"/>
      <c r="R121" s="81"/>
      <c r="S121" s="79"/>
      <c r="T121" s="82"/>
      <c r="U121" s="81"/>
      <c r="V121" s="81"/>
    </row>
    <row r="122" spans="1:22" ht="19.149999999999999" customHeight="1" x14ac:dyDescent="0.25">
      <c r="A122" s="30"/>
      <c r="B122" s="30"/>
      <c r="C122" s="9" t="s">
        <v>7</v>
      </c>
      <c r="D122" s="62"/>
      <c r="E122" s="62"/>
      <c r="F122" s="63"/>
      <c r="G122" s="63"/>
      <c r="H122" s="62"/>
      <c r="I122" s="62"/>
      <c r="J122" s="62"/>
      <c r="K122" s="79">
        <f t="shared" ref="K122:K123" si="254">L122+M122+N122</f>
        <v>600</v>
      </c>
      <c r="L122" s="82"/>
      <c r="M122" s="81"/>
      <c r="N122" s="81">
        <v>600</v>
      </c>
      <c r="O122" s="79">
        <f t="shared" ref="O122:O123" si="255">P122+Q122+R122</f>
        <v>0</v>
      </c>
      <c r="P122" s="82"/>
      <c r="Q122" s="81"/>
      <c r="R122" s="81"/>
      <c r="S122" s="79">
        <f t="shared" ref="S122:S123" si="256">T122+U122+V122</f>
        <v>0</v>
      </c>
      <c r="T122" s="82"/>
      <c r="U122" s="81"/>
      <c r="V122" s="81"/>
    </row>
    <row r="123" spans="1:22" ht="31.5" x14ac:dyDescent="0.25">
      <c r="A123" s="30"/>
      <c r="B123" s="30"/>
      <c r="C123" s="22" t="s">
        <v>60</v>
      </c>
      <c r="D123" s="62"/>
      <c r="E123" s="62">
        <v>932</v>
      </c>
      <c r="F123" s="63" t="s">
        <v>118</v>
      </c>
      <c r="G123" s="63" t="s">
        <v>125</v>
      </c>
      <c r="H123" s="62" t="s">
        <v>127</v>
      </c>
      <c r="I123" s="62">
        <v>414</v>
      </c>
      <c r="J123" s="62" t="s">
        <v>167</v>
      </c>
      <c r="K123" s="79">
        <f t="shared" si="254"/>
        <v>500</v>
      </c>
      <c r="L123" s="82">
        <f>L125</f>
        <v>0</v>
      </c>
      <c r="M123" s="82">
        <f t="shared" ref="M123:N123" si="257">M125</f>
        <v>0</v>
      </c>
      <c r="N123" s="82">
        <f t="shared" si="257"/>
        <v>500</v>
      </c>
      <c r="O123" s="79">
        <f t="shared" si="255"/>
        <v>0</v>
      </c>
      <c r="P123" s="82">
        <f>P125</f>
        <v>0</v>
      </c>
      <c r="Q123" s="82">
        <f t="shared" ref="Q123:R123" si="258">Q125</f>
        <v>0</v>
      </c>
      <c r="R123" s="82">
        <f t="shared" si="258"/>
        <v>0</v>
      </c>
      <c r="S123" s="79">
        <f t="shared" si="256"/>
        <v>0</v>
      </c>
      <c r="T123" s="82">
        <f>T125</f>
        <v>0</v>
      </c>
      <c r="U123" s="82">
        <f t="shared" ref="U123:V123" si="259">U125</f>
        <v>0</v>
      </c>
      <c r="V123" s="82">
        <f t="shared" si="259"/>
        <v>0</v>
      </c>
    </row>
    <row r="124" spans="1:22" ht="19.149999999999999" customHeight="1" x14ac:dyDescent="0.25">
      <c r="A124" s="30"/>
      <c r="B124" s="30"/>
      <c r="C124" s="23" t="s">
        <v>0</v>
      </c>
      <c r="D124" s="62"/>
      <c r="E124" s="62"/>
      <c r="F124" s="63"/>
      <c r="G124" s="63"/>
      <c r="H124" s="62"/>
      <c r="I124" s="62"/>
      <c r="J124" s="62"/>
      <c r="K124" s="79"/>
      <c r="L124" s="82"/>
      <c r="M124" s="81"/>
      <c r="N124" s="81"/>
      <c r="O124" s="79"/>
      <c r="P124" s="82"/>
      <c r="Q124" s="81"/>
      <c r="R124" s="81"/>
      <c r="S124" s="79"/>
      <c r="T124" s="82"/>
      <c r="U124" s="81"/>
      <c r="V124" s="81"/>
    </row>
    <row r="125" spans="1:22" ht="19.149999999999999" customHeight="1" x14ac:dyDescent="0.25">
      <c r="A125" s="30"/>
      <c r="B125" s="30"/>
      <c r="C125" s="24" t="s">
        <v>7</v>
      </c>
      <c r="D125" s="62"/>
      <c r="E125" s="62"/>
      <c r="F125" s="63"/>
      <c r="G125" s="63"/>
      <c r="H125" s="62"/>
      <c r="I125" s="62"/>
      <c r="J125" s="62"/>
      <c r="K125" s="79">
        <f t="shared" ref="K125" si="260">L125+M125+N125</f>
        <v>500</v>
      </c>
      <c r="L125" s="82"/>
      <c r="M125" s="81"/>
      <c r="N125" s="81">
        <v>500</v>
      </c>
      <c r="O125" s="79">
        <f t="shared" ref="O125" si="261">P125+Q125+R125</f>
        <v>0</v>
      </c>
      <c r="P125" s="82"/>
      <c r="Q125" s="81"/>
      <c r="R125" s="81"/>
      <c r="S125" s="79">
        <f t="shared" ref="S125" si="262">T125+U125+V125</f>
        <v>0</v>
      </c>
      <c r="T125" s="82"/>
      <c r="U125" s="81"/>
      <c r="V125" s="81"/>
    </row>
    <row r="126" spans="1:22" ht="33" customHeight="1" x14ac:dyDescent="0.25">
      <c r="A126" s="30"/>
      <c r="B126" s="30"/>
      <c r="C126" s="4" t="s">
        <v>72</v>
      </c>
      <c r="D126" s="32"/>
      <c r="E126" s="32"/>
      <c r="F126" s="64"/>
      <c r="G126" s="64"/>
      <c r="H126" s="32"/>
      <c r="I126" s="32"/>
      <c r="J126" s="32"/>
      <c r="K126" s="77">
        <f>L126+M126+N126</f>
        <v>2218.1</v>
      </c>
      <c r="L126" s="77">
        <f>L127</f>
        <v>0</v>
      </c>
      <c r="M126" s="77">
        <f t="shared" ref="M126:V126" si="263">M127</f>
        <v>232.5</v>
      </c>
      <c r="N126" s="77">
        <f t="shared" si="263"/>
        <v>1985.6</v>
      </c>
      <c r="O126" s="77">
        <f>P126+Q126+R126</f>
        <v>35599.1</v>
      </c>
      <c r="P126" s="77">
        <f t="shared" si="263"/>
        <v>0</v>
      </c>
      <c r="Q126" s="77">
        <f t="shared" si="263"/>
        <v>0</v>
      </c>
      <c r="R126" s="77">
        <f t="shared" si="263"/>
        <v>35599.1</v>
      </c>
      <c r="S126" s="77">
        <f>T126+U126+V126</f>
        <v>0</v>
      </c>
      <c r="T126" s="77">
        <f t="shared" si="263"/>
        <v>0</v>
      </c>
      <c r="U126" s="77">
        <f t="shared" si="263"/>
        <v>0</v>
      </c>
      <c r="V126" s="77">
        <f t="shared" si="263"/>
        <v>0</v>
      </c>
    </row>
    <row r="127" spans="1:22" ht="31.5" x14ac:dyDescent="0.25">
      <c r="A127" s="30"/>
      <c r="B127" s="30"/>
      <c r="C127" s="59" t="s">
        <v>71</v>
      </c>
      <c r="D127" s="32"/>
      <c r="E127" s="32"/>
      <c r="F127" s="64"/>
      <c r="G127" s="64"/>
      <c r="H127" s="32"/>
      <c r="I127" s="32"/>
      <c r="J127" s="32"/>
      <c r="K127" s="77">
        <f>L127+M127+N127</f>
        <v>2218.1</v>
      </c>
      <c r="L127" s="77">
        <f>L128+L148</f>
        <v>0</v>
      </c>
      <c r="M127" s="77">
        <f t="shared" ref="M127:N127" si="264">M128+M148</f>
        <v>232.5</v>
      </c>
      <c r="N127" s="77">
        <f t="shared" si="264"/>
        <v>1985.6</v>
      </c>
      <c r="O127" s="77">
        <f>P127+Q127+R127</f>
        <v>35599.1</v>
      </c>
      <c r="P127" s="77">
        <f t="shared" ref="P127:R128" si="265">P128</f>
        <v>0</v>
      </c>
      <c r="Q127" s="77">
        <f t="shared" si="265"/>
        <v>0</v>
      </c>
      <c r="R127" s="77">
        <f t="shared" si="265"/>
        <v>35599.1</v>
      </c>
      <c r="S127" s="77">
        <f>T127+U127+V127</f>
        <v>0</v>
      </c>
      <c r="T127" s="77">
        <f t="shared" ref="T127:V127" si="266">T128+T148</f>
        <v>0</v>
      </c>
      <c r="U127" s="77">
        <f t="shared" si="266"/>
        <v>0</v>
      </c>
      <c r="V127" s="77">
        <f t="shared" si="266"/>
        <v>0</v>
      </c>
    </row>
    <row r="128" spans="1:22" ht="63" x14ac:dyDescent="0.25">
      <c r="A128" s="30"/>
      <c r="B128" s="30"/>
      <c r="C128" s="52" t="s">
        <v>116</v>
      </c>
      <c r="D128" s="32"/>
      <c r="E128" s="32"/>
      <c r="F128" s="64"/>
      <c r="G128" s="64"/>
      <c r="H128" s="32"/>
      <c r="I128" s="32"/>
      <c r="J128" s="32"/>
      <c r="K128" s="77">
        <f>L128+M128+N128</f>
        <v>1927.5</v>
      </c>
      <c r="L128" s="77">
        <f>L129</f>
        <v>0</v>
      </c>
      <c r="M128" s="77">
        <f t="shared" ref="M128:N128" si="267">M129</f>
        <v>0</v>
      </c>
      <c r="N128" s="77">
        <f t="shared" si="267"/>
        <v>1927.5</v>
      </c>
      <c r="O128" s="77">
        <f>P128+Q128+R128</f>
        <v>35599.1</v>
      </c>
      <c r="P128" s="77">
        <f t="shared" si="265"/>
        <v>0</v>
      </c>
      <c r="Q128" s="77">
        <f t="shared" si="265"/>
        <v>0</v>
      </c>
      <c r="R128" s="77">
        <f t="shared" si="265"/>
        <v>35599.1</v>
      </c>
      <c r="S128" s="77">
        <f>T128+U128+V128</f>
        <v>0</v>
      </c>
      <c r="T128" s="77">
        <f t="shared" ref="T128:V128" si="268">T130+T133+T136+T139+T142+T145</f>
        <v>0</v>
      </c>
      <c r="U128" s="77">
        <f t="shared" si="268"/>
        <v>0</v>
      </c>
      <c r="V128" s="77">
        <f t="shared" si="268"/>
        <v>0</v>
      </c>
    </row>
    <row r="129" spans="1:22" ht="31.5" x14ac:dyDescent="0.25">
      <c r="A129" s="30"/>
      <c r="B129" s="30"/>
      <c r="C129" s="27" t="s">
        <v>13</v>
      </c>
      <c r="D129" s="32"/>
      <c r="E129" s="32"/>
      <c r="F129" s="64"/>
      <c r="G129" s="64"/>
      <c r="H129" s="32"/>
      <c r="I129" s="32"/>
      <c r="J129" s="32"/>
      <c r="K129" s="77">
        <f>L129+M129+N129</f>
        <v>1927.5</v>
      </c>
      <c r="L129" s="77">
        <f>L130+L133+L136+L139+L142+L145</f>
        <v>0</v>
      </c>
      <c r="M129" s="77">
        <f t="shared" ref="M129:V129" si="269">M130+M133+M136+M139+M142+M145</f>
        <v>0</v>
      </c>
      <c r="N129" s="77">
        <f t="shared" si="269"/>
        <v>1927.5</v>
      </c>
      <c r="O129" s="77">
        <f>P129+Q129+R129</f>
        <v>35599.1</v>
      </c>
      <c r="P129" s="77">
        <f t="shared" si="269"/>
        <v>0</v>
      </c>
      <c r="Q129" s="77">
        <f t="shared" si="269"/>
        <v>0</v>
      </c>
      <c r="R129" s="77">
        <f t="shared" si="269"/>
        <v>35599.1</v>
      </c>
      <c r="S129" s="77">
        <f>T129+U129+V129</f>
        <v>0</v>
      </c>
      <c r="T129" s="77">
        <f t="shared" si="269"/>
        <v>0</v>
      </c>
      <c r="U129" s="77">
        <f t="shared" si="269"/>
        <v>0</v>
      </c>
      <c r="V129" s="77">
        <f t="shared" si="269"/>
        <v>0</v>
      </c>
    </row>
    <row r="130" spans="1:22" ht="47.25" x14ac:dyDescent="0.25">
      <c r="A130" s="30"/>
      <c r="B130" s="30"/>
      <c r="C130" s="5" t="s">
        <v>36</v>
      </c>
      <c r="D130" s="40"/>
      <c r="E130" s="62">
        <v>909</v>
      </c>
      <c r="F130" s="63" t="s">
        <v>118</v>
      </c>
      <c r="G130" s="63" t="s">
        <v>125</v>
      </c>
      <c r="H130" s="62" t="s">
        <v>135</v>
      </c>
      <c r="I130" s="62">
        <v>414</v>
      </c>
      <c r="J130" s="40" t="s">
        <v>164</v>
      </c>
      <c r="K130" s="79">
        <f t="shared" ref="K130" si="270">L130+M130+N130</f>
        <v>1000</v>
      </c>
      <c r="L130" s="81">
        <f>L132</f>
        <v>0</v>
      </c>
      <c r="M130" s="81">
        <f t="shared" ref="M130:N130" si="271">M132</f>
        <v>0</v>
      </c>
      <c r="N130" s="81">
        <f t="shared" si="271"/>
        <v>1000</v>
      </c>
      <c r="O130" s="79">
        <f t="shared" ref="O130" si="272">P130+Q130+R130</f>
        <v>5000</v>
      </c>
      <c r="P130" s="81">
        <f>P132</f>
        <v>0</v>
      </c>
      <c r="Q130" s="81">
        <f t="shared" ref="Q130:R130" si="273">Q132</f>
        <v>0</v>
      </c>
      <c r="R130" s="81">
        <f t="shared" si="273"/>
        <v>5000</v>
      </c>
      <c r="S130" s="79">
        <f t="shared" ref="S130" si="274">T130+U130+V130</f>
        <v>0</v>
      </c>
      <c r="T130" s="81">
        <f>T132</f>
        <v>0</v>
      </c>
      <c r="U130" s="81">
        <f t="shared" ref="U130:V130" si="275">U132</f>
        <v>0</v>
      </c>
      <c r="V130" s="81">
        <f t="shared" si="275"/>
        <v>0</v>
      </c>
    </row>
    <row r="131" spans="1:22" ht="15.75" x14ac:dyDescent="0.25">
      <c r="A131" s="30"/>
      <c r="B131" s="30"/>
      <c r="C131" s="9" t="s">
        <v>0</v>
      </c>
      <c r="D131" s="40"/>
      <c r="E131" s="40"/>
      <c r="F131" s="65"/>
      <c r="G131" s="65"/>
      <c r="H131" s="40"/>
      <c r="I131" s="40"/>
      <c r="J131" s="40"/>
      <c r="K131" s="79"/>
      <c r="L131" s="81"/>
      <c r="M131" s="81"/>
      <c r="N131" s="81"/>
      <c r="O131" s="79"/>
      <c r="P131" s="81"/>
      <c r="Q131" s="81"/>
      <c r="R131" s="81"/>
      <c r="S131" s="79"/>
      <c r="T131" s="81"/>
      <c r="U131" s="81"/>
      <c r="V131" s="81"/>
    </row>
    <row r="132" spans="1:22" ht="15.75" x14ac:dyDescent="0.25">
      <c r="A132" s="30"/>
      <c r="B132" s="30"/>
      <c r="C132" s="9" t="s">
        <v>7</v>
      </c>
      <c r="D132" s="40"/>
      <c r="E132" s="40"/>
      <c r="F132" s="65"/>
      <c r="G132" s="65"/>
      <c r="H132" s="40"/>
      <c r="I132" s="40"/>
      <c r="J132" s="40"/>
      <c r="K132" s="79">
        <f t="shared" ref="K132:K142" si="276">L132+M132+N132</f>
        <v>1000</v>
      </c>
      <c r="L132" s="81"/>
      <c r="M132" s="81"/>
      <c r="N132" s="81">
        <v>1000</v>
      </c>
      <c r="O132" s="79">
        <f t="shared" ref="O132:O142" si="277">P132+Q132+R132</f>
        <v>5000</v>
      </c>
      <c r="P132" s="81"/>
      <c r="Q132" s="81"/>
      <c r="R132" s="81">
        <v>5000</v>
      </c>
      <c r="S132" s="79">
        <f t="shared" ref="S132:S142" si="278">T132+U132+V132</f>
        <v>0</v>
      </c>
      <c r="T132" s="81"/>
      <c r="U132" s="81"/>
      <c r="V132" s="81"/>
    </row>
    <row r="133" spans="1:22" ht="49.9" customHeight="1" x14ac:dyDescent="0.25">
      <c r="A133" s="30"/>
      <c r="B133" s="30"/>
      <c r="C133" s="5" t="s">
        <v>64</v>
      </c>
      <c r="D133" s="40"/>
      <c r="E133" s="62">
        <v>909</v>
      </c>
      <c r="F133" s="63" t="s">
        <v>118</v>
      </c>
      <c r="G133" s="63" t="s">
        <v>125</v>
      </c>
      <c r="H133" s="62" t="s">
        <v>135</v>
      </c>
      <c r="I133" s="62">
        <v>414</v>
      </c>
      <c r="J133" s="40">
        <v>2024</v>
      </c>
      <c r="K133" s="79">
        <f t="shared" si="276"/>
        <v>0</v>
      </c>
      <c r="L133" s="81">
        <f>L135</f>
        <v>0</v>
      </c>
      <c r="M133" s="81">
        <f t="shared" ref="M133:N133" si="279">M135</f>
        <v>0</v>
      </c>
      <c r="N133" s="81">
        <f t="shared" si="279"/>
        <v>0</v>
      </c>
      <c r="O133" s="79">
        <f t="shared" si="277"/>
        <v>7739.9</v>
      </c>
      <c r="P133" s="81">
        <f>P135</f>
        <v>0</v>
      </c>
      <c r="Q133" s="81">
        <f t="shared" ref="Q133:R133" si="280">Q135</f>
        <v>0</v>
      </c>
      <c r="R133" s="81">
        <f t="shared" si="280"/>
        <v>7739.9</v>
      </c>
      <c r="S133" s="79">
        <f t="shared" si="278"/>
        <v>0</v>
      </c>
      <c r="T133" s="81">
        <f>T135</f>
        <v>0</v>
      </c>
      <c r="U133" s="81">
        <f t="shared" ref="U133:V133" si="281">U135</f>
        <v>0</v>
      </c>
      <c r="V133" s="81">
        <f t="shared" si="281"/>
        <v>0</v>
      </c>
    </row>
    <row r="134" spans="1:22" ht="15.75" x14ac:dyDescent="0.25">
      <c r="A134" s="30"/>
      <c r="B134" s="30"/>
      <c r="C134" s="9" t="s">
        <v>0</v>
      </c>
      <c r="D134" s="40"/>
      <c r="E134" s="40"/>
      <c r="F134" s="65"/>
      <c r="G134" s="65"/>
      <c r="H134" s="40"/>
      <c r="I134" s="40"/>
      <c r="J134" s="40"/>
      <c r="K134" s="79"/>
      <c r="L134" s="81"/>
      <c r="M134" s="81"/>
      <c r="N134" s="81"/>
      <c r="O134" s="79"/>
      <c r="P134" s="81"/>
      <c r="Q134" s="81"/>
      <c r="R134" s="81"/>
      <c r="S134" s="79"/>
      <c r="T134" s="81"/>
      <c r="U134" s="81"/>
      <c r="V134" s="81"/>
    </row>
    <row r="135" spans="1:22" ht="15.75" x14ac:dyDescent="0.25">
      <c r="A135" s="30"/>
      <c r="B135" s="30"/>
      <c r="C135" s="11" t="s">
        <v>17</v>
      </c>
      <c r="D135" s="40"/>
      <c r="E135" s="40"/>
      <c r="F135" s="65"/>
      <c r="G135" s="65"/>
      <c r="H135" s="40"/>
      <c r="I135" s="40"/>
      <c r="J135" s="40"/>
      <c r="K135" s="79">
        <f t="shared" ref="K135:K136" si="282">L135+M135+N135</f>
        <v>0</v>
      </c>
      <c r="L135" s="81"/>
      <c r="M135" s="81"/>
      <c r="N135" s="81"/>
      <c r="O135" s="79">
        <f t="shared" ref="O135:O136" si="283">P135+Q135+R135</f>
        <v>7739.9</v>
      </c>
      <c r="P135" s="81"/>
      <c r="Q135" s="81"/>
      <c r="R135" s="81">
        <v>7739.9</v>
      </c>
      <c r="S135" s="79">
        <f t="shared" ref="S135:S136" si="284">T135+U135+V135</f>
        <v>0</v>
      </c>
      <c r="T135" s="81"/>
      <c r="U135" s="81"/>
      <c r="V135" s="81"/>
    </row>
    <row r="136" spans="1:22" ht="78.75" x14ac:dyDescent="0.25">
      <c r="A136" s="30"/>
      <c r="B136" s="30"/>
      <c r="C136" s="5" t="s">
        <v>65</v>
      </c>
      <c r="D136" s="40"/>
      <c r="E136" s="62">
        <v>909</v>
      </c>
      <c r="F136" s="63" t="s">
        <v>118</v>
      </c>
      <c r="G136" s="63" t="s">
        <v>125</v>
      </c>
      <c r="H136" s="62" t="s">
        <v>135</v>
      </c>
      <c r="I136" s="62">
        <v>414</v>
      </c>
      <c r="J136" s="40">
        <v>2024</v>
      </c>
      <c r="K136" s="79">
        <f t="shared" si="282"/>
        <v>0</v>
      </c>
      <c r="L136" s="81">
        <f>L138</f>
        <v>0</v>
      </c>
      <c r="M136" s="81">
        <f t="shared" ref="M136:N136" si="285">M138</f>
        <v>0</v>
      </c>
      <c r="N136" s="81">
        <f t="shared" si="285"/>
        <v>0</v>
      </c>
      <c r="O136" s="79">
        <f t="shared" si="283"/>
        <v>15142.9</v>
      </c>
      <c r="P136" s="81">
        <f>P138</f>
        <v>0</v>
      </c>
      <c r="Q136" s="81">
        <f t="shared" ref="Q136:R136" si="286">Q138</f>
        <v>0</v>
      </c>
      <c r="R136" s="81">
        <f t="shared" si="286"/>
        <v>15142.9</v>
      </c>
      <c r="S136" s="79">
        <f t="shared" si="284"/>
        <v>0</v>
      </c>
      <c r="T136" s="81">
        <f>T138</f>
        <v>0</v>
      </c>
      <c r="U136" s="81">
        <f t="shared" ref="U136:V136" si="287">U138</f>
        <v>0</v>
      </c>
      <c r="V136" s="81">
        <f t="shared" si="287"/>
        <v>0</v>
      </c>
    </row>
    <row r="137" spans="1:22" ht="15.75" x14ac:dyDescent="0.25">
      <c r="A137" s="30"/>
      <c r="B137" s="30"/>
      <c r="C137" s="9" t="s">
        <v>0</v>
      </c>
      <c r="D137" s="40"/>
      <c r="E137" s="40"/>
      <c r="F137" s="65"/>
      <c r="G137" s="65"/>
      <c r="H137" s="40"/>
      <c r="I137" s="40"/>
      <c r="J137" s="40"/>
      <c r="K137" s="79"/>
      <c r="L137" s="81"/>
      <c r="M137" s="81"/>
      <c r="N137" s="81"/>
      <c r="O137" s="79"/>
      <c r="P137" s="81"/>
      <c r="Q137" s="81"/>
      <c r="R137" s="81"/>
      <c r="S137" s="79"/>
      <c r="T137" s="81"/>
      <c r="U137" s="81"/>
      <c r="V137" s="81"/>
    </row>
    <row r="138" spans="1:22" ht="15.75" x14ac:dyDescent="0.25">
      <c r="A138" s="30"/>
      <c r="B138" s="30"/>
      <c r="C138" s="11" t="s">
        <v>17</v>
      </c>
      <c r="D138" s="40"/>
      <c r="E138" s="40"/>
      <c r="F138" s="65"/>
      <c r="G138" s="65"/>
      <c r="H138" s="40"/>
      <c r="I138" s="40"/>
      <c r="J138" s="40"/>
      <c r="K138" s="79">
        <f t="shared" ref="K138:K139" si="288">L138+M138+N138</f>
        <v>0</v>
      </c>
      <c r="L138" s="81"/>
      <c r="M138" s="81"/>
      <c r="N138" s="81"/>
      <c r="O138" s="79">
        <f t="shared" ref="O138:O139" si="289">P138+Q138+R138</f>
        <v>15142.9</v>
      </c>
      <c r="P138" s="81"/>
      <c r="Q138" s="81"/>
      <c r="R138" s="81">
        <v>15142.9</v>
      </c>
      <c r="S138" s="79">
        <f t="shared" ref="S138:S139" si="290">T138+U138+V138</f>
        <v>0</v>
      </c>
      <c r="T138" s="81"/>
      <c r="U138" s="81"/>
      <c r="V138" s="81"/>
    </row>
    <row r="139" spans="1:22" ht="78.75" x14ac:dyDescent="0.25">
      <c r="A139" s="30"/>
      <c r="B139" s="30"/>
      <c r="C139" s="5" t="s">
        <v>66</v>
      </c>
      <c r="D139" s="40"/>
      <c r="E139" s="62">
        <v>909</v>
      </c>
      <c r="F139" s="63" t="s">
        <v>118</v>
      </c>
      <c r="G139" s="63" t="s">
        <v>125</v>
      </c>
      <c r="H139" s="62" t="s">
        <v>135</v>
      </c>
      <c r="I139" s="62">
        <v>414</v>
      </c>
      <c r="J139" s="40">
        <v>2024</v>
      </c>
      <c r="K139" s="79">
        <f t="shared" si="288"/>
        <v>0</v>
      </c>
      <c r="L139" s="81">
        <f>L141</f>
        <v>0</v>
      </c>
      <c r="M139" s="81">
        <f t="shared" ref="M139:N139" si="291">M141</f>
        <v>0</v>
      </c>
      <c r="N139" s="81">
        <f t="shared" si="291"/>
        <v>0</v>
      </c>
      <c r="O139" s="79">
        <f t="shared" si="289"/>
        <v>7716.3</v>
      </c>
      <c r="P139" s="81">
        <f>P141</f>
        <v>0</v>
      </c>
      <c r="Q139" s="81">
        <f t="shared" ref="Q139:R139" si="292">Q141</f>
        <v>0</v>
      </c>
      <c r="R139" s="81">
        <f t="shared" si="292"/>
        <v>7716.3</v>
      </c>
      <c r="S139" s="79">
        <f t="shared" si="290"/>
        <v>0</v>
      </c>
      <c r="T139" s="81">
        <f>T141</f>
        <v>0</v>
      </c>
      <c r="U139" s="81">
        <f t="shared" ref="U139:V139" si="293">U141</f>
        <v>0</v>
      </c>
      <c r="V139" s="81">
        <f t="shared" si="293"/>
        <v>0</v>
      </c>
    </row>
    <row r="140" spans="1:22" ht="15.75" x14ac:dyDescent="0.25">
      <c r="A140" s="30"/>
      <c r="B140" s="30"/>
      <c r="C140" s="9" t="s">
        <v>0</v>
      </c>
      <c r="D140" s="40"/>
      <c r="E140" s="40"/>
      <c r="F140" s="65"/>
      <c r="G140" s="65"/>
      <c r="H140" s="40"/>
      <c r="I140" s="40"/>
      <c r="J140" s="40"/>
      <c r="K140" s="79"/>
      <c r="L140" s="81"/>
      <c r="M140" s="81"/>
      <c r="N140" s="81"/>
      <c r="O140" s="79"/>
      <c r="P140" s="81"/>
      <c r="Q140" s="81"/>
      <c r="R140" s="81"/>
      <c r="S140" s="79"/>
      <c r="T140" s="81"/>
      <c r="U140" s="81"/>
      <c r="V140" s="81"/>
    </row>
    <row r="141" spans="1:22" ht="15.75" x14ac:dyDescent="0.25">
      <c r="A141" s="30"/>
      <c r="B141" s="30"/>
      <c r="C141" s="11" t="s">
        <v>17</v>
      </c>
      <c r="D141" s="40"/>
      <c r="E141" s="40"/>
      <c r="F141" s="65"/>
      <c r="G141" s="65"/>
      <c r="H141" s="40"/>
      <c r="I141" s="40"/>
      <c r="J141" s="40"/>
      <c r="K141" s="79">
        <f t="shared" ref="K141" si="294">L141+M141+N141</f>
        <v>0</v>
      </c>
      <c r="L141" s="81"/>
      <c r="M141" s="81"/>
      <c r="N141" s="81"/>
      <c r="O141" s="79">
        <f t="shared" ref="O141" si="295">P141+Q141+R141</f>
        <v>7716.3</v>
      </c>
      <c r="P141" s="81"/>
      <c r="Q141" s="81"/>
      <c r="R141" s="81">
        <v>7716.3</v>
      </c>
      <c r="S141" s="79">
        <f t="shared" ref="S141" si="296">T141+U141+V141</f>
        <v>0</v>
      </c>
      <c r="T141" s="81"/>
      <c r="U141" s="81"/>
      <c r="V141" s="81"/>
    </row>
    <row r="142" spans="1:22" ht="31.5" x14ac:dyDescent="0.25">
      <c r="A142" s="30"/>
      <c r="B142" s="30"/>
      <c r="C142" s="10" t="s">
        <v>53</v>
      </c>
      <c r="D142" s="40"/>
      <c r="E142" s="40"/>
      <c r="F142" s="65"/>
      <c r="G142" s="65"/>
      <c r="H142" s="40"/>
      <c r="I142" s="40"/>
      <c r="J142" s="40"/>
      <c r="K142" s="79">
        <f t="shared" si="276"/>
        <v>524.79999999999995</v>
      </c>
      <c r="L142" s="79">
        <f>L144</f>
        <v>0</v>
      </c>
      <c r="M142" s="79">
        <f t="shared" ref="M142:N142" si="297">M144</f>
        <v>0</v>
      </c>
      <c r="N142" s="79">
        <f t="shared" si="297"/>
        <v>524.79999999999995</v>
      </c>
      <c r="O142" s="79">
        <f t="shared" si="277"/>
        <v>0</v>
      </c>
      <c r="P142" s="79">
        <f t="shared" ref="P142:R142" si="298">P144</f>
        <v>0</v>
      </c>
      <c r="Q142" s="79">
        <f t="shared" si="298"/>
        <v>0</v>
      </c>
      <c r="R142" s="79">
        <f t="shared" si="298"/>
        <v>0</v>
      </c>
      <c r="S142" s="79">
        <f t="shared" si="278"/>
        <v>0</v>
      </c>
      <c r="T142" s="79">
        <f t="shared" ref="T142:V142" si="299">T144</f>
        <v>0</v>
      </c>
      <c r="U142" s="79">
        <f t="shared" si="299"/>
        <v>0</v>
      </c>
      <c r="V142" s="79">
        <f t="shared" si="299"/>
        <v>0</v>
      </c>
    </row>
    <row r="143" spans="1:22" ht="15.75" x14ac:dyDescent="0.25">
      <c r="A143" s="30"/>
      <c r="B143" s="30"/>
      <c r="C143" s="8" t="s">
        <v>0</v>
      </c>
      <c r="D143" s="32"/>
      <c r="E143" s="32"/>
      <c r="F143" s="64"/>
      <c r="G143" s="64"/>
      <c r="H143" s="32"/>
      <c r="I143" s="32"/>
      <c r="J143" s="32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</row>
    <row r="144" spans="1:22" ht="19.5" customHeight="1" x14ac:dyDescent="0.25">
      <c r="A144" s="30"/>
      <c r="B144" s="30"/>
      <c r="C144" s="9" t="s">
        <v>7</v>
      </c>
      <c r="D144" s="62"/>
      <c r="E144" s="62">
        <v>909</v>
      </c>
      <c r="F144" s="63" t="s">
        <v>118</v>
      </c>
      <c r="G144" s="63" t="s">
        <v>125</v>
      </c>
      <c r="H144" s="62" t="s">
        <v>133</v>
      </c>
      <c r="I144" s="62">
        <v>414</v>
      </c>
      <c r="J144" s="62" t="s">
        <v>163</v>
      </c>
      <c r="K144" s="79">
        <f t="shared" ref="K144:K172" si="300">L144+M144+N144</f>
        <v>524.79999999999995</v>
      </c>
      <c r="L144" s="77"/>
      <c r="M144" s="77"/>
      <c r="N144" s="79">
        <v>524.79999999999995</v>
      </c>
      <c r="O144" s="79">
        <f t="shared" ref="O144:O145" si="301">P144+Q144+R144</f>
        <v>0</v>
      </c>
      <c r="P144" s="77"/>
      <c r="Q144" s="77"/>
      <c r="R144" s="79"/>
      <c r="S144" s="79">
        <f t="shared" ref="S144:S145" si="302">T144+U144+V144</f>
        <v>0</v>
      </c>
      <c r="T144" s="77"/>
      <c r="U144" s="77"/>
      <c r="V144" s="79"/>
    </row>
    <row r="145" spans="1:22" ht="31.5" x14ac:dyDescent="0.25">
      <c r="A145" s="30"/>
      <c r="B145" s="30"/>
      <c r="C145" s="3" t="s">
        <v>54</v>
      </c>
      <c r="D145" s="62"/>
      <c r="E145" s="62"/>
      <c r="F145" s="63"/>
      <c r="G145" s="63"/>
      <c r="H145" s="62"/>
      <c r="I145" s="62"/>
      <c r="J145" s="62"/>
      <c r="K145" s="79">
        <f t="shared" si="300"/>
        <v>402.7</v>
      </c>
      <c r="L145" s="80">
        <f>L147</f>
        <v>0</v>
      </c>
      <c r="M145" s="80">
        <f t="shared" ref="M145:N145" si="303">M147</f>
        <v>0</v>
      </c>
      <c r="N145" s="80">
        <f t="shared" si="303"/>
        <v>402.7</v>
      </c>
      <c r="O145" s="79">
        <f t="shared" si="301"/>
        <v>0</v>
      </c>
      <c r="P145" s="80">
        <f t="shared" ref="P145:R145" si="304">P147</f>
        <v>0</v>
      </c>
      <c r="Q145" s="80">
        <f t="shared" si="304"/>
        <v>0</v>
      </c>
      <c r="R145" s="80">
        <f t="shared" si="304"/>
        <v>0</v>
      </c>
      <c r="S145" s="79">
        <f t="shared" si="302"/>
        <v>0</v>
      </c>
      <c r="T145" s="80">
        <f t="shared" ref="T145:V145" si="305">T147</f>
        <v>0</v>
      </c>
      <c r="U145" s="80">
        <f t="shared" si="305"/>
        <v>0</v>
      </c>
      <c r="V145" s="80">
        <f t="shared" si="305"/>
        <v>0</v>
      </c>
    </row>
    <row r="146" spans="1:22" ht="15.75" x14ac:dyDescent="0.25">
      <c r="A146" s="30"/>
      <c r="B146" s="30"/>
      <c r="C146" s="8" t="s">
        <v>0</v>
      </c>
      <c r="D146" s="62"/>
      <c r="E146" s="62"/>
      <c r="F146" s="63"/>
      <c r="G146" s="63"/>
      <c r="H146" s="62"/>
      <c r="I146" s="62"/>
      <c r="J146" s="62"/>
      <c r="K146" s="79"/>
      <c r="L146" s="80"/>
      <c r="M146" s="81"/>
      <c r="N146" s="80"/>
      <c r="O146" s="79"/>
      <c r="P146" s="80"/>
      <c r="Q146" s="81"/>
      <c r="R146" s="80"/>
      <c r="S146" s="79"/>
      <c r="T146" s="80"/>
      <c r="U146" s="81"/>
      <c r="V146" s="80"/>
    </row>
    <row r="147" spans="1:22" ht="24" customHeight="1" x14ac:dyDescent="0.25">
      <c r="A147" s="30"/>
      <c r="B147" s="30"/>
      <c r="C147" s="9" t="s">
        <v>7</v>
      </c>
      <c r="D147" s="62"/>
      <c r="E147" s="62">
        <v>909</v>
      </c>
      <c r="F147" s="63" t="s">
        <v>118</v>
      </c>
      <c r="G147" s="63" t="s">
        <v>125</v>
      </c>
      <c r="H147" s="62" t="s">
        <v>134</v>
      </c>
      <c r="I147" s="62">
        <v>414</v>
      </c>
      <c r="J147" s="62" t="s">
        <v>163</v>
      </c>
      <c r="K147" s="79">
        <f t="shared" ref="K147" si="306">L147+M147+N147</f>
        <v>402.7</v>
      </c>
      <c r="L147" s="82"/>
      <c r="M147" s="81"/>
      <c r="N147" s="82">
        <v>402.7</v>
      </c>
      <c r="O147" s="79">
        <f t="shared" ref="O147" si="307">P147+Q147+R147</f>
        <v>0</v>
      </c>
      <c r="P147" s="82"/>
      <c r="Q147" s="81"/>
      <c r="R147" s="82"/>
      <c r="S147" s="79">
        <f t="shared" ref="S147" si="308">T147+U147+V147</f>
        <v>0</v>
      </c>
      <c r="T147" s="82"/>
      <c r="U147" s="81"/>
      <c r="V147" s="82"/>
    </row>
    <row r="148" spans="1:22" ht="31.5" x14ac:dyDescent="0.25">
      <c r="A148" s="30"/>
      <c r="B148" s="30"/>
      <c r="C148" s="52" t="s">
        <v>115</v>
      </c>
      <c r="D148" s="32"/>
      <c r="E148" s="32"/>
      <c r="F148" s="64"/>
      <c r="G148" s="64"/>
      <c r="H148" s="32"/>
      <c r="I148" s="32"/>
      <c r="J148" s="32"/>
      <c r="K148" s="77">
        <f>L148+M148+N148</f>
        <v>290.60000000000002</v>
      </c>
      <c r="L148" s="78">
        <f>L149</f>
        <v>0</v>
      </c>
      <c r="M148" s="78">
        <f t="shared" ref="M148:V148" si="309">M149</f>
        <v>232.5</v>
      </c>
      <c r="N148" s="78">
        <f t="shared" si="309"/>
        <v>58.1</v>
      </c>
      <c r="O148" s="78">
        <f>P148+Q148+R148</f>
        <v>0</v>
      </c>
      <c r="P148" s="78">
        <f t="shared" si="309"/>
        <v>0</v>
      </c>
      <c r="Q148" s="78">
        <f t="shared" si="309"/>
        <v>0</v>
      </c>
      <c r="R148" s="78">
        <f t="shared" si="309"/>
        <v>0</v>
      </c>
      <c r="S148" s="78">
        <f>T148+U148+V148</f>
        <v>0</v>
      </c>
      <c r="T148" s="78">
        <f t="shared" si="309"/>
        <v>0</v>
      </c>
      <c r="U148" s="78">
        <f t="shared" si="309"/>
        <v>0</v>
      </c>
      <c r="V148" s="78">
        <f t="shared" si="309"/>
        <v>0</v>
      </c>
    </row>
    <row r="149" spans="1:22" ht="31.5" x14ac:dyDescent="0.25">
      <c r="A149" s="30"/>
      <c r="B149" s="30"/>
      <c r="C149" s="27" t="s">
        <v>13</v>
      </c>
      <c r="D149" s="62"/>
      <c r="E149" s="62"/>
      <c r="F149" s="63"/>
      <c r="G149" s="63"/>
      <c r="H149" s="62"/>
      <c r="I149" s="62"/>
      <c r="J149" s="62"/>
      <c r="K149" s="77">
        <f t="shared" ref="K149:K150" si="310">L149+M149+N149</f>
        <v>290.60000000000002</v>
      </c>
      <c r="L149" s="78">
        <f>L150+L153</f>
        <v>0</v>
      </c>
      <c r="M149" s="78">
        <f t="shared" ref="M149:N149" si="311">M150+M153</f>
        <v>232.5</v>
      </c>
      <c r="N149" s="78">
        <f t="shared" si="311"/>
        <v>58.1</v>
      </c>
      <c r="O149" s="77">
        <f t="shared" ref="O149" si="312">P149+Q149+R149</f>
        <v>0</v>
      </c>
      <c r="P149" s="78">
        <f t="shared" ref="P149:R149" si="313">P150+P153</f>
        <v>0</v>
      </c>
      <c r="Q149" s="78">
        <f t="shared" si="313"/>
        <v>0</v>
      </c>
      <c r="R149" s="78">
        <f t="shared" si="313"/>
        <v>0</v>
      </c>
      <c r="S149" s="77">
        <f t="shared" ref="S149" si="314">T149+U149+V149</f>
        <v>0</v>
      </c>
      <c r="T149" s="78">
        <f t="shared" ref="T149" si="315">T150+T153</f>
        <v>0</v>
      </c>
      <c r="U149" s="78">
        <f t="shared" ref="U149" si="316">U150+U153</f>
        <v>0</v>
      </c>
      <c r="V149" s="78">
        <f t="shared" ref="V149" si="317">V150+V153</f>
        <v>0</v>
      </c>
    </row>
    <row r="150" spans="1:22" ht="31.5" x14ac:dyDescent="0.25">
      <c r="A150" s="30"/>
      <c r="B150" s="30"/>
      <c r="C150" s="10" t="s">
        <v>53</v>
      </c>
      <c r="D150" s="62" t="s">
        <v>110</v>
      </c>
      <c r="E150" s="62"/>
      <c r="F150" s="63"/>
      <c r="G150" s="63"/>
      <c r="H150" s="62"/>
      <c r="I150" s="62"/>
      <c r="J150" s="62" t="s">
        <v>163</v>
      </c>
      <c r="K150" s="79">
        <f t="shared" si="310"/>
        <v>166.2</v>
      </c>
      <c r="L150" s="80">
        <f>L152</f>
        <v>0</v>
      </c>
      <c r="M150" s="80">
        <f t="shared" ref="M150:N150" si="318">M152</f>
        <v>133</v>
      </c>
      <c r="N150" s="80">
        <f t="shared" si="318"/>
        <v>33.200000000000003</v>
      </c>
      <c r="O150" s="80">
        <f t="shared" ref="O150" si="319">O152+P152+Q152</f>
        <v>0</v>
      </c>
      <c r="P150" s="80">
        <f t="shared" ref="P150" si="320">P152+Q152+R152</f>
        <v>0</v>
      </c>
      <c r="Q150" s="80">
        <f t="shared" ref="Q150" si="321">Q152+R152+S152</f>
        <v>0</v>
      </c>
      <c r="R150" s="80">
        <f t="shared" ref="R150" si="322">R152+S152+T152</f>
        <v>0</v>
      </c>
      <c r="S150" s="80">
        <f t="shared" ref="S150" si="323">S152+T152+U152</f>
        <v>0</v>
      </c>
      <c r="T150" s="80">
        <f t="shared" ref="T150" si="324">T152+U152+V152</f>
        <v>0</v>
      </c>
      <c r="U150" s="80">
        <f t="shared" ref="U150" si="325">U152+V152+W152</f>
        <v>0</v>
      </c>
      <c r="V150" s="80">
        <f t="shared" ref="V150" si="326">V152+W152+X152</f>
        <v>0</v>
      </c>
    </row>
    <row r="151" spans="1:22" ht="15.75" x14ac:dyDescent="0.25">
      <c r="A151" s="30"/>
      <c r="B151" s="30"/>
      <c r="C151" s="8" t="s">
        <v>0</v>
      </c>
      <c r="D151" s="62"/>
      <c r="E151" s="62"/>
      <c r="F151" s="63"/>
      <c r="G151" s="63"/>
      <c r="H151" s="62"/>
      <c r="I151" s="62"/>
      <c r="J151" s="62"/>
      <c r="K151" s="79"/>
      <c r="L151" s="80"/>
      <c r="M151" s="81"/>
      <c r="N151" s="80"/>
      <c r="O151" s="79"/>
      <c r="P151" s="80"/>
      <c r="Q151" s="81"/>
      <c r="R151" s="80"/>
      <c r="S151" s="79"/>
      <c r="T151" s="80"/>
      <c r="U151" s="81"/>
      <c r="V151" s="80"/>
    </row>
    <row r="152" spans="1:22" ht="24" customHeight="1" x14ac:dyDescent="0.25">
      <c r="A152" s="30"/>
      <c r="B152" s="30"/>
      <c r="C152" s="11" t="s">
        <v>17</v>
      </c>
      <c r="D152" s="62"/>
      <c r="E152" s="62">
        <v>909</v>
      </c>
      <c r="F152" s="63" t="s">
        <v>118</v>
      </c>
      <c r="G152" s="63" t="s">
        <v>125</v>
      </c>
      <c r="H152" s="62" t="s">
        <v>107</v>
      </c>
      <c r="I152" s="62">
        <v>414</v>
      </c>
      <c r="J152" s="62"/>
      <c r="K152" s="79">
        <f t="shared" ref="K152:K153" si="327">L152+M152+N152</f>
        <v>166.2</v>
      </c>
      <c r="L152" s="80"/>
      <c r="M152" s="81">
        <v>133</v>
      </c>
      <c r="N152" s="80">
        <v>33.200000000000003</v>
      </c>
      <c r="O152" s="79">
        <f t="shared" ref="O152:O153" si="328">P152+Q152+R152</f>
        <v>0</v>
      </c>
      <c r="P152" s="80"/>
      <c r="Q152" s="81"/>
      <c r="R152" s="80"/>
      <c r="S152" s="79">
        <f t="shared" ref="S152:S153" si="329">T152+U152+V152</f>
        <v>0</v>
      </c>
      <c r="T152" s="80"/>
      <c r="U152" s="81"/>
      <c r="V152" s="80"/>
    </row>
    <row r="153" spans="1:22" ht="31.5" x14ac:dyDescent="0.25">
      <c r="A153" s="30"/>
      <c r="B153" s="30"/>
      <c r="C153" s="3" t="s">
        <v>54</v>
      </c>
      <c r="D153" s="62" t="s">
        <v>110</v>
      </c>
      <c r="E153" s="62"/>
      <c r="F153" s="63"/>
      <c r="G153" s="63"/>
      <c r="H153" s="62"/>
      <c r="I153" s="62"/>
      <c r="J153" s="62" t="s">
        <v>163</v>
      </c>
      <c r="K153" s="79">
        <f t="shared" si="327"/>
        <v>124.4</v>
      </c>
      <c r="L153" s="80">
        <f>L155</f>
        <v>0</v>
      </c>
      <c r="M153" s="80">
        <f t="shared" ref="M153:N153" si="330">M155</f>
        <v>99.5</v>
      </c>
      <c r="N153" s="80">
        <f t="shared" si="330"/>
        <v>24.9</v>
      </c>
      <c r="O153" s="79">
        <f t="shared" si="328"/>
        <v>0</v>
      </c>
      <c r="P153" s="80">
        <f t="shared" ref="P153:R153" si="331">P155</f>
        <v>0</v>
      </c>
      <c r="Q153" s="80">
        <f t="shared" si="331"/>
        <v>0</v>
      </c>
      <c r="R153" s="80">
        <f t="shared" si="331"/>
        <v>0</v>
      </c>
      <c r="S153" s="79">
        <f t="shared" si="329"/>
        <v>0</v>
      </c>
      <c r="T153" s="80">
        <f t="shared" ref="T153:V153" si="332">T155</f>
        <v>0</v>
      </c>
      <c r="U153" s="80">
        <f t="shared" si="332"/>
        <v>0</v>
      </c>
      <c r="V153" s="80">
        <f t="shared" si="332"/>
        <v>0</v>
      </c>
    </row>
    <row r="154" spans="1:22" ht="15.75" x14ac:dyDescent="0.25">
      <c r="A154" s="30"/>
      <c r="B154" s="30"/>
      <c r="C154" s="8" t="s">
        <v>0</v>
      </c>
      <c r="D154" s="62"/>
      <c r="E154" s="62"/>
      <c r="F154" s="63"/>
      <c r="G154" s="63"/>
      <c r="H154" s="62"/>
      <c r="I154" s="62"/>
      <c r="J154" s="62"/>
      <c r="K154" s="79"/>
      <c r="L154" s="80"/>
      <c r="M154" s="81"/>
      <c r="N154" s="80"/>
      <c r="O154" s="79"/>
      <c r="P154" s="80"/>
      <c r="Q154" s="81"/>
      <c r="R154" s="80"/>
      <c r="S154" s="79"/>
      <c r="T154" s="80"/>
      <c r="U154" s="81"/>
      <c r="V154" s="80"/>
    </row>
    <row r="155" spans="1:22" ht="24" customHeight="1" x14ac:dyDescent="0.25">
      <c r="A155" s="30"/>
      <c r="B155" s="30"/>
      <c r="C155" s="11" t="s">
        <v>17</v>
      </c>
      <c r="D155" s="62"/>
      <c r="E155" s="62">
        <v>909</v>
      </c>
      <c r="F155" s="63" t="s">
        <v>118</v>
      </c>
      <c r="G155" s="63" t="s">
        <v>125</v>
      </c>
      <c r="H155" s="62" t="s">
        <v>107</v>
      </c>
      <c r="I155" s="62">
        <v>414</v>
      </c>
      <c r="J155" s="62"/>
      <c r="K155" s="79">
        <f t="shared" ref="K155" si="333">L155+M155+N155</f>
        <v>124.4</v>
      </c>
      <c r="L155" s="80"/>
      <c r="M155" s="81">
        <v>99.5</v>
      </c>
      <c r="N155" s="80">
        <v>24.9</v>
      </c>
      <c r="O155" s="79">
        <f t="shared" ref="O155" si="334">P155+Q155+R155</f>
        <v>0</v>
      </c>
      <c r="P155" s="80"/>
      <c r="Q155" s="81"/>
      <c r="R155" s="80"/>
      <c r="S155" s="79">
        <f t="shared" ref="S155" si="335">T155+U155+V155</f>
        <v>0</v>
      </c>
      <c r="T155" s="80"/>
      <c r="U155" s="81"/>
      <c r="V155" s="80"/>
    </row>
    <row r="156" spans="1:22" ht="15.75" x14ac:dyDescent="0.25">
      <c r="A156" s="30"/>
      <c r="B156" s="30"/>
      <c r="C156" s="60" t="s">
        <v>8</v>
      </c>
      <c r="D156" s="32"/>
      <c r="E156" s="32"/>
      <c r="F156" s="64"/>
      <c r="G156" s="64"/>
      <c r="H156" s="32"/>
      <c r="I156" s="32"/>
      <c r="J156" s="32"/>
      <c r="K156" s="77">
        <f>L156+M156+N156</f>
        <v>60120.800000000003</v>
      </c>
      <c r="L156" s="78">
        <f>L157+L164</f>
        <v>0</v>
      </c>
      <c r="M156" s="78">
        <f t="shared" ref="M156:N156" si="336">M157+M164</f>
        <v>0</v>
      </c>
      <c r="N156" s="78">
        <f t="shared" si="336"/>
        <v>60120.800000000003</v>
      </c>
      <c r="O156" s="77">
        <f>P156+Q156+R156</f>
        <v>0</v>
      </c>
      <c r="P156" s="78">
        <f t="shared" ref="P156:R156" si="337">P157+P164</f>
        <v>0</v>
      </c>
      <c r="Q156" s="78">
        <f t="shared" si="337"/>
        <v>0</v>
      </c>
      <c r="R156" s="78">
        <f t="shared" si="337"/>
        <v>0</v>
      </c>
      <c r="S156" s="77">
        <f>T156+U156+V156</f>
        <v>0</v>
      </c>
      <c r="T156" s="78">
        <f t="shared" ref="T156:V156" si="338">T157+T164</f>
        <v>0</v>
      </c>
      <c r="U156" s="78">
        <f t="shared" si="338"/>
        <v>0</v>
      </c>
      <c r="V156" s="78">
        <f t="shared" si="338"/>
        <v>0</v>
      </c>
    </row>
    <row r="157" spans="1:22" ht="31.5" x14ac:dyDescent="0.25">
      <c r="A157" s="30"/>
      <c r="B157" s="30"/>
      <c r="C157" s="51" t="s">
        <v>73</v>
      </c>
      <c r="D157" s="32"/>
      <c r="E157" s="32"/>
      <c r="F157" s="64"/>
      <c r="G157" s="64"/>
      <c r="H157" s="32"/>
      <c r="I157" s="32"/>
      <c r="J157" s="32"/>
      <c r="K157" s="77">
        <f>L157+M157+N157</f>
        <v>5400</v>
      </c>
      <c r="L157" s="78">
        <f>L158</f>
        <v>0</v>
      </c>
      <c r="M157" s="78">
        <f t="shared" ref="M157:V157" si="339">M158</f>
        <v>0</v>
      </c>
      <c r="N157" s="78">
        <f t="shared" si="339"/>
        <v>5400</v>
      </c>
      <c r="O157" s="78">
        <f>P157+Q157+R157</f>
        <v>0</v>
      </c>
      <c r="P157" s="78">
        <f t="shared" si="339"/>
        <v>0</v>
      </c>
      <c r="Q157" s="78">
        <f t="shared" si="339"/>
        <v>0</v>
      </c>
      <c r="R157" s="78">
        <f t="shared" si="339"/>
        <v>0</v>
      </c>
      <c r="S157" s="78">
        <f>T157+U157+V157</f>
        <v>0</v>
      </c>
      <c r="T157" s="78">
        <f t="shared" si="339"/>
        <v>0</v>
      </c>
      <c r="U157" s="78">
        <f t="shared" si="339"/>
        <v>0</v>
      </c>
      <c r="V157" s="78">
        <f t="shared" si="339"/>
        <v>0</v>
      </c>
    </row>
    <row r="158" spans="1:22" ht="31.5" x14ac:dyDescent="0.25">
      <c r="A158" s="30"/>
      <c r="B158" s="30"/>
      <c r="C158" s="57" t="s">
        <v>76</v>
      </c>
      <c r="D158" s="32"/>
      <c r="E158" s="32"/>
      <c r="F158" s="64"/>
      <c r="G158" s="64"/>
      <c r="H158" s="32"/>
      <c r="I158" s="32"/>
      <c r="J158" s="32"/>
      <c r="K158" s="77">
        <f>L158+M158+N158</f>
        <v>5400</v>
      </c>
      <c r="L158" s="78">
        <f>L159</f>
        <v>0</v>
      </c>
      <c r="M158" s="78">
        <f t="shared" ref="M158:V158" si="340">M159</f>
        <v>0</v>
      </c>
      <c r="N158" s="78">
        <f t="shared" si="340"/>
        <v>5400</v>
      </c>
      <c r="O158" s="78">
        <f>P158+Q158+R158</f>
        <v>0</v>
      </c>
      <c r="P158" s="78">
        <f t="shared" si="340"/>
        <v>0</v>
      </c>
      <c r="Q158" s="78">
        <f t="shared" si="340"/>
        <v>0</v>
      </c>
      <c r="R158" s="78">
        <f t="shared" si="340"/>
        <v>0</v>
      </c>
      <c r="S158" s="78">
        <f>T158+U158+V158</f>
        <v>0</v>
      </c>
      <c r="T158" s="78">
        <f t="shared" si="340"/>
        <v>0</v>
      </c>
      <c r="U158" s="78">
        <f t="shared" si="340"/>
        <v>0</v>
      </c>
      <c r="V158" s="78">
        <f t="shared" si="340"/>
        <v>0</v>
      </c>
    </row>
    <row r="159" spans="1:22" ht="31.5" x14ac:dyDescent="0.25">
      <c r="A159" s="30"/>
      <c r="B159" s="30"/>
      <c r="C159" s="58" t="s">
        <v>132</v>
      </c>
      <c r="D159" s="32"/>
      <c r="E159" s="32"/>
      <c r="F159" s="64"/>
      <c r="G159" s="64"/>
      <c r="H159" s="32"/>
      <c r="I159" s="32"/>
      <c r="J159" s="32"/>
      <c r="K159" s="77">
        <f>L159+M159+N159</f>
        <v>5400</v>
      </c>
      <c r="L159" s="78">
        <f>L160</f>
        <v>0</v>
      </c>
      <c r="M159" s="78">
        <f t="shared" ref="M159:V160" si="341">M160</f>
        <v>0</v>
      </c>
      <c r="N159" s="78">
        <f t="shared" si="341"/>
        <v>5400</v>
      </c>
      <c r="O159" s="78">
        <f>P159+Q159+R159</f>
        <v>0</v>
      </c>
      <c r="P159" s="78">
        <f t="shared" si="341"/>
        <v>0</v>
      </c>
      <c r="Q159" s="78">
        <f t="shared" si="341"/>
        <v>0</v>
      </c>
      <c r="R159" s="78">
        <f t="shared" si="341"/>
        <v>0</v>
      </c>
      <c r="S159" s="78">
        <f>T159+U159+V159</f>
        <v>0</v>
      </c>
      <c r="T159" s="78">
        <f t="shared" si="341"/>
        <v>0</v>
      </c>
      <c r="U159" s="78">
        <f t="shared" si="341"/>
        <v>0</v>
      </c>
      <c r="V159" s="78">
        <f t="shared" si="341"/>
        <v>0</v>
      </c>
    </row>
    <row r="160" spans="1:22" ht="31.5" x14ac:dyDescent="0.25">
      <c r="A160" s="30"/>
      <c r="B160" s="30"/>
      <c r="C160" s="27" t="s">
        <v>12</v>
      </c>
      <c r="D160" s="32"/>
      <c r="E160" s="32"/>
      <c r="F160" s="64"/>
      <c r="G160" s="64"/>
      <c r="H160" s="32"/>
      <c r="I160" s="32"/>
      <c r="J160" s="32"/>
      <c r="K160" s="77">
        <f>L160+M160+N160</f>
        <v>5400</v>
      </c>
      <c r="L160" s="78">
        <f>L161</f>
        <v>0</v>
      </c>
      <c r="M160" s="78">
        <f t="shared" si="341"/>
        <v>0</v>
      </c>
      <c r="N160" s="78">
        <f t="shared" si="341"/>
        <v>5400</v>
      </c>
      <c r="O160" s="78">
        <f t="shared" ref="O160" si="342">O161</f>
        <v>0</v>
      </c>
      <c r="P160" s="78">
        <f t="shared" si="341"/>
        <v>0</v>
      </c>
      <c r="Q160" s="78">
        <f t="shared" si="341"/>
        <v>0</v>
      </c>
      <c r="R160" s="78">
        <f>R161+R168+R172+R176+R180+R183+R187+R190+R193+R196+R199+R202</f>
        <v>0</v>
      </c>
      <c r="S160" s="77">
        <f>T160+U160+V160</f>
        <v>0</v>
      </c>
      <c r="T160" s="78">
        <f t="shared" si="341"/>
        <v>0</v>
      </c>
      <c r="U160" s="78">
        <f t="shared" si="341"/>
        <v>0</v>
      </c>
      <c r="V160" s="78">
        <f t="shared" si="341"/>
        <v>0</v>
      </c>
    </row>
    <row r="161" spans="1:22" ht="15.75" x14ac:dyDescent="0.25">
      <c r="A161" s="30"/>
      <c r="B161" s="30"/>
      <c r="C161" s="12" t="s">
        <v>15</v>
      </c>
      <c r="D161" s="67"/>
      <c r="E161" s="67" t="s">
        <v>136</v>
      </c>
      <c r="F161" s="67" t="s">
        <v>118</v>
      </c>
      <c r="G161" s="67" t="s">
        <v>137</v>
      </c>
      <c r="H161" s="67" t="s">
        <v>139</v>
      </c>
      <c r="I161" s="67" t="s">
        <v>138</v>
      </c>
      <c r="J161" s="67" t="s">
        <v>167</v>
      </c>
      <c r="K161" s="79">
        <f t="shared" si="300"/>
        <v>5400</v>
      </c>
      <c r="L161" s="80">
        <f>L163</f>
        <v>0</v>
      </c>
      <c r="M161" s="80">
        <f t="shared" ref="M161:N161" si="343">M163</f>
        <v>0</v>
      </c>
      <c r="N161" s="80">
        <f t="shared" si="343"/>
        <v>5400</v>
      </c>
      <c r="O161" s="79">
        <f t="shared" ref="O161" si="344">P161+Q161+R161</f>
        <v>0</v>
      </c>
      <c r="P161" s="80">
        <f>P163</f>
        <v>0</v>
      </c>
      <c r="Q161" s="80">
        <f t="shared" ref="Q161:R161" si="345">Q163</f>
        <v>0</v>
      </c>
      <c r="R161" s="80">
        <f t="shared" si="345"/>
        <v>0</v>
      </c>
      <c r="S161" s="79">
        <f t="shared" ref="S161" si="346">T161+U161+V161</f>
        <v>0</v>
      </c>
      <c r="T161" s="80">
        <f>T163</f>
        <v>0</v>
      </c>
      <c r="U161" s="80">
        <f t="shared" ref="U161:V161" si="347">U163</f>
        <v>0</v>
      </c>
      <c r="V161" s="80">
        <f t="shared" si="347"/>
        <v>0</v>
      </c>
    </row>
    <row r="162" spans="1:22" ht="15.75" x14ac:dyDescent="0.25">
      <c r="A162" s="30"/>
      <c r="B162" s="30"/>
      <c r="C162" s="8" t="s">
        <v>0</v>
      </c>
      <c r="D162" s="67"/>
      <c r="E162" s="67"/>
      <c r="F162" s="67"/>
      <c r="G162" s="67"/>
      <c r="H162" s="67"/>
      <c r="I162" s="67"/>
      <c r="J162" s="67"/>
      <c r="K162" s="79"/>
      <c r="L162" s="80"/>
      <c r="M162" s="81"/>
      <c r="N162" s="80"/>
      <c r="O162" s="79"/>
      <c r="P162" s="80"/>
      <c r="Q162" s="81"/>
      <c r="R162" s="80"/>
      <c r="S162" s="79"/>
      <c r="T162" s="80"/>
      <c r="U162" s="81"/>
      <c r="V162" s="80"/>
    </row>
    <row r="163" spans="1:22" ht="15.75" x14ac:dyDescent="0.25">
      <c r="A163" s="30"/>
      <c r="B163" s="30"/>
      <c r="C163" s="9" t="s">
        <v>7</v>
      </c>
      <c r="D163" s="67"/>
      <c r="E163" s="67"/>
      <c r="F163" s="67"/>
      <c r="G163" s="67"/>
      <c r="H163" s="67"/>
      <c r="I163" s="67"/>
      <c r="J163" s="67"/>
      <c r="K163" s="79">
        <f t="shared" si="300"/>
        <v>5400</v>
      </c>
      <c r="L163" s="80"/>
      <c r="M163" s="81"/>
      <c r="N163" s="80">
        <v>5400</v>
      </c>
      <c r="O163" s="79">
        <f t="shared" ref="O163:O168" si="348">P163+Q163+R163</f>
        <v>0</v>
      </c>
      <c r="P163" s="80"/>
      <c r="Q163" s="81"/>
      <c r="R163" s="80"/>
      <c r="S163" s="79">
        <f t="shared" ref="S163:S168" si="349">T163+U163+V163</f>
        <v>0</v>
      </c>
      <c r="T163" s="80"/>
      <c r="U163" s="81"/>
      <c r="V163" s="80"/>
    </row>
    <row r="164" spans="1:22" ht="47.25" x14ac:dyDescent="0.25">
      <c r="A164" s="30"/>
      <c r="B164" s="30"/>
      <c r="C164" s="51" t="s">
        <v>78</v>
      </c>
      <c r="D164" s="68"/>
      <c r="E164" s="68"/>
      <c r="F164" s="68"/>
      <c r="G164" s="68"/>
      <c r="H164" s="68"/>
      <c r="I164" s="68"/>
      <c r="J164" s="68"/>
      <c r="K164" s="77">
        <f>L164+M164+N164</f>
        <v>54720.800000000003</v>
      </c>
      <c r="L164" s="78">
        <f>L165</f>
        <v>0</v>
      </c>
      <c r="M164" s="78">
        <f t="shared" ref="M164:V164" si="350">M165</f>
        <v>0</v>
      </c>
      <c r="N164" s="78">
        <f t="shared" si="350"/>
        <v>54720.800000000003</v>
      </c>
      <c r="O164" s="78">
        <f>P164+Q164+R164</f>
        <v>0</v>
      </c>
      <c r="P164" s="78">
        <f t="shared" si="350"/>
        <v>0</v>
      </c>
      <c r="Q164" s="78">
        <f t="shared" si="350"/>
        <v>0</v>
      </c>
      <c r="R164" s="78">
        <f t="shared" si="350"/>
        <v>0</v>
      </c>
      <c r="S164" s="78">
        <f>T164+U164+V164</f>
        <v>0</v>
      </c>
      <c r="T164" s="78">
        <f t="shared" si="350"/>
        <v>0</v>
      </c>
      <c r="U164" s="78">
        <f t="shared" si="350"/>
        <v>0</v>
      </c>
      <c r="V164" s="78">
        <f t="shared" si="350"/>
        <v>0</v>
      </c>
    </row>
    <row r="165" spans="1:22" ht="31.5" x14ac:dyDescent="0.25">
      <c r="A165" s="30"/>
      <c r="B165" s="30"/>
      <c r="C165" s="51" t="s">
        <v>77</v>
      </c>
      <c r="D165" s="68"/>
      <c r="E165" s="68"/>
      <c r="F165" s="68"/>
      <c r="G165" s="68"/>
      <c r="H165" s="68"/>
      <c r="I165" s="68"/>
      <c r="J165" s="68"/>
      <c r="K165" s="77">
        <f>L165+M165+N165</f>
        <v>54720.800000000003</v>
      </c>
      <c r="L165" s="78">
        <f>L166</f>
        <v>0</v>
      </c>
      <c r="M165" s="78">
        <f t="shared" ref="M165:V166" si="351">M166</f>
        <v>0</v>
      </c>
      <c r="N165" s="78">
        <f t="shared" si="351"/>
        <v>54720.800000000003</v>
      </c>
      <c r="O165" s="78">
        <f>P165+Q165+R165</f>
        <v>0</v>
      </c>
      <c r="P165" s="78">
        <f t="shared" si="351"/>
        <v>0</v>
      </c>
      <c r="Q165" s="78">
        <f t="shared" si="351"/>
        <v>0</v>
      </c>
      <c r="R165" s="78">
        <f t="shared" si="351"/>
        <v>0</v>
      </c>
      <c r="S165" s="78">
        <f>T165+U165+V165</f>
        <v>0</v>
      </c>
      <c r="T165" s="78">
        <f t="shared" si="351"/>
        <v>0</v>
      </c>
      <c r="U165" s="78">
        <f t="shared" si="351"/>
        <v>0</v>
      </c>
      <c r="V165" s="78">
        <f t="shared" si="351"/>
        <v>0</v>
      </c>
    </row>
    <row r="166" spans="1:22" ht="31.5" x14ac:dyDescent="0.25">
      <c r="A166" s="30"/>
      <c r="B166" s="30"/>
      <c r="C166" s="7" t="s">
        <v>140</v>
      </c>
      <c r="D166" s="68"/>
      <c r="E166" s="68"/>
      <c r="F166" s="68"/>
      <c r="G166" s="68"/>
      <c r="H166" s="68"/>
      <c r="I166" s="68"/>
      <c r="J166" s="68"/>
      <c r="K166" s="77">
        <f>L166+M166+N166</f>
        <v>54720.800000000003</v>
      </c>
      <c r="L166" s="78">
        <f>L167</f>
        <v>0</v>
      </c>
      <c r="M166" s="78">
        <f t="shared" si="351"/>
        <v>0</v>
      </c>
      <c r="N166" s="78">
        <f t="shared" si="351"/>
        <v>54720.800000000003</v>
      </c>
      <c r="O166" s="78">
        <f>P166+Q166+R166</f>
        <v>0</v>
      </c>
      <c r="P166" s="78">
        <f t="shared" si="351"/>
        <v>0</v>
      </c>
      <c r="Q166" s="78">
        <f t="shared" si="351"/>
        <v>0</v>
      </c>
      <c r="R166" s="78">
        <f t="shared" si="351"/>
        <v>0</v>
      </c>
      <c r="S166" s="78">
        <f>T166+U166+V166</f>
        <v>0</v>
      </c>
      <c r="T166" s="78">
        <f t="shared" si="351"/>
        <v>0</v>
      </c>
      <c r="U166" s="78">
        <f t="shared" si="351"/>
        <v>0</v>
      </c>
      <c r="V166" s="78">
        <f t="shared" si="351"/>
        <v>0</v>
      </c>
    </row>
    <row r="167" spans="1:22" ht="31.5" x14ac:dyDescent="0.25">
      <c r="A167" s="30"/>
      <c r="B167" s="30"/>
      <c r="C167" s="27" t="s">
        <v>12</v>
      </c>
      <c r="D167" s="68"/>
      <c r="E167" s="68"/>
      <c r="F167" s="68"/>
      <c r="G167" s="68"/>
      <c r="H167" s="68"/>
      <c r="I167" s="68"/>
      <c r="J167" s="68"/>
      <c r="K167" s="77">
        <f>L167+M167+N167</f>
        <v>54720.800000000003</v>
      </c>
      <c r="L167" s="78">
        <f>L168+L172+L176+L180+L183+L187+L190+L193+L196+L199+L202</f>
        <v>0</v>
      </c>
      <c r="M167" s="78">
        <f t="shared" ref="M167:N167" si="352">M168+M172+M176+M180+M183+M187+M190+M193+M196+M199+M202</f>
        <v>0</v>
      </c>
      <c r="N167" s="78">
        <f t="shared" si="352"/>
        <v>54720.800000000003</v>
      </c>
      <c r="O167" s="78">
        <f>P167+Q167+R167</f>
        <v>0</v>
      </c>
      <c r="P167" s="78"/>
      <c r="Q167" s="78"/>
      <c r="R167" s="78"/>
      <c r="S167" s="78">
        <f>T167+U167+V167</f>
        <v>0</v>
      </c>
      <c r="T167" s="78"/>
      <c r="U167" s="78"/>
      <c r="V167" s="78"/>
    </row>
    <row r="168" spans="1:22" ht="47.25" x14ac:dyDescent="0.25">
      <c r="A168" s="30"/>
      <c r="B168" s="30"/>
      <c r="C168" s="12" t="s">
        <v>28</v>
      </c>
      <c r="D168" s="69"/>
      <c r="E168" s="69">
        <v>932</v>
      </c>
      <c r="F168" s="65" t="s">
        <v>118</v>
      </c>
      <c r="G168" s="65" t="s">
        <v>137</v>
      </c>
      <c r="H168" s="69" t="s">
        <v>141</v>
      </c>
      <c r="I168" s="69">
        <v>414</v>
      </c>
      <c r="J168" s="65">
        <v>2023</v>
      </c>
      <c r="K168" s="79">
        <f t="shared" si="300"/>
        <v>3640.5</v>
      </c>
      <c r="L168" s="80">
        <f>L170+L171</f>
        <v>0</v>
      </c>
      <c r="M168" s="80">
        <f t="shared" ref="M168:N168" si="353">M170+M171</f>
        <v>0</v>
      </c>
      <c r="N168" s="80">
        <f t="shared" si="353"/>
        <v>3640.5</v>
      </c>
      <c r="O168" s="79">
        <f t="shared" si="348"/>
        <v>0</v>
      </c>
      <c r="P168" s="80">
        <f>P170+P171</f>
        <v>0</v>
      </c>
      <c r="Q168" s="80">
        <f t="shared" ref="Q168:R168" si="354">Q170+Q171</f>
        <v>0</v>
      </c>
      <c r="R168" s="80">
        <f t="shared" si="354"/>
        <v>0</v>
      </c>
      <c r="S168" s="79">
        <f t="shared" si="349"/>
        <v>0</v>
      </c>
      <c r="T168" s="80">
        <f>T170+T171</f>
        <v>0</v>
      </c>
      <c r="U168" s="80">
        <f t="shared" ref="U168:V168" si="355">U170+U171</f>
        <v>0</v>
      </c>
      <c r="V168" s="80">
        <f t="shared" si="355"/>
        <v>0</v>
      </c>
    </row>
    <row r="169" spans="1:22" ht="18.600000000000001" customHeight="1" x14ac:dyDescent="0.25">
      <c r="A169" s="30"/>
      <c r="B169" s="30"/>
      <c r="C169" s="9" t="s">
        <v>0</v>
      </c>
      <c r="D169" s="40"/>
      <c r="E169" s="40"/>
      <c r="F169" s="65"/>
      <c r="G169" s="65"/>
      <c r="H169" s="40"/>
      <c r="I169" s="40"/>
      <c r="J169" s="40"/>
      <c r="K169" s="79"/>
      <c r="L169" s="80"/>
      <c r="M169" s="81"/>
      <c r="N169" s="80"/>
      <c r="O169" s="79"/>
      <c r="P169" s="80"/>
      <c r="Q169" s="81"/>
      <c r="R169" s="80"/>
      <c r="S169" s="79"/>
      <c r="T169" s="80"/>
      <c r="U169" s="81"/>
      <c r="V169" s="80"/>
    </row>
    <row r="170" spans="1:22" ht="18.600000000000001" customHeight="1" x14ac:dyDescent="0.25">
      <c r="A170" s="30"/>
      <c r="B170" s="30"/>
      <c r="C170" s="11" t="s">
        <v>17</v>
      </c>
      <c r="D170" s="69"/>
      <c r="E170" s="69"/>
      <c r="F170" s="65"/>
      <c r="G170" s="65"/>
      <c r="H170" s="69"/>
      <c r="I170" s="69"/>
      <c r="J170" s="69"/>
      <c r="K170" s="79">
        <f t="shared" si="300"/>
        <v>3629.8</v>
      </c>
      <c r="L170" s="80"/>
      <c r="M170" s="81"/>
      <c r="N170" s="80">
        <v>3629.8</v>
      </c>
      <c r="O170" s="79">
        <f t="shared" ref="O170:O172" si="356">P170+Q170+R170</f>
        <v>0</v>
      </c>
      <c r="P170" s="80"/>
      <c r="Q170" s="81"/>
      <c r="R170" s="80"/>
      <c r="S170" s="79">
        <f t="shared" ref="S170:S172" si="357">T170+U170+V170</f>
        <v>0</v>
      </c>
      <c r="T170" s="80"/>
      <c r="U170" s="81"/>
      <c r="V170" s="80"/>
    </row>
    <row r="171" spans="1:22" ht="18.600000000000001" customHeight="1" x14ac:dyDescent="0.25">
      <c r="A171" s="30"/>
      <c r="B171" s="30"/>
      <c r="C171" s="12" t="s">
        <v>29</v>
      </c>
      <c r="D171" s="69"/>
      <c r="E171" s="69"/>
      <c r="F171" s="65"/>
      <c r="G171" s="65"/>
      <c r="H171" s="69"/>
      <c r="I171" s="69"/>
      <c r="J171" s="69"/>
      <c r="K171" s="79">
        <f t="shared" si="300"/>
        <v>10.7</v>
      </c>
      <c r="L171" s="80"/>
      <c r="M171" s="81"/>
      <c r="N171" s="80">
        <v>10.7</v>
      </c>
      <c r="O171" s="79">
        <f t="shared" si="356"/>
        <v>0</v>
      </c>
      <c r="P171" s="80"/>
      <c r="Q171" s="81"/>
      <c r="R171" s="80"/>
      <c r="S171" s="79">
        <f t="shared" si="357"/>
        <v>0</v>
      </c>
      <c r="T171" s="80"/>
      <c r="U171" s="81"/>
      <c r="V171" s="80"/>
    </row>
    <row r="172" spans="1:22" ht="31.5" x14ac:dyDescent="0.25">
      <c r="A172" s="30"/>
      <c r="B172" s="30"/>
      <c r="C172" s="12" t="s">
        <v>23</v>
      </c>
      <c r="D172" s="69"/>
      <c r="E172" s="69">
        <v>932</v>
      </c>
      <c r="F172" s="65" t="s">
        <v>118</v>
      </c>
      <c r="G172" s="65" t="s">
        <v>137</v>
      </c>
      <c r="H172" s="69" t="s">
        <v>141</v>
      </c>
      <c r="I172" s="69">
        <v>414</v>
      </c>
      <c r="J172" s="65">
        <v>2023</v>
      </c>
      <c r="K172" s="79">
        <f t="shared" si="300"/>
        <v>2071</v>
      </c>
      <c r="L172" s="80">
        <f>L174+L175</f>
        <v>0</v>
      </c>
      <c r="M172" s="80">
        <f t="shared" ref="M172:N172" si="358">M174+M175</f>
        <v>0</v>
      </c>
      <c r="N172" s="80">
        <f t="shared" si="358"/>
        <v>2071</v>
      </c>
      <c r="O172" s="79">
        <f t="shared" si="356"/>
        <v>0</v>
      </c>
      <c r="P172" s="80">
        <f>P174+P175</f>
        <v>0</v>
      </c>
      <c r="Q172" s="80">
        <f t="shared" ref="Q172:R172" si="359">Q174+Q175</f>
        <v>0</v>
      </c>
      <c r="R172" s="80">
        <f t="shared" si="359"/>
        <v>0</v>
      </c>
      <c r="S172" s="79">
        <f t="shared" si="357"/>
        <v>0</v>
      </c>
      <c r="T172" s="80">
        <f>T174+T175</f>
        <v>0</v>
      </c>
      <c r="U172" s="80">
        <f t="shared" ref="U172:V172" si="360">U174+U175</f>
        <v>0</v>
      </c>
      <c r="V172" s="80">
        <f t="shared" si="360"/>
        <v>0</v>
      </c>
    </row>
    <row r="173" spans="1:22" ht="19.149999999999999" customHeight="1" x14ac:dyDescent="0.25">
      <c r="A173" s="30"/>
      <c r="B173" s="30"/>
      <c r="C173" s="9" t="s">
        <v>0</v>
      </c>
      <c r="D173" s="40"/>
      <c r="E173" s="40"/>
      <c r="F173" s="65"/>
      <c r="G173" s="65"/>
      <c r="H173" s="40"/>
      <c r="I173" s="40"/>
      <c r="J173" s="40"/>
      <c r="K173" s="79"/>
      <c r="L173" s="80"/>
      <c r="M173" s="81"/>
      <c r="N173" s="80"/>
      <c r="O173" s="79"/>
      <c r="P173" s="80"/>
      <c r="Q173" s="81"/>
      <c r="R173" s="80"/>
      <c r="S173" s="79"/>
      <c r="T173" s="80"/>
      <c r="U173" s="81"/>
      <c r="V173" s="80"/>
    </row>
    <row r="174" spans="1:22" ht="19.149999999999999" customHeight="1" x14ac:dyDescent="0.25">
      <c r="A174" s="30"/>
      <c r="B174" s="30"/>
      <c r="C174" s="11" t="s">
        <v>17</v>
      </c>
      <c r="D174" s="69"/>
      <c r="E174" s="69"/>
      <c r="F174" s="65"/>
      <c r="G174" s="65"/>
      <c r="H174" s="69"/>
      <c r="I174" s="69"/>
      <c r="J174" s="69"/>
      <c r="K174" s="79">
        <f t="shared" ref="K174:K176" si="361">L174+M174+N174</f>
        <v>2026.6</v>
      </c>
      <c r="L174" s="80"/>
      <c r="M174" s="81"/>
      <c r="N174" s="80">
        <v>2026.6</v>
      </c>
      <c r="O174" s="79">
        <f t="shared" ref="O174:O176" si="362">P174+Q174+R174</f>
        <v>0</v>
      </c>
      <c r="P174" s="80"/>
      <c r="Q174" s="81"/>
      <c r="R174" s="80"/>
      <c r="S174" s="79">
        <f t="shared" ref="S174:S176" si="363">T174+U174+V174</f>
        <v>0</v>
      </c>
      <c r="T174" s="80"/>
      <c r="U174" s="81"/>
      <c r="V174" s="80"/>
    </row>
    <row r="175" spans="1:22" ht="19.149999999999999" customHeight="1" x14ac:dyDescent="0.25">
      <c r="A175" s="30"/>
      <c r="B175" s="30"/>
      <c r="C175" s="12" t="s">
        <v>29</v>
      </c>
      <c r="D175" s="69"/>
      <c r="E175" s="69"/>
      <c r="F175" s="65"/>
      <c r="G175" s="65"/>
      <c r="H175" s="69"/>
      <c r="I175" s="69"/>
      <c r="J175" s="69"/>
      <c r="K175" s="79">
        <f t="shared" si="361"/>
        <v>44.4</v>
      </c>
      <c r="L175" s="80"/>
      <c r="M175" s="81"/>
      <c r="N175" s="80">
        <v>44.4</v>
      </c>
      <c r="O175" s="79">
        <f t="shared" si="362"/>
        <v>0</v>
      </c>
      <c r="P175" s="80"/>
      <c r="Q175" s="81"/>
      <c r="R175" s="80"/>
      <c r="S175" s="79">
        <f t="shared" si="363"/>
        <v>0</v>
      </c>
      <c r="T175" s="80"/>
      <c r="U175" s="81"/>
      <c r="V175" s="80"/>
    </row>
    <row r="176" spans="1:22" ht="47.25" x14ac:dyDescent="0.25">
      <c r="A176" s="30"/>
      <c r="B176" s="30"/>
      <c r="C176" s="12" t="s">
        <v>27</v>
      </c>
      <c r="D176" s="69"/>
      <c r="E176" s="69">
        <v>932</v>
      </c>
      <c r="F176" s="65" t="s">
        <v>118</v>
      </c>
      <c r="G176" s="65" t="s">
        <v>137</v>
      </c>
      <c r="H176" s="69" t="s">
        <v>141</v>
      </c>
      <c r="I176" s="69">
        <v>414</v>
      </c>
      <c r="J176" s="65">
        <v>2023</v>
      </c>
      <c r="K176" s="79">
        <f t="shared" si="361"/>
        <v>3318.3999999999996</v>
      </c>
      <c r="L176" s="80">
        <f>L178+L179</f>
        <v>0</v>
      </c>
      <c r="M176" s="80">
        <f t="shared" ref="M176:N176" si="364">M178+M179</f>
        <v>0</v>
      </c>
      <c r="N176" s="80">
        <f t="shared" si="364"/>
        <v>3318.3999999999996</v>
      </c>
      <c r="O176" s="79">
        <f t="shared" si="362"/>
        <v>0</v>
      </c>
      <c r="P176" s="80">
        <f>P178+P179</f>
        <v>0</v>
      </c>
      <c r="Q176" s="80">
        <f t="shared" ref="Q176:R176" si="365">Q178+Q179</f>
        <v>0</v>
      </c>
      <c r="R176" s="80">
        <f t="shared" si="365"/>
        <v>0</v>
      </c>
      <c r="S176" s="79">
        <f t="shared" si="363"/>
        <v>0</v>
      </c>
      <c r="T176" s="80">
        <f>T178+T179</f>
        <v>0</v>
      </c>
      <c r="U176" s="80">
        <f t="shared" ref="U176:V176" si="366">U178+U179</f>
        <v>0</v>
      </c>
      <c r="V176" s="80">
        <f t="shared" si="366"/>
        <v>0</v>
      </c>
    </row>
    <row r="177" spans="1:22" ht="15.75" x14ac:dyDescent="0.25">
      <c r="A177" s="30"/>
      <c r="B177" s="30"/>
      <c r="C177" s="9" t="s">
        <v>0</v>
      </c>
      <c r="D177" s="40"/>
      <c r="E177" s="40"/>
      <c r="F177" s="65"/>
      <c r="G177" s="65"/>
      <c r="H177" s="40"/>
      <c r="I177" s="40"/>
      <c r="J177" s="40"/>
      <c r="K177" s="79"/>
      <c r="L177" s="80"/>
      <c r="M177" s="81"/>
      <c r="N177" s="80"/>
      <c r="O177" s="79"/>
      <c r="P177" s="80"/>
      <c r="Q177" s="81"/>
      <c r="R177" s="80"/>
      <c r="S177" s="79"/>
      <c r="T177" s="80"/>
      <c r="U177" s="81"/>
      <c r="V177" s="80"/>
    </row>
    <row r="178" spans="1:22" ht="15.75" x14ac:dyDescent="0.25">
      <c r="A178" s="30"/>
      <c r="B178" s="30"/>
      <c r="C178" s="11" t="s">
        <v>17</v>
      </c>
      <c r="D178" s="69"/>
      <c r="E178" s="69"/>
      <c r="F178" s="65"/>
      <c r="G178" s="65"/>
      <c r="H178" s="69"/>
      <c r="I178" s="69"/>
      <c r="J178" s="69"/>
      <c r="K178" s="79">
        <f t="shared" ref="K178:K180" si="367">L178+M178+N178</f>
        <v>3307.7</v>
      </c>
      <c r="L178" s="80"/>
      <c r="M178" s="81"/>
      <c r="N178" s="80">
        <v>3307.7</v>
      </c>
      <c r="O178" s="79">
        <f t="shared" ref="O178:O180" si="368">P178+Q178+R178</f>
        <v>0</v>
      </c>
      <c r="P178" s="80"/>
      <c r="Q178" s="81"/>
      <c r="R178" s="80"/>
      <c r="S178" s="79">
        <f t="shared" ref="S178:S180" si="369">T178+U178+V178</f>
        <v>0</v>
      </c>
      <c r="T178" s="80"/>
      <c r="U178" s="81"/>
      <c r="V178" s="80"/>
    </row>
    <row r="179" spans="1:22" ht="15.75" x14ac:dyDescent="0.25">
      <c r="A179" s="30"/>
      <c r="B179" s="30"/>
      <c r="C179" s="12" t="s">
        <v>29</v>
      </c>
      <c r="D179" s="69"/>
      <c r="E179" s="69"/>
      <c r="F179" s="65"/>
      <c r="G179" s="65"/>
      <c r="H179" s="69"/>
      <c r="I179" s="69"/>
      <c r="J179" s="69"/>
      <c r="K179" s="79">
        <f t="shared" si="367"/>
        <v>10.7</v>
      </c>
      <c r="L179" s="80"/>
      <c r="M179" s="81"/>
      <c r="N179" s="80">
        <v>10.7</v>
      </c>
      <c r="O179" s="79">
        <f t="shared" si="368"/>
        <v>0</v>
      </c>
      <c r="P179" s="80"/>
      <c r="Q179" s="81"/>
      <c r="R179" s="80"/>
      <c r="S179" s="79">
        <f t="shared" si="369"/>
        <v>0</v>
      </c>
      <c r="T179" s="80"/>
      <c r="U179" s="81"/>
      <c r="V179" s="80"/>
    </row>
    <row r="180" spans="1:22" ht="15.75" x14ac:dyDescent="0.25">
      <c r="A180" s="30"/>
      <c r="B180" s="30"/>
      <c r="C180" s="13" t="s">
        <v>24</v>
      </c>
      <c r="D180" s="69"/>
      <c r="E180" s="69">
        <v>932</v>
      </c>
      <c r="F180" s="65" t="s">
        <v>118</v>
      </c>
      <c r="G180" s="65" t="s">
        <v>137</v>
      </c>
      <c r="H180" s="69" t="s">
        <v>141</v>
      </c>
      <c r="I180" s="69">
        <v>414</v>
      </c>
      <c r="J180" s="65">
        <v>2023</v>
      </c>
      <c r="K180" s="79">
        <f t="shared" si="367"/>
        <v>9908.2000000000007</v>
      </c>
      <c r="L180" s="80">
        <f>L182</f>
        <v>0</v>
      </c>
      <c r="M180" s="80">
        <f t="shared" ref="M180:N180" si="370">M182</f>
        <v>0</v>
      </c>
      <c r="N180" s="80">
        <f t="shared" si="370"/>
        <v>9908.2000000000007</v>
      </c>
      <c r="O180" s="79">
        <f t="shared" si="368"/>
        <v>0</v>
      </c>
      <c r="P180" s="80">
        <f>P182</f>
        <v>0</v>
      </c>
      <c r="Q180" s="80">
        <f t="shared" ref="Q180:R180" si="371">Q182</f>
        <v>0</v>
      </c>
      <c r="R180" s="80">
        <f t="shared" si="371"/>
        <v>0</v>
      </c>
      <c r="S180" s="79">
        <f t="shared" si="369"/>
        <v>0</v>
      </c>
      <c r="T180" s="80">
        <f>T182</f>
        <v>0</v>
      </c>
      <c r="U180" s="80">
        <f t="shared" ref="U180:V180" si="372">U182</f>
        <v>0</v>
      </c>
      <c r="V180" s="80">
        <f t="shared" si="372"/>
        <v>0</v>
      </c>
    </row>
    <row r="181" spans="1:22" ht="15.75" x14ac:dyDescent="0.25">
      <c r="A181" s="30"/>
      <c r="B181" s="30"/>
      <c r="C181" s="9" t="s">
        <v>0</v>
      </c>
      <c r="D181" s="40"/>
      <c r="E181" s="40"/>
      <c r="F181" s="65"/>
      <c r="G181" s="65"/>
      <c r="H181" s="40"/>
      <c r="I181" s="40"/>
      <c r="J181" s="40"/>
      <c r="K181" s="79"/>
      <c r="L181" s="80"/>
      <c r="M181" s="81"/>
      <c r="N181" s="80"/>
      <c r="O181" s="79"/>
      <c r="P181" s="80"/>
      <c r="Q181" s="81"/>
      <c r="R181" s="80"/>
      <c r="S181" s="79"/>
      <c r="T181" s="80"/>
      <c r="U181" s="81"/>
      <c r="V181" s="80"/>
    </row>
    <row r="182" spans="1:22" ht="15.75" x14ac:dyDescent="0.25">
      <c r="A182" s="30"/>
      <c r="B182" s="30"/>
      <c r="C182" s="11" t="s">
        <v>17</v>
      </c>
      <c r="D182" s="69"/>
      <c r="E182" s="69"/>
      <c r="F182" s="65"/>
      <c r="G182" s="65"/>
      <c r="H182" s="69"/>
      <c r="I182" s="69"/>
      <c r="J182" s="69"/>
      <c r="K182" s="79">
        <f t="shared" ref="K182:K183" si="373">L182+M182+N182</f>
        <v>9908.2000000000007</v>
      </c>
      <c r="L182" s="80"/>
      <c r="M182" s="81"/>
      <c r="N182" s="80">
        <v>9908.2000000000007</v>
      </c>
      <c r="O182" s="79">
        <f t="shared" ref="O182:O183" si="374">P182+Q182+R182</f>
        <v>0</v>
      </c>
      <c r="P182" s="80"/>
      <c r="Q182" s="81"/>
      <c r="R182" s="80"/>
      <c r="S182" s="79">
        <f t="shared" ref="S182:S183" si="375">T182+U182+V182</f>
        <v>0</v>
      </c>
      <c r="T182" s="80"/>
      <c r="U182" s="81"/>
      <c r="V182" s="80"/>
    </row>
    <row r="183" spans="1:22" ht="15.75" x14ac:dyDescent="0.25">
      <c r="A183" s="30"/>
      <c r="B183" s="30"/>
      <c r="C183" s="12" t="s">
        <v>30</v>
      </c>
      <c r="D183" s="69"/>
      <c r="E183" s="69">
        <v>932</v>
      </c>
      <c r="F183" s="65" t="s">
        <v>118</v>
      </c>
      <c r="G183" s="65" t="s">
        <v>137</v>
      </c>
      <c r="H183" s="69" t="s">
        <v>141</v>
      </c>
      <c r="I183" s="69">
        <v>414</v>
      </c>
      <c r="J183" s="65">
        <v>2023</v>
      </c>
      <c r="K183" s="79">
        <f t="shared" si="373"/>
        <v>4447.2</v>
      </c>
      <c r="L183" s="80">
        <f>L185+L186</f>
        <v>0</v>
      </c>
      <c r="M183" s="80">
        <f t="shared" ref="M183:N183" si="376">M185+M186</f>
        <v>0</v>
      </c>
      <c r="N183" s="80">
        <f t="shared" si="376"/>
        <v>4447.2</v>
      </c>
      <c r="O183" s="79">
        <f t="shared" si="374"/>
        <v>0</v>
      </c>
      <c r="P183" s="80">
        <f>P185+P186</f>
        <v>0</v>
      </c>
      <c r="Q183" s="80">
        <f t="shared" ref="Q183:R183" si="377">Q185+Q186</f>
        <v>0</v>
      </c>
      <c r="R183" s="80">
        <f t="shared" si="377"/>
        <v>0</v>
      </c>
      <c r="S183" s="79">
        <f t="shared" si="375"/>
        <v>0</v>
      </c>
      <c r="T183" s="80">
        <f>T185+T186</f>
        <v>0</v>
      </c>
      <c r="U183" s="80">
        <f t="shared" ref="U183:V183" si="378">U185+U186</f>
        <v>0</v>
      </c>
      <c r="V183" s="80">
        <f t="shared" si="378"/>
        <v>0</v>
      </c>
    </row>
    <row r="184" spans="1:22" ht="15.75" x14ac:dyDescent="0.25">
      <c r="A184" s="30"/>
      <c r="B184" s="30"/>
      <c r="C184" s="9" t="s">
        <v>0</v>
      </c>
      <c r="D184" s="40"/>
      <c r="E184" s="40"/>
      <c r="F184" s="65"/>
      <c r="G184" s="65"/>
      <c r="H184" s="40"/>
      <c r="I184" s="40"/>
      <c r="J184" s="40"/>
      <c r="K184" s="79"/>
      <c r="L184" s="80"/>
      <c r="M184" s="81"/>
      <c r="N184" s="80"/>
      <c r="O184" s="79"/>
      <c r="P184" s="80"/>
      <c r="Q184" s="81"/>
      <c r="R184" s="80"/>
      <c r="S184" s="79"/>
      <c r="T184" s="80"/>
      <c r="U184" s="81"/>
      <c r="V184" s="80"/>
    </row>
    <row r="185" spans="1:22" ht="15.75" x14ac:dyDescent="0.25">
      <c r="A185" s="30"/>
      <c r="B185" s="30"/>
      <c r="C185" s="9" t="s">
        <v>14</v>
      </c>
      <c r="D185" s="69"/>
      <c r="E185" s="69"/>
      <c r="F185" s="65"/>
      <c r="G185" s="65"/>
      <c r="H185" s="69"/>
      <c r="I185" s="69"/>
      <c r="J185" s="69"/>
      <c r="K185" s="79">
        <f t="shared" ref="K185:K187" si="379">L185+M185+N185</f>
        <v>4402.7</v>
      </c>
      <c r="L185" s="80"/>
      <c r="M185" s="81"/>
      <c r="N185" s="80">
        <v>4402.7</v>
      </c>
      <c r="O185" s="79">
        <f t="shared" ref="O185:O187" si="380">P185+Q185+R185</f>
        <v>0</v>
      </c>
      <c r="P185" s="80"/>
      <c r="Q185" s="81"/>
      <c r="R185" s="80"/>
      <c r="S185" s="79">
        <f t="shared" ref="S185:S187" si="381">T185+U185+V185</f>
        <v>0</v>
      </c>
      <c r="T185" s="80"/>
      <c r="U185" s="81"/>
      <c r="V185" s="80"/>
    </row>
    <row r="186" spans="1:22" ht="15.75" x14ac:dyDescent="0.25">
      <c r="A186" s="30"/>
      <c r="B186" s="30"/>
      <c r="C186" s="12" t="s">
        <v>29</v>
      </c>
      <c r="D186" s="62"/>
      <c r="E186" s="62"/>
      <c r="F186" s="63"/>
      <c r="G186" s="63"/>
      <c r="H186" s="62"/>
      <c r="I186" s="62"/>
      <c r="J186" s="62"/>
      <c r="K186" s="79">
        <f t="shared" si="379"/>
        <v>44.5</v>
      </c>
      <c r="L186" s="82"/>
      <c r="M186" s="81"/>
      <c r="N186" s="81">
        <v>44.5</v>
      </c>
      <c r="O186" s="79">
        <f t="shared" si="380"/>
        <v>0</v>
      </c>
      <c r="P186" s="82"/>
      <c r="Q186" s="81"/>
      <c r="R186" s="81"/>
      <c r="S186" s="79">
        <f t="shared" si="381"/>
        <v>0</v>
      </c>
      <c r="T186" s="82"/>
      <c r="U186" s="81"/>
      <c r="V186" s="81"/>
    </row>
    <row r="187" spans="1:22" ht="47.25" x14ac:dyDescent="0.25">
      <c r="A187" s="30"/>
      <c r="B187" s="30"/>
      <c r="C187" s="12" t="s">
        <v>39</v>
      </c>
      <c r="D187" s="69"/>
      <c r="E187" s="69">
        <v>932</v>
      </c>
      <c r="F187" s="65" t="s">
        <v>118</v>
      </c>
      <c r="G187" s="65" t="s">
        <v>137</v>
      </c>
      <c r="H187" s="69" t="s">
        <v>141</v>
      </c>
      <c r="I187" s="69">
        <v>414</v>
      </c>
      <c r="J187" s="65">
        <v>2023</v>
      </c>
      <c r="K187" s="79">
        <f t="shared" si="379"/>
        <v>5275.6</v>
      </c>
      <c r="L187" s="80">
        <f>L189</f>
        <v>0</v>
      </c>
      <c r="M187" s="80">
        <f t="shared" ref="M187:N187" si="382">M189</f>
        <v>0</v>
      </c>
      <c r="N187" s="80">
        <f t="shared" si="382"/>
        <v>5275.6</v>
      </c>
      <c r="O187" s="79">
        <f t="shared" si="380"/>
        <v>0</v>
      </c>
      <c r="P187" s="80">
        <f>P189</f>
        <v>0</v>
      </c>
      <c r="Q187" s="80">
        <f t="shared" ref="Q187:R187" si="383">Q189</f>
        <v>0</v>
      </c>
      <c r="R187" s="80">
        <f t="shared" si="383"/>
        <v>0</v>
      </c>
      <c r="S187" s="79">
        <f t="shared" si="381"/>
        <v>0</v>
      </c>
      <c r="T187" s="80">
        <f>T189</f>
        <v>0</v>
      </c>
      <c r="U187" s="80">
        <f t="shared" ref="U187:V187" si="384">U189</f>
        <v>0</v>
      </c>
      <c r="V187" s="80">
        <f t="shared" si="384"/>
        <v>0</v>
      </c>
    </row>
    <row r="188" spans="1:22" ht="15.75" x14ac:dyDescent="0.25">
      <c r="A188" s="30"/>
      <c r="B188" s="30"/>
      <c r="C188" s="9" t="s">
        <v>0</v>
      </c>
      <c r="D188" s="40"/>
      <c r="E188" s="40"/>
      <c r="F188" s="65"/>
      <c r="G188" s="65"/>
      <c r="H188" s="40"/>
      <c r="I188" s="40"/>
      <c r="J188" s="40"/>
      <c r="K188" s="79"/>
      <c r="L188" s="80"/>
      <c r="M188" s="81"/>
      <c r="N188" s="80"/>
      <c r="O188" s="79"/>
      <c r="P188" s="80"/>
      <c r="Q188" s="81"/>
      <c r="R188" s="80"/>
      <c r="S188" s="79"/>
      <c r="T188" s="80"/>
      <c r="U188" s="81"/>
      <c r="V188" s="80"/>
    </row>
    <row r="189" spans="1:22" ht="15.75" x14ac:dyDescent="0.25">
      <c r="A189" s="30"/>
      <c r="B189" s="30"/>
      <c r="C189" s="9" t="s">
        <v>14</v>
      </c>
      <c r="D189" s="69"/>
      <c r="E189" s="69"/>
      <c r="F189" s="65"/>
      <c r="G189" s="65"/>
      <c r="H189" s="69"/>
      <c r="I189" s="69"/>
      <c r="J189" s="69"/>
      <c r="K189" s="79">
        <f t="shared" ref="K189:K190" si="385">L189+M189+N189</f>
        <v>5275.6</v>
      </c>
      <c r="L189" s="80"/>
      <c r="M189" s="81"/>
      <c r="N189" s="80">
        <v>5275.6</v>
      </c>
      <c r="O189" s="79">
        <f t="shared" ref="O189:O190" si="386">P189+Q189+R189</f>
        <v>0</v>
      </c>
      <c r="P189" s="80"/>
      <c r="Q189" s="81"/>
      <c r="R189" s="80"/>
      <c r="S189" s="79">
        <f t="shared" ref="S189:S190" si="387">T189+U189+V189</f>
        <v>0</v>
      </c>
      <c r="T189" s="80"/>
      <c r="U189" s="81"/>
      <c r="V189" s="80"/>
    </row>
    <row r="190" spans="1:22" ht="31.5" x14ac:dyDescent="0.25">
      <c r="A190" s="30"/>
      <c r="B190" s="30"/>
      <c r="C190" s="12" t="s">
        <v>40</v>
      </c>
      <c r="D190" s="69"/>
      <c r="E190" s="69">
        <v>932</v>
      </c>
      <c r="F190" s="65" t="s">
        <v>118</v>
      </c>
      <c r="G190" s="65" t="s">
        <v>137</v>
      </c>
      <c r="H190" s="69" t="s">
        <v>141</v>
      </c>
      <c r="I190" s="69">
        <v>414</v>
      </c>
      <c r="J190" s="65">
        <v>2023</v>
      </c>
      <c r="K190" s="79">
        <f t="shared" si="385"/>
        <v>1500</v>
      </c>
      <c r="L190" s="80">
        <f>L192</f>
        <v>0</v>
      </c>
      <c r="M190" s="80">
        <f t="shared" ref="M190:N190" si="388">M192</f>
        <v>0</v>
      </c>
      <c r="N190" s="80">
        <f t="shared" si="388"/>
        <v>1500</v>
      </c>
      <c r="O190" s="79">
        <f t="shared" si="386"/>
        <v>0</v>
      </c>
      <c r="P190" s="80">
        <f>P192</f>
        <v>0</v>
      </c>
      <c r="Q190" s="80">
        <f t="shared" ref="Q190:R190" si="389">Q192</f>
        <v>0</v>
      </c>
      <c r="R190" s="80">
        <f t="shared" si="389"/>
        <v>0</v>
      </c>
      <c r="S190" s="79">
        <f t="shared" si="387"/>
        <v>0</v>
      </c>
      <c r="T190" s="80">
        <f>T192</f>
        <v>0</v>
      </c>
      <c r="U190" s="80">
        <f t="shared" ref="U190:V190" si="390">U192</f>
        <v>0</v>
      </c>
      <c r="V190" s="80">
        <f t="shared" si="390"/>
        <v>0</v>
      </c>
    </row>
    <row r="191" spans="1:22" ht="15.75" x14ac:dyDescent="0.25">
      <c r="A191" s="30"/>
      <c r="B191" s="30"/>
      <c r="C191" s="9" t="s">
        <v>0</v>
      </c>
      <c r="D191" s="40"/>
      <c r="E191" s="40"/>
      <c r="F191" s="65"/>
      <c r="G191" s="65"/>
      <c r="H191" s="40"/>
      <c r="I191" s="40"/>
      <c r="J191" s="40"/>
      <c r="K191" s="79"/>
      <c r="L191" s="80"/>
      <c r="M191" s="81"/>
      <c r="N191" s="80"/>
      <c r="O191" s="79"/>
      <c r="P191" s="80"/>
      <c r="Q191" s="81"/>
      <c r="R191" s="80"/>
      <c r="S191" s="79"/>
      <c r="T191" s="80"/>
      <c r="U191" s="81"/>
      <c r="V191" s="80"/>
    </row>
    <row r="192" spans="1:22" ht="15.75" x14ac:dyDescent="0.25">
      <c r="A192" s="30"/>
      <c r="B192" s="30"/>
      <c r="C192" s="9" t="s">
        <v>14</v>
      </c>
      <c r="D192" s="69"/>
      <c r="E192" s="69"/>
      <c r="F192" s="65"/>
      <c r="G192" s="65"/>
      <c r="H192" s="69"/>
      <c r="I192" s="69"/>
      <c r="J192" s="69"/>
      <c r="K192" s="79">
        <f t="shared" ref="K192:K193" si="391">L192+M192+N192</f>
        <v>1500</v>
      </c>
      <c r="L192" s="80"/>
      <c r="M192" s="81"/>
      <c r="N192" s="80">
        <v>1500</v>
      </c>
      <c r="O192" s="79">
        <f t="shared" ref="O192:O193" si="392">P192+Q192+R192</f>
        <v>0</v>
      </c>
      <c r="P192" s="80"/>
      <c r="Q192" s="81"/>
      <c r="R192" s="80"/>
      <c r="S192" s="79">
        <f t="shared" ref="S192:S193" si="393">T192+U192+V192</f>
        <v>0</v>
      </c>
      <c r="T192" s="80"/>
      <c r="U192" s="81"/>
      <c r="V192" s="80"/>
    </row>
    <row r="193" spans="1:22" ht="31.5" x14ac:dyDescent="0.25">
      <c r="A193" s="30"/>
      <c r="B193" s="30"/>
      <c r="C193" s="12" t="s">
        <v>41</v>
      </c>
      <c r="D193" s="69"/>
      <c r="E193" s="69">
        <v>932</v>
      </c>
      <c r="F193" s="65" t="s">
        <v>118</v>
      </c>
      <c r="G193" s="65" t="s">
        <v>137</v>
      </c>
      <c r="H193" s="69" t="s">
        <v>141</v>
      </c>
      <c r="I193" s="69">
        <v>414</v>
      </c>
      <c r="J193" s="65">
        <v>2023</v>
      </c>
      <c r="K193" s="79">
        <f t="shared" si="391"/>
        <v>2000</v>
      </c>
      <c r="L193" s="80">
        <f>L195</f>
        <v>0</v>
      </c>
      <c r="M193" s="80">
        <f t="shared" ref="M193:N193" si="394">M195</f>
        <v>0</v>
      </c>
      <c r="N193" s="80">
        <f t="shared" si="394"/>
        <v>2000</v>
      </c>
      <c r="O193" s="79">
        <f t="shared" si="392"/>
        <v>0</v>
      </c>
      <c r="P193" s="80">
        <f>P195</f>
        <v>0</v>
      </c>
      <c r="Q193" s="80">
        <f t="shared" ref="Q193:R193" si="395">Q195</f>
        <v>0</v>
      </c>
      <c r="R193" s="80">
        <f t="shared" si="395"/>
        <v>0</v>
      </c>
      <c r="S193" s="79">
        <f t="shared" si="393"/>
        <v>0</v>
      </c>
      <c r="T193" s="80">
        <f>T195</f>
        <v>0</v>
      </c>
      <c r="U193" s="80">
        <f t="shared" ref="U193:V193" si="396">U195</f>
        <v>0</v>
      </c>
      <c r="V193" s="80">
        <f t="shared" si="396"/>
        <v>0</v>
      </c>
    </row>
    <row r="194" spans="1:22" ht="15.75" x14ac:dyDescent="0.25">
      <c r="A194" s="30"/>
      <c r="B194" s="30"/>
      <c r="C194" s="9" t="s">
        <v>0</v>
      </c>
      <c r="D194" s="40"/>
      <c r="E194" s="40"/>
      <c r="F194" s="65"/>
      <c r="G194" s="65"/>
      <c r="H194" s="40"/>
      <c r="I194" s="40"/>
      <c r="J194" s="40"/>
      <c r="K194" s="79"/>
      <c r="L194" s="80"/>
      <c r="M194" s="81"/>
      <c r="N194" s="80"/>
      <c r="O194" s="79"/>
      <c r="P194" s="80"/>
      <c r="Q194" s="81"/>
      <c r="R194" s="80"/>
      <c r="S194" s="79"/>
      <c r="T194" s="80"/>
      <c r="U194" s="81"/>
      <c r="V194" s="80"/>
    </row>
    <row r="195" spans="1:22" ht="15.75" x14ac:dyDescent="0.25">
      <c r="A195" s="30"/>
      <c r="B195" s="30"/>
      <c r="C195" s="9" t="s">
        <v>14</v>
      </c>
      <c r="D195" s="69"/>
      <c r="E195" s="69"/>
      <c r="F195" s="65"/>
      <c r="G195" s="65"/>
      <c r="H195" s="69"/>
      <c r="I195" s="69"/>
      <c r="J195" s="69"/>
      <c r="K195" s="79">
        <f t="shared" ref="K195:K196" si="397">L195+M195+N195</f>
        <v>2000</v>
      </c>
      <c r="L195" s="80"/>
      <c r="M195" s="81"/>
      <c r="N195" s="80">
        <v>2000</v>
      </c>
      <c r="O195" s="79">
        <f t="shared" ref="O195:O196" si="398">P195+Q195+R195</f>
        <v>0</v>
      </c>
      <c r="P195" s="80"/>
      <c r="Q195" s="81"/>
      <c r="R195" s="80"/>
      <c r="S195" s="79">
        <f t="shared" ref="S195:S196" si="399">T195+U195+V195</f>
        <v>0</v>
      </c>
      <c r="T195" s="80"/>
      <c r="U195" s="81"/>
      <c r="V195" s="80"/>
    </row>
    <row r="196" spans="1:22" ht="15.75" x14ac:dyDescent="0.25">
      <c r="A196" s="30"/>
      <c r="B196" s="30"/>
      <c r="C196" s="12" t="s">
        <v>42</v>
      </c>
      <c r="D196" s="69"/>
      <c r="E196" s="69">
        <v>932</v>
      </c>
      <c r="F196" s="65" t="s">
        <v>118</v>
      </c>
      <c r="G196" s="65" t="s">
        <v>137</v>
      </c>
      <c r="H196" s="69" t="s">
        <v>141</v>
      </c>
      <c r="I196" s="69">
        <v>414</v>
      </c>
      <c r="J196" s="65">
        <v>2023</v>
      </c>
      <c r="K196" s="79">
        <f t="shared" si="397"/>
        <v>2000</v>
      </c>
      <c r="L196" s="80">
        <f>L198</f>
        <v>0</v>
      </c>
      <c r="M196" s="80">
        <f t="shared" ref="M196:N196" si="400">M198</f>
        <v>0</v>
      </c>
      <c r="N196" s="80">
        <f t="shared" si="400"/>
        <v>2000</v>
      </c>
      <c r="O196" s="79">
        <f t="shared" si="398"/>
        <v>0</v>
      </c>
      <c r="P196" s="80">
        <f>P198</f>
        <v>0</v>
      </c>
      <c r="Q196" s="80">
        <f t="shared" ref="Q196:R196" si="401">Q198</f>
        <v>0</v>
      </c>
      <c r="R196" s="80">
        <f t="shared" si="401"/>
        <v>0</v>
      </c>
      <c r="S196" s="79">
        <f t="shared" si="399"/>
        <v>0</v>
      </c>
      <c r="T196" s="80">
        <f>T198</f>
        <v>0</v>
      </c>
      <c r="U196" s="80">
        <f t="shared" ref="U196:V196" si="402">U198</f>
        <v>0</v>
      </c>
      <c r="V196" s="80">
        <f t="shared" si="402"/>
        <v>0</v>
      </c>
    </row>
    <row r="197" spans="1:22" ht="15.75" x14ac:dyDescent="0.25">
      <c r="A197" s="30"/>
      <c r="B197" s="30"/>
      <c r="C197" s="9" t="s">
        <v>0</v>
      </c>
      <c r="D197" s="40"/>
      <c r="E197" s="40"/>
      <c r="F197" s="65"/>
      <c r="G197" s="65"/>
      <c r="H197" s="40"/>
      <c r="I197" s="40"/>
      <c r="J197" s="40"/>
      <c r="K197" s="79"/>
      <c r="L197" s="80"/>
      <c r="M197" s="81"/>
      <c r="N197" s="80"/>
      <c r="O197" s="79"/>
      <c r="P197" s="80"/>
      <c r="Q197" s="81"/>
      <c r="R197" s="80"/>
      <c r="S197" s="79"/>
      <c r="T197" s="80"/>
      <c r="U197" s="81"/>
      <c r="V197" s="80"/>
    </row>
    <row r="198" spans="1:22" ht="15.75" x14ac:dyDescent="0.25">
      <c r="A198" s="30"/>
      <c r="B198" s="30"/>
      <c r="C198" s="9" t="s">
        <v>14</v>
      </c>
      <c r="D198" s="69"/>
      <c r="E198" s="69"/>
      <c r="F198" s="65"/>
      <c r="G198" s="65"/>
      <c r="H198" s="69"/>
      <c r="I198" s="69"/>
      <c r="J198" s="69"/>
      <c r="K198" s="79">
        <f t="shared" ref="K198:K199" si="403">L198+M198+N198</f>
        <v>2000</v>
      </c>
      <c r="L198" s="80"/>
      <c r="M198" s="81"/>
      <c r="N198" s="80">
        <v>2000</v>
      </c>
      <c r="O198" s="79">
        <f t="shared" ref="O198:O199" si="404">P198+Q198+R198</f>
        <v>0</v>
      </c>
      <c r="P198" s="80"/>
      <c r="Q198" s="81"/>
      <c r="R198" s="80"/>
      <c r="S198" s="79">
        <f t="shared" ref="S198:S199" si="405">T198+U198+V198</f>
        <v>0</v>
      </c>
      <c r="T198" s="80"/>
      <c r="U198" s="81"/>
      <c r="V198" s="80"/>
    </row>
    <row r="199" spans="1:22" ht="15.75" x14ac:dyDescent="0.25">
      <c r="A199" s="30"/>
      <c r="B199" s="30"/>
      <c r="C199" s="12" t="s">
        <v>57</v>
      </c>
      <c r="D199" s="69"/>
      <c r="E199" s="69">
        <v>932</v>
      </c>
      <c r="F199" s="65" t="s">
        <v>118</v>
      </c>
      <c r="G199" s="65" t="s">
        <v>137</v>
      </c>
      <c r="H199" s="69" t="s">
        <v>141</v>
      </c>
      <c r="I199" s="69">
        <v>414</v>
      </c>
      <c r="J199" s="65">
        <v>2023</v>
      </c>
      <c r="K199" s="79">
        <f t="shared" si="403"/>
        <v>18559.900000000001</v>
      </c>
      <c r="L199" s="80">
        <f>L201</f>
        <v>0</v>
      </c>
      <c r="M199" s="80">
        <f t="shared" ref="M199:N199" si="406">M201</f>
        <v>0</v>
      </c>
      <c r="N199" s="80">
        <f t="shared" si="406"/>
        <v>18559.900000000001</v>
      </c>
      <c r="O199" s="79">
        <f t="shared" si="404"/>
        <v>0</v>
      </c>
      <c r="P199" s="80">
        <f>P201</f>
        <v>0</v>
      </c>
      <c r="Q199" s="80">
        <f t="shared" ref="Q199:R199" si="407">Q201</f>
        <v>0</v>
      </c>
      <c r="R199" s="80">
        <f t="shared" si="407"/>
        <v>0</v>
      </c>
      <c r="S199" s="79">
        <f t="shared" si="405"/>
        <v>0</v>
      </c>
      <c r="T199" s="80">
        <f>T201</f>
        <v>0</v>
      </c>
      <c r="U199" s="80">
        <f t="shared" ref="U199:V199" si="408">U201</f>
        <v>0</v>
      </c>
      <c r="V199" s="80">
        <f t="shared" si="408"/>
        <v>0</v>
      </c>
    </row>
    <row r="200" spans="1:22" ht="15.75" x14ac:dyDescent="0.25">
      <c r="A200" s="30"/>
      <c r="B200" s="30"/>
      <c r="C200" s="9" t="s">
        <v>0</v>
      </c>
      <c r="D200" s="40"/>
      <c r="E200" s="40"/>
      <c r="F200" s="65"/>
      <c r="G200" s="65"/>
      <c r="H200" s="40"/>
      <c r="I200" s="40"/>
      <c r="J200" s="40"/>
      <c r="K200" s="79"/>
      <c r="L200" s="80"/>
      <c r="M200" s="81"/>
      <c r="N200" s="80"/>
      <c r="O200" s="79"/>
      <c r="P200" s="80"/>
      <c r="Q200" s="81"/>
      <c r="R200" s="80"/>
      <c r="S200" s="79"/>
      <c r="T200" s="80"/>
      <c r="U200" s="81"/>
      <c r="V200" s="80"/>
    </row>
    <row r="201" spans="1:22" ht="15.75" x14ac:dyDescent="0.25">
      <c r="A201" s="30"/>
      <c r="B201" s="30"/>
      <c r="C201" s="9" t="s">
        <v>14</v>
      </c>
      <c r="D201" s="69"/>
      <c r="E201" s="69"/>
      <c r="F201" s="65"/>
      <c r="G201" s="65"/>
      <c r="H201" s="69"/>
      <c r="I201" s="69"/>
      <c r="J201" s="69"/>
      <c r="K201" s="79">
        <f t="shared" ref="K201:K202" si="409">L201+M201+N201</f>
        <v>18559.900000000001</v>
      </c>
      <c r="L201" s="80"/>
      <c r="M201" s="81"/>
      <c r="N201" s="80">
        <v>18559.900000000001</v>
      </c>
      <c r="O201" s="79">
        <f t="shared" ref="O201:O202" si="410">P201+Q201+R201</f>
        <v>0</v>
      </c>
      <c r="P201" s="80"/>
      <c r="Q201" s="81"/>
      <c r="R201" s="80"/>
      <c r="S201" s="79">
        <f t="shared" ref="S201:S202" si="411">T201+U201+V201</f>
        <v>0</v>
      </c>
      <c r="T201" s="80"/>
      <c r="U201" s="81"/>
      <c r="V201" s="80"/>
    </row>
    <row r="202" spans="1:22" ht="31.5" x14ac:dyDescent="0.25">
      <c r="A202" s="30"/>
      <c r="B202" s="30"/>
      <c r="C202" s="12" t="s">
        <v>45</v>
      </c>
      <c r="D202" s="69"/>
      <c r="E202" s="69">
        <v>932</v>
      </c>
      <c r="F202" s="65" t="s">
        <v>118</v>
      </c>
      <c r="G202" s="65" t="s">
        <v>137</v>
      </c>
      <c r="H202" s="69" t="s">
        <v>141</v>
      </c>
      <c r="I202" s="69">
        <v>414</v>
      </c>
      <c r="J202" s="65">
        <v>2023</v>
      </c>
      <c r="K202" s="79">
        <f t="shared" si="409"/>
        <v>2000</v>
      </c>
      <c r="L202" s="80">
        <f>L204</f>
        <v>0</v>
      </c>
      <c r="M202" s="80">
        <f t="shared" ref="M202:N202" si="412">M204</f>
        <v>0</v>
      </c>
      <c r="N202" s="80">
        <f t="shared" si="412"/>
        <v>2000</v>
      </c>
      <c r="O202" s="79">
        <f t="shared" si="410"/>
        <v>0</v>
      </c>
      <c r="P202" s="80">
        <f>P204</f>
        <v>0</v>
      </c>
      <c r="Q202" s="80">
        <f t="shared" ref="Q202:R202" si="413">Q204</f>
        <v>0</v>
      </c>
      <c r="R202" s="80">
        <f t="shared" si="413"/>
        <v>0</v>
      </c>
      <c r="S202" s="79">
        <f t="shared" si="411"/>
        <v>0</v>
      </c>
      <c r="T202" s="80">
        <f>T204</f>
        <v>0</v>
      </c>
      <c r="U202" s="80">
        <f t="shared" ref="U202:V202" si="414">U204</f>
        <v>0</v>
      </c>
      <c r="V202" s="80">
        <f t="shared" si="414"/>
        <v>0</v>
      </c>
    </row>
    <row r="203" spans="1:22" ht="15.75" x14ac:dyDescent="0.25">
      <c r="A203" s="30"/>
      <c r="B203" s="30"/>
      <c r="C203" s="9" t="s">
        <v>0</v>
      </c>
      <c r="D203" s="40"/>
      <c r="E203" s="40"/>
      <c r="F203" s="65"/>
      <c r="G203" s="65"/>
      <c r="H203" s="40"/>
      <c r="I203" s="40"/>
      <c r="J203" s="40"/>
      <c r="K203" s="79"/>
      <c r="L203" s="80"/>
      <c r="M203" s="81"/>
      <c r="N203" s="80"/>
      <c r="O203" s="79"/>
      <c r="P203" s="80"/>
      <c r="Q203" s="81"/>
      <c r="R203" s="80"/>
      <c r="S203" s="79"/>
      <c r="T203" s="80"/>
      <c r="U203" s="81"/>
      <c r="V203" s="80"/>
    </row>
    <row r="204" spans="1:22" ht="15.75" x14ac:dyDescent="0.25">
      <c r="A204" s="30"/>
      <c r="B204" s="30"/>
      <c r="C204" s="9" t="s">
        <v>14</v>
      </c>
      <c r="D204" s="69"/>
      <c r="E204" s="69"/>
      <c r="F204" s="65"/>
      <c r="G204" s="65"/>
      <c r="H204" s="69"/>
      <c r="I204" s="69"/>
      <c r="J204" s="69"/>
      <c r="K204" s="79">
        <f t="shared" ref="K204" si="415">L204+M204+N204</f>
        <v>2000</v>
      </c>
      <c r="L204" s="80"/>
      <c r="M204" s="81"/>
      <c r="N204" s="80">
        <v>2000</v>
      </c>
      <c r="O204" s="79">
        <f t="shared" ref="O204" si="416">P204+Q204+R204</f>
        <v>0</v>
      </c>
      <c r="P204" s="80"/>
      <c r="Q204" s="81"/>
      <c r="R204" s="80"/>
      <c r="S204" s="79">
        <f t="shared" ref="S204" si="417">T204+U204+V204</f>
        <v>0</v>
      </c>
      <c r="T204" s="80"/>
      <c r="U204" s="81"/>
      <c r="V204" s="80"/>
    </row>
    <row r="205" spans="1:22" ht="15.75" x14ac:dyDescent="0.25">
      <c r="A205" s="30"/>
      <c r="B205" s="30"/>
      <c r="C205" s="27" t="s">
        <v>158</v>
      </c>
      <c r="D205" s="70"/>
      <c r="E205" s="70"/>
      <c r="F205" s="70"/>
      <c r="G205" s="70"/>
      <c r="H205" s="70"/>
      <c r="I205" s="70"/>
      <c r="J205" s="70"/>
      <c r="K205" s="77">
        <f>L205+M205+N205</f>
        <v>171321.2</v>
      </c>
      <c r="L205" s="78">
        <f>L206</f>
        <v>146804.70000000001</v>
      </c>
      <c r="M205" s="78">
        <f t="shared" ref="M205:N207" si="418">M206</f>
        <v>1186.3</v>
      </c>
      <c r="N205" s="78">
        <f t="shared" si="418"/>
        <v>23330.2</v>
      </c>
      <c r="O205" s="77">
        <f>P205+Q205+R205</f>
        <v>0</v>
      </c>
      <c r="P205" s="78">
        <f>P206</f>
        <v>0</v>
      </c>
      <c r="Q205" s="78">
        <f t="shared" ref="Q205:R206" si="419">Q206</f>
        <v>0</v>
      </c>
      <c r="R205" s="78">
        <f t="shared" si="419"/>
        <v>0</v>
      </c>
      <c r="S205" s="77">
        <f>T205+U205+V205</f>
        <v>0</v>
      </c>
      <c r="T205" s="78">
        <f>T206</f>
        <v>0</v>
      </c>
      <c r="U205" s="78">
        <f t="shared" ref="U205:V206" si="420">U206</f>
        <v>0</v>
      </c>
      <c r="V205" s="78">
        <f t="shared" si="420"/>
        <v>0</v>
      </c>
    </row>
    <row r="206" spans="1:22" ht="15.75" x14ac:dyDescent="0.25">
      <c r="A206" s="30"/>
      <c r="B206" s="30"/>
      <c r="C206" s="7" t="s">
        <v>9</v>
      </c>
      <c r="D206" s="70"/>
      <c r="E206" s="70"/>
      <c r="F206" s="70"/>
      <c r="G206" s="70"/>
      <c r="H206" s="70"/>
      <c r="I206" s="70"/>
      <c r="J206" s="70"/>
      <c r="K206" s="77">
        <f>L206+M206+N206</f>
        <v>171321.2</v>
      </c>
      <c r="L206" s="78">
        <f>L207</f>
        <v>146804.70000000001</v>
      </c>
      <c r="M206" s="78">
        <f t="shared" si="418"/>
        <v>1186.3</v>
      </c>
      <c r="N206" s="78">
        <f t="shared" si="418"/>
        <v>23330.2</v>
      </c>
      <c r="O206" s="77">
        <f>P206+Q206+R206</f>
        <v>0</v>
      </c>
      <c r="P206" s="78">
        <f t="shared" ref="P206" si="421">P207</f>
        <v>0</v>
      </c>
      <c r="Q206" s="78">
        <f t="shared" si="419"/>
        <v>0</v>
      </c>
      <c r="R206" s="78">
        <f t="shared" si="419"/>
        <v>0</v>
      </c>
      <c r="S206" s="77">
        <f>T206+U206+V206</f>
        <v>0</v>
      </c>
      <c r="T206" s="78">
        <f t="shared" ref="T206" si="422">T207</f>
        <v>0</v>
      </c>
      <c r="U206" s="78">
        <f t="shared" si="420"/>
        <v>0</v>
      </c>
      <c r="V206" s="78">
        <f t="shared" si="420"/>
        <v>0</v>
      </c>
    </row>
    <row r="207" spans="1:22" ht="47.25" x14ac:dyDescent="0.25">
      <c r="A207" s="30"/>
      <c r="B207" s="30"/>
      <c r="C207" s="53" t="s">
        <v>142</v>
      </c>
      <c r="D207" s="70"/>
      <c r="E207" s="70"/>
      <c r="F207" s="70"/>
      <c r="G207" s="70"/>
      <c r="H207" s="70"/>
      <c r="I207" s="70"/>
      <c r="J207" s="70"/>
      <c r="K207" s="77">
        <f t="shared" ref="K207:K208" si="423">L207+M207+N207</f>
        <v>171321.2</v>
      </c>
      <c r="L207" s="78">
        <f>L208</f>
        <v>146804.70000000001</v>
      </c>
      <c r="M207" s="78">
        <f t="shared" si="418"/>
        <v>1186.3</v>
      </c>
      <c r="N207" s="78">
        <f t="shared" si="418"/>
        <v>23330.2</v>
      </c>
      <c r="O207" s="78">
        <f t="shared" ref="O207:V210" si="424">O208</f>
        <v>0</v>
      </c>
      <c r="P207" s="78">
        <f t="shared" si="424"/>
        <v>0</v>
      </c>
      <c r="Q207" s="78">
        <f t="shared" si="424"/>
        <v>0</v>
      </c>
      <c r="R207" s="78">
        <f t="shared" si="424"/>
        <v>0</v>
      </c>
      <c r="S207" s="77">
        <f t="shared" ref="S207:S208" si="425">T207+U207+V207</f>
        <v>0</v>
      </c>
      <c r="T207" s="78">
        <f t="shared" si="424"/>
        <v>0</v>
      </c>
      <c r="U207" s="78">
        <f t="shared" si="424"/>
        <v>0</v>
      </c>
      <c r="V207" s="78">
        <f t="shared" si="424"/>
        <v>0</v>
      </c>
    </row>
    <row r="208" spans="1:22" ht="34.9" customHeight="1" x14ac:dyDescent="0.25">
      <c r="A208" s="30"/>
      <c r="B208" s="30"/>
      <c r="C208" s="53" t="s">
        <v>79</v>
      </c>
      <c r="D208" s="70"/>
      <c r="E208" s="70"/>
      <c r="F208" s="70"/>
      <c r="G208" s="70"/>
      <c r="H208" s="70"/>
      <c r="I208" s="70"/>
      <c r="J208" s="70"/>
      <c r="K208" s="77">
        <f t="shared" si="423"/>
        <v>171321.2</v>
      </c>
      <c r="L208" s="78">
        <f>L209+L230</f>
        <v>146804.70000000001</v>
      </c>
      <c r="M208" s="78">
        <f t="shared" ref="M208:V208" si="426">M209+M230</f>
        <v>1186.3</v>
      </c>
      <c r="N208" s="78">
        <f>N209+N230</f>
        <v>23330.2</v>
      </c>
      <c r="O208" s="78">
        <f t="shared" si="424"/>
        <v>0</v>
      </c>
      <c r="P208" s="78">
        <f t="shared" si="426"/>
        <v>0</v>
      </c>
      <c r="Q208" s="78">
        <f t="shared" si="426"/>
        <v>0</v>
      </c>
      <c r="R208" s="78">
        <f t="shared" si="426"/>
        <v>0</v>
      </c>
      <c r="S208" s="77">
        <f t="shared" si="425"/>
        <v>0</v>
      </c>
      <c r="T208" s="78">
        <f t="shared" si="426"/>
        <v>0</v>
      </c>
      <c r="U208" s="78">
        <f t="shared" si="426"/>
        <v>0</v>
      </c>
      <c r="V208" s="78">
        <f t="shared" si="426"/>
        <v>0</v>
      </c>
    </row>
    <row r="209" spans="1:22" ht="15.75" x14ac:dyDescent="0.25">
      <c r="A209" s="30"/>
      <c r="B209" s="30"/>
      <c r="C209" s="52" t="s">
        <v>143</v>
      </c>
      <c r="D209" s="70"/>
      <c r="E209" s="70"/>
      <c r="F209" s="70"/>
      <c r="G209" s="70"/>
      <c r="H209" s="70"/>
      <c r="I209" s="70"/>
      <c r="J209" s="70"/>
      <c r="K209" s="77">
        <f>L209+M209+N209</f>
        <v>10534.9</v>
      </c>
      <c r="L209" s="78">
        <f>L210</f>
        <v>0</v>
      </c>
      <c r="M209" s="78">
        <f t="shared" ref="M209:N209" si="427">M210</f>
        <v>0</v>
      </c>
      <c r="N209" s="78">
        <f t="shared" si="427"/>
        <v>10534.9</v>
      </c>
      <c r="O209" s="78">
        <f t="shared" si="424"/>
        <v>0</v>
      </c>
      <c r="P209" s="78">
        <f t="shared" si="424"/>
        <v>0</v>
      </c>
      <c r="Q209" s="78">
        <f t="shared" si="424"/>
        <v>0</v>
      </c>
      <c r="R209" s="78">
        <f t="shared" si="424"/>
        <v>0</v>
      </c>
      <c r="S209" s="78"/>
      <c r="T209" s="78">
        <f t="shared" ref="T209:V209" si="428">T210</f>
        <v>0</v>
      </c>
      <c r="U209" s="78">
        <f t="shared" si="428"/>
        <v>0</v>
      </c>
      <c r="V209" s="78">
        <f t="shared" si="428"/>
        <v>0</v>
      </c>
    </row>
    <row r="210" spans="1:22" ht="31.5" x14ac:dyDescent="0.25">
      <c r="A210" s="30"/>
      <c r="B210" s="30"/>
      <c r="C210" s="27" t="s">
        <v>12</v>
      </c>
      <c r="D210" s="70"/>
      <c r="E210" s="70"/>
      <c r="F210" s="70"/>
      <c r="G210" s="70"/>
      <c r="H210" s="70"/>
      <c r="I210" s="70"/>
      <c r="J210" s="70"/>
      <c r="K210" s="77">
        <f>L210+M210+N210</f>
        <v>10534.9</v>
      </c>
      <c r="L210" s="78">
        <f>L211+L214+L217+L221+L224+L227</f>
        <v>0</v>
      </c>
      <c r="M210" s="78">
        <f t="shared" ref="M210:V210" si="429">M211+M214+M217+M221+M224+M227</f>
        <v>0</v>
      </c>
      <c r="N210" s="78">
        <f t="shared" si="429"/>
        <v>10534.9</v>
      </c>
      <c r="O210" s="78">
        <f t="shared" si="424"/>
        <v>0</v>
      </c>
      <c r="P210" s="78">
        <f t="shared" si="429"/>
        <v>0</v>
      </c>
      <c r="Q210" s="78">
        <f t="shared" si="429"/>
        <v>0</v>
      </c>
      <c r="R210" s="78">
        <f t="shared" si="429"/>
        <v>0</v>
      </c>
      <c r="S210" s="78">
        <f>T210+U210+V210</f>
        <v>0</v>
      </c>
      <c r="T210" s="78">
        <f t="shared" si="429"/>
        <v>0</v>
      </c>
      <c r="U210" s="78">
        <f t="shared" si="429"/>
        <v>0</v>
      </c>
      <c r="V210" s="78">
        <f t="shared" si="429"/>
        <v>0</v>
      </c>
    </row>
    <row r="211" spans="1:22" ht="31.5" x14ac:dyDescent="0.25">
      <c r="A211" s="30"/>
      <c r="B211" s="30"/>
      <c r="C211" s="5" t="s">
        <v>25</v>
      </c>
      <c r="D211" s="62"/>
      <c r="E211" s="62">
        <v>932</v>
      </c>
      <c r="F211" s="63" t="s">
        <v>137</v>
      </c>
      <c r="G211" s="63" t="s">
        <v>125</v>
      </c>
      <c r="H211" s="62" t="s">
        <v>146</v>
      </c>
      <c r="I211" s="62">
        <v>414</v>
      </c>
      <c r="J211" s="62" t="s">
        <v>167</v>
      </c>
      <c r="K211" s="79">
        <f t="shared" ref="K211" si="430">L211+M211+N211</f>
        <v>1000</v>
      </c>
      <c r="L211" s="80">
        <f>L213</f>
        <v>0</v>
      </c>
      <c r="M211" s="80">
        <f t="shared" ref="M211:N211" si="431">M213</f>
        <v>0</v>
      </c>
      <c r="N211" s="80">
        <f t="shared" si="431"/>
        <v>1000</v>
      </c>
      <c r="O211" s="79">
        <f t="shared" ref="O211" si="432">P211+Q211+R211</f>
        <v>0</v>
      </c>
      <c r="P211" s="80">
        <f>P213</f>
        <v>0</v>
      </c>
      <c r="Q211" s="80">
        <f t="shared" ref="Q211:R211" si="433">Q213</f>
        <v>0</v>
      </c>
      <c r="R211" s="80">
        <f t="shared" si="433"/>
        <v>0</v>
      </c>
      <c r="S211" s="79">
        <f t="shared" ref="S211" si="434">T211+U211+V211</f>
        <v>0</v>
      </c>
      <c r="T211" s="80">
        <f>T213</f>
        <v>0</v>
      </c>
      <c r="U211" s="80">
        <f t="shared" ref="U211:V211" si="435">U213</f>
        <v>0</v>
      </c>
      <c r="V211" s="80">
        <f t="shared" si="435"/>
        <v>0</v>
      </c>
    </row>
    <row r="212" spans="1:22" ht="15.75" x14ac:dyDescent="0.25">
      <c r="A212" s="30"/>
      <c r="B212" s="30"/>
      <c r="C212" s="9" t="s">
        <v>0</v>
      </c>
      <c r="D212" s="62"/>
      <c r="E212" s="62"/>
      <c r="F212" s="63"/>
      <c r="G212" s="63"/>
      <c r="H212" s="62"/>
      <c r="I212" s="62"/>
      <c r="J212" s="62"/>
      <c r="K212" s="79"/>
      <c r="L212" s="80"/>
      <c r="M212" s="81"/>
      <c r="N212" s="80"/>
      <c r="O212" s="79"/>
      <c r="P212" s="80"/>
      <c r="Q212" s="81"/>
      <c r="R212" s="80"/>
      <c r="S212" s="79"/>
      <c r="T212" s="80"/>
      <c r="U212" s="81"/>
      <c r="V212" s="80"/>
    </row>
    <row r="213" spans="1:22" ht="15.75" x14ac:dyDescent="0.25">
      <c r="A213" s="30"/>
      <c r="B213" s="30"/>
      <c r="C213" s="9" t="s">
        <v>7</v>
      </c>
      <c r="D213" s="62"/>
      <c r="E213" s="62"/>
      <c r="F213" s="63"/>
      <c r="G213" s="63"/>
      <c r="H213" s="62"/>
      <c r="I213" s="62"/>
      <c r="J213" s="62"/>
      <c r="K213" s="79">
        <f t="shared" ref="K213:K214" si="436">L213+M213+N213</f>
        <v>1000</v>
      </c>
      <c r="L213" s="80"/>
      <c r="M213" s="81"/>
      <c r="N213" s="80">
        <v>1000</v>
      </c>
      <c r="O213" s="79">
        <f t="shared" ref="O213:O214" si="437">P213+Q213+R213</f>
        <v>0</v>
      </c>
      <c r="P213" s="80"/>
      <c r="Q213" s="81"/>
      <c r="R213" s="80"/>
      <c r="S213" s="79">
        <f t="shared" ref="S213:S214" si="438">T213+U213+V213</f>
        <v>0</v>
      </c>
      <c r="T213" s="80"/>
      <c r="U213" s="81"/>
      <c r="V213" s="80"/>
    </row>
    <row r="214" spans="1:22" ht="31.5" x14ac:dyDescent="0.25">
      <c r="A214" s="30"/>
      <c r="B214" s="30"/>
      <c r="C214" s="5" t="s">
        <v>32</v>
      </c>
      <c r="D214" s="62"/>
      <c r="E214" s="62">
        <v>932</v>
      </c>
      <c r="F214" s="63" t="s">
        <v>137</v>
      </c>
      <c r="G214" s="63" t="s">
        <v>125</v>
      </c>
      <c r="H214" s="62" t="s">
        <v>147</v>
      </c>
      <c r="I214" s="62">
        <v>414</v>
      </c>
      <c r="J214" s="65">
        <v>2023</v>
      </c>
      <c r="K214" s="79">
        <f t="shared" si="436"/>
        <v>1000</v>
      </c>
      <c r="L214" s="81">
        <f>L216</f>
        <v>0</v>
      </c>
      <c r="M214" s="81">
        <f t="shared" ref="M214:N214" si="439">M216</f>
        <v>0</v>
      </c>
      <c r="N214" s="81">
        <f t="shared" si="439"/>
        <v>1000</v>
      </c>
      <c r="O214" s="79">
        <f t="shared" si="437"/>
        <v>0</v>
      </c>
      <c r="P214" s="81">
        <f>P216</f>
        <v>0</v>
      </c>
      <c r="Q214" s="81">
        <f t="shared" ref="Q214:R214" si="440">Q216</f>
        <v>0</v>
      </c>
      <c r="R214" s="81">
        <f t="shared" si="440"/>
        <v>0</v>
      </c>
      <c r="S214" s="79">
        <f t="shared" si="438"/>
        <v>0</v>
      </c>
      <c r="T214" s="81">
        <f>T216</f>
        <v>0</v>
      </c>
      <c r="U214" s="81">
        <f t="shared" ref="U214:V214" si="441">U216</f>
        <v>0</v>
      </c>
      <c r="V214" s="81">
        <f t="shared" si="441"/>
        <v>0</v>
      </c>
    </row>
    <row r="215" spans="1:22" ht="15.75" x14ac:dyDescent="0.25">
      <c r="A215" s="30"/>
      <c r="B215" s="30"/>
      <c r="C215" s="9" t="s">
        <v>0</v>
      </c>
      <c r="D215" s="62"/>
      <c r="E215" s="62"/>
      <c r="F215" s="63"/>
      <c r="G215" s="63"/>
      <c r="H215" s="62"/>
      <c r="I215" s="62"/>
      <c r="J215" s="62"/>
      <c r="K215" s="79"/>
      <c r="L215" s="81"/>
      <c r="M215" s="81"/>
      <c r="N215" s="81"/>
      <c r="O215" s="79"/>
      <c r="P215" s="81"/>
      <c r="Q215" s="81"/>
      <c r="R215" s="81"/>
      <c r="S215" s="79"/>
      <c r="T215" s="81"/>
      <c r="U215" s="81"/>
      <c r="V215" s="81"/>
    </row>
    <row r="216" spans="1:22" ht="15.75" x14ac:dyDescent="0.25">
      <c r="A216" s="30"/>
      <c r="B216" s="30"/>
      <c r="C216" s="9" t="s">
        <v>14</v>
      </c>
      <c r="D216" s="62"/>
      <c r="E216" s="62"/>
      <c r="F216" s="63"/>
      <c r="G216" s="63"/>
      <c r="H216" s="62"/>
      <c r="I216" s="62"/>
      <c r="J216" s="62"/>
      <c r="K216" s="79">
        <f t="shared" ref="K216:K217" si="442">L216+M216+N216</f>
        <v>1000</v>
      </c>
      <c r="L216" s="81"/>
      <c r="M216" s="81"/>
      <c r="N216" s="81">
        <v>1000</v>
      </c>
      <c r="O216" s="79">
        <f t="shared" ref="O216:O217" si="443">P216+Q216+R216</f>
        <v>0</v>
      </c>
      <c r="P216" s="81"/>
      <c r="Q216" s="81"/>
      <c r="R216" s="81"/>
      <c r="S216" s="79">
        <f t="shared" ref="S216:S217" si="444">T216+U216+V216</f>
        <v>0</v>
      </c>
      <c r="T216" s="81"/>
      <c r="U216" s="81"/>
      <c r="V216" s="81"/>
    </row>
    <row r="217" spans="1:22" ht="31.5" x14ac:dyDescent="0.25">
      <c r="A217" s="30"/>
      <c r="B217" s="30"/>
      <c r="C217" s="5" t="s">
        <v>33</v>
      </c>
      <c r="D217" s="62"/>
      <c r="E217" s="62">
        <v>932</v>
      </c>
      <c r="F217" s="63" t="s">
        <v>137</v>
      </c>
      <c r="G217" s="63" t="s">
        <v>125</v>
      </c>
      <c r="H217" s="62" t="s">
        <v>148</v>
      </c>
      <c r="I217" s="62">
        <v>414</v>
      </c>
      <c r="J217" s="65">
        <v>2023</v>
      </c>
      <c r="K217" s="79">
        <f t="shared" si="442"/>
        <v>1754.9</v>
      </c>
      <c r="L217" s="81">
        <f>L219+L220</f>
        <v>0</v>
      </c>
      <c r="M217" s="81">
        <f t="shared" ref="M217:N217" si="445">M219+M220</f>
        <v>0</v>
      </c>
      <c r="N217" s="81">
        <f t="shared" si="445"/>
        <v>1754.9</v>
      </c>
      <c r="O217" s="79">
        <f t="shared" si="443"/>
        <v>0</v>
      </c>
      <c r="P217" s="81">
        <f>P219+P220</f>
        <v>0</v>
      </c>
      <c r="Q217" s="81">
        <f t="shared" ref="Q217:R217" si="446">Q219+Q220</f>
        <v>0</v>
      </c>
      <c r="R217" s="81">
        <f t="shared" si="446"/>
        <v>0</v>
      </c>
      <c r="S217" s="79">
        <f t="shared" si="444"/>
        <v>0</v>
      </c>
      <c r="T217" s="81">
        <f>T219+T220</f>
        <v>0</v>
      </c>
      <c r="U217" s="81">
        <f t="shared" ref="U217:V217" si="447">U219+U220</f>
        <v>0</v>
      </c>
      <c r="V217" s="81">
        <f t="shared" si="447"/>
        <v>0</v>
      </c>
    </row>
    <row r="218" spans="1:22" ht="15.75" x14ac:dyDescent="0.25">
      <c r="A218" s="30"/>
      <c r="B218" s="30"/>
      <c r="C218" s="9" t="s">
        <v>0</v>
      </c>
      <c r="D218" s="62"/>
      <c r="E218" s="62"/>
      <c r="F218" s="63"/>
      <c r="G218" s="63"/>
      <c r="H218" s="62"/>
      <c r="I218" s="62"/>
      <c r="J218" s="62"/>
      <c r="K218" s="79"/>
      <c r="L218" s="81"/>
      <c r="M218" s="81"/>
      <c r="N218" s="81"/>
      <c r="O218" s="79"/>
      <c r="P218" s="81"/>
      <c r="Q218" s="81"/>
      <c r="R218" s="81"/>
      <c r="S218" s="79"/>
      <c r="T218" s="81"/>
      <c r="U218" s="81"/>
      <c r="V218" s="81"/>
    </row>
    <row r="219" spans="1:22" ht="15.75" x14ac:dyDescent="0.25">
      <c r="A219" s="30"/>
      <c r="B219" s="30"/>
      <c r="C219" s="9" t="s">
        <v>14</v>
      </c>
      <c r="D219" s="62"/>
      <c r="E219" s="62"/>
      <c r="F219" s="63"/>
      <c r="G219" s="63"/>
      <c r="H219" s="62"/>
      <c r="I219" s="62"/>
      <c r="J219" s="62"/>
      <c r="K219" s="79">
        <f t="shared" ref="K219:K221" si="448">L219+M219+N219</f>
        <v>1000</v>
      </c>
      <c r="L219" s="81"/>
      <c r="M219" s="81"/>
      <c r="N219" s="81">
        <v>1000</v>
      </c>
      <c r="O219" s="79">
        <f t="shared" ref="O219:O221" si="449">P219+Q219+R219</f>
        <v>0</v>
      </c>
      <c r="P219" s="81"/>
      <c r="Q219" s="81"/>
      <c r="R219" s="81"/>
      <c r="S219" s="79">
        <f t="shared" ref="S219:S221" si="450">T219+U219+V219</f>
        <v>0</v>
      </c>
      <c r="T219" s="81"/>
      <c r="U219" s="81"/>
      <c r="V219" s="81"/>
    </row>
    <row r="220" spans="1:22" ht="15.75" x14ac:dyDescent="0.25">
      <c r="A220" s="30"/>
      <c r="B220" s="30"/>
      <c r="C220" s="9" t="s">
        <v>7</v>
      </c>
      <c r="D220" s="62"/>
      <c r="E220" s="62"/>
      <c r="F220" s="63"/>
      <c r="G220" s="63"/>
      <c r="H220" s="62"/>
      <c r="I220" s="62"/>
      <c r="J220" s="62"/>
      <c r="K220" s="79">
        <f t="shared" si="448"/>
        <v>754.9</v>
      </c>
      <c r="L220" s="81"/>
      <c r="M220" s="81"/>
      <c r="N220" s="81">
        <v>754.9</v>
      </c>
      <c r="O220" s="79">
        <f t="shared" si="449"/>
        <v>0</v>
      </c>
      <c r="P220" s="81"/>
      <c r="Q220" s="81"/>
      <c r="R220" s="81"/>
      <c r="S220" s="79">
        <f t="shared" si="450"/>
        <v>0</v>
      </c>
      <c r="T220" s="81"/>
      <c r="U220" s="81"/>
      <c r="V220" s="81"/>
    </row>
    <row r="221" spans="1:22" ht="31.5" x14ac:dyDescent="0.25">
      <c r="A221" s="30"/>
      <c r="B221" s="30"/>
      <c r="C221" s="5" t="s">
        <v>34</v>
      </c>
      <c r="D221" s="62"/>
      <c r="E221" s="62">
        <v>932</v>
      </c>
      <c r="F221" s="63" t="s">
        <v>137</v>
      </c>
      <c r="G221" s="63" t="s">
        <v>125</v>
      </c>
      <c r="H221" s="62" t="s">
        <v>149</v>
      </c>
      <c r="I221" s="62">
        <v>414</v>
      </c>
      <c r="J221" s="62" t="s">
        <v>167</v>
      </c>
      <c r="K221" s="79">
        <f t="shared" si="448"/>
        <v>2250</v>
      </c>
      <c r="L221" s="81">
        <f>L223</f>
        <v>0</v>
      </c>
      <c r="M221" s="81">
        <f t="shared" ref="M221:N221" si="451">M223</f>
        <v>0</v>
      </c>
      <c r="N221" s="81">
        <f t="shared" si="451"/>
        <v>2250</v>
      </c>
      <c r="O221" s="79">
        <f t="shared" si="449"/>
        <v>0</v>
      </c>
      <c r="P221" s="81">
        <f>P223</f>
        <v>0</v>
      </c>
      <c r="Q221" s="81">
        <f t="shared" ref="Q221:R221" si="452">Q223</f>
        <v>0</v>
      </c>
      <c r="R221" s="81">
        <f t="shared" si="452"/>
        <v>0</v>
      </c>
      <c r="S221" s="79">
        <f t="shared" si="450"/>
        <v>0</v>
      </c>
      <c r="T221" s="81">
        <f>T223</f>
        <v>0</v>
      </c>
      <c r="U221" s="81">
        <f t="shared" ref="U221:V221" si="453">U223</f>
        <v>0</v>
      </c>
      <c r="V221" s="81">
        <f t="shared" si="453"/>
        <v>0</v>
      </c>
    </row>
    <row r="222" spans="1:22" ht="15.75" x14ac:dyDescent="0.25">
      <c r="A222" s="30"/>
      <c r="B222" s="30"/>
      <c r="C222" s="9" t="s">
        <v>0</v>
      </c>
      <c r="D222" s="62"/>
      <c r="E222" s="62"/>
      <c r="F222" s="63"/>
      <c r="G222" s="63"/>
      <c r="H222" s="62"/>
      <c r="I222" s="62"/>
      <c r="J222" s="62"/>
      <c r="K222" s="79"/>
      <c r="L222" s="81"/>
      <c r="M222" s="81"/>
      <c r="N222" s="81"/>
      <c r="O222" s="79"/>
      <c r="P222" s="81"/>
      <c r="Q222" s="81"/>
      <c r="R222" s="81"/>
      <c r="S222" s="79"/>
      <c r="T222" s="81"/>
      <c r="U222" s="81"/>
      <c r="V222" s="81"/>
    </row>
    <row r="223" spans="1:22" ht="15.75" x14ac:dyDescent="0.25">
      <c r="A223" s="30"/>
      <c r="B223" s="30"/>
      <c r="C223" s="9" t="s">
        <v>7</v>
      </c>
      <c r="D223" s="62"/>
      <c r="E223" s="62"/>
      <c r="F223" s="63"/>
      <c r="G223" s="63"/>
      <c r="H223" s="62"/>
      <c r="I223" s="62"/>
      <c r="J223" s="62"/>
      <c r="K223" s="79">
        <f t="shared" ref="K223:K224" si="454">L223+M223+N223</f>
        <v>2250</v>
      </c>
      <c r="L223" s="81"/>
      <c r="M223" s="81"/>
      <c r="N223" s="81">
        <v>2250</v>
      </c>
      <c r="O223" s="79">
        <f t="shared" ref="O223:O224" si="455">P223+Q223+R223</f>
        <v>0</v>
      </c>
      <c r="P223" s="81"/>
      <c r="Q223" s="81"/>
      <c r="R223" s="81"/>
      <c r="S223" s="79">
        <f t="shared" ref="S223:S224" si="456">T223+U223+V223</f>
        <v>0</v>
      </c>
      <c r="T223" s="81"/>
      <c r="U223" s="81"/>
      <c r="V223" s="81"/>
    </row>
    <row r="224" spans="1:22" ht="31.5" x14ac:dyDescent="0.25">
      <c r="A224" s="30"/>
      <c r="B224" s="30"/>
      <c r="C224" s="5" t="s">
        <v>35</v>
      </c>
      <c r="D224" s="62"/>
      <c r="E224" s="62">
        <v>932</v>
      </c>
      <c r="F224" s="63" t="s">
        <v>137</v>
      </c>
      <c r="G224" s="63" t="s">
        <v>125</v>
      </c>
      <c r="H224" s="62" t="s">
        <v>150</v>
      </c>
      <c r="I224" s="62">
        <v>414</v>
      </c>
      <c r="J224" s="62" t="s">
        <v>167</v>
      </c>
      <c r="K224" s="79">
        <f t="shared" si="454"/>
        <v>2510</v>
      </c>
      <c r="L224" s="81">
        <f>L226</f>
        <v>0</v>
      </c>
      <c r="M224" s="81">
        <f t="shared" ref="M224:N224" si="457">M226</f>
        <v>0</v>
      </c>
      <c r="N224" s="81">
        <f t="shared" si="457"/>
        <v>2510</v>
      </c>
      <c r="O224" s="79">
        <f t="shared" si="455"/>
        <v>0</v>
      </c>
      <c r="P224" s="81">
        <f>P226</f>
        <v>0</v>
      </c>
      <c r="Q224" s="81">
        <f t="shared" ref="Q224:R224" si="458">Q226</f>
        <v>0</v>
      </c>
      <c r="R224" s="81">
        <f t="shared" si="458"/>
        <v>0</v>
      </c>
      <c r="S224" s="79">
        <f t="shared" si="456"/>
        <v>0</v>
      </c>
      <c r="T224" s="81">
        <f>T226</f>
        <v>0</v>
      </c>
      <c r="U224" s="81">
        <f t="shared" ref="U224:V224" si="459">U226</f>
        <v>0</v>
      </c>
      <c r="V224" s="81">
        <f t="shared" si="459"/>
        <v>0</v>
      </c>
    </row>
    <row r="225" spans="1:22" ht="15.75" x14ac:dyDescent="0.25">
      <c r="A225" s="30"/>
      <c r="B225" s="30"/>
      <c r="C225" s="9" t="s">
        <v>0</v>
      </c>
      <c r="D225" s="62"/>
      <c r="E225" s="62"/>
      <c r="F225" s="63"/>
      <c r="G225" s="63"/>
      <c r="H225" s="62"/>
      <c r="I225" s="62"/>
      <c r="J225" s="62"/>
      <c r="K225" s="79"/>
      <c r="L225" s="81"/>
      <c r="M225" s="81"/>
      <c r="N225" s="81"/>
      <c r="O225" s="79"/>
      <c r="P225" s="81"/>
      <c r="Q225" s="81"/>
      <c r="R225" s="81"/>
      <c r="S225" s="79"/>
      <c r="T225" s="81"/>
      <c r="U225" s="81"/>
      <c r="V225" s="81"/>
    </row>
    <row r="226" spans="1:22" ht="15.75" x14ac:dyDescent="0.25">
      <c r="A226" s="30"/>
      <c r="B226" s="30"/>
      <c r="C226" s="9" t="s">
        <v>7</v>
      </c>
      <c r="D226" s="62"/>
      <c r="E226" s="62"/>
      <c r="F226" s="63"/>
      <c r="G226" s="63"/>
      <c r="H226" s="62"/>
      <c r="I226" s="62"/>
      <c r="J226" s="62"/>
      <c r="K226" s="79">
        <f t="shared" ref="K226:K227" si="460">L226+M226+N226</f>
        <v>2510</v>
      </c>
      <c r="L226" s="81"/>
      <c r="M226" s="81"/>
      <c r="N226" s="81">
        <v>2510</v>
      </c>
      <c r="O226" s="79">
        <f t="shared" ref="O226:O227" si="461">P226+Q226+R226</f>
        <v>0</v>
      </c>
      <c r="P226" s="81"/>
      <c r="Q226" s="81"/>
      <c r="R226" s="81"/>
      <c r="S226" s="79">
        <f t="shared" ref="S226:S227" si="462">T226+U226+V226</f>
        <v>0</v>
      </c>
      <c r="T226" s="81"/>
      <c r="U226" s="81"/>
      <c r="V226" s="81"/>
    </row>
    <row r="227" spans="1:22" ht="31.5" x14ac:dyDescent="0.25">
      <c r="A227" s="30"/>
      <c r="B227" s="30"/>
      <c r="C227" s="5" t="s">
        <v>31</v>
      </c>
      <c r="D227" s="62"/>
      <c r="E227" s="62">
        <v>932</v>
      </c>
      <c r="F227" s="63" t="s">
        <v>137</v>
      </c>
      <c r="G227" s="63" t="s">
        <v>125</v>
      </c>
      <c r="H227" s="62" t="s">
        <v>151</v>
      </c>
      <c r="I227" s="62">
        <v>414</v>
      </c>
      <c r="J227" s="62" t="s">
        <v>167</v>
      </c>
      <c r="K227" s="79">
        <f t="shared" si="460"/>
        <v>2020</v>
      </c>
      <c r="L227" s="81">
        <f>L229</f>
        <v>0</v>
      </c>
      <c r="M227" s="81">
        <f t="shared" ref="M227:N227" si="463">M229</f>
        <v>0</v>
      </c>
      <c r="N227" s="81">
        <f t="shared" si="463"/>
        <v>2020</v>
      </c>
      <c r="O227" s="79">
        <f t="shared" si="461"/>
        <v>0</v>
      </c>
      <c r="P227" s="81">
        <f>P229</f>
        <v>0</v>
      </c>
      <c r="Q227" s="81">
        <f t="shared" ref="Q227:R227" si="464">Q229</f>
        <v>0</v>
      </c>
      <c r="R227" s="81">
        <f t="shared" si="464"/>
        <v>0</v>
      </c>
      <c r="S227" s="79">
        <f t="shared" si="462"/>
        <v>0</v>
      </c>
      <c r="T227" s="81">
        <f>T229</f>
        <v>0</v>
      </c>
      <c r="U227" s="81">
        <f t="shared" ref="U227:V227" si="465">U229</f>
        <v>0</v>
      </c>
      <c r="V227" s="81">
        <f t="shared" si="465"/>
        <v>0</v>
      </c>
    </row>
    <row r="228" spans="1:22" ht="15.75" x14ac:dyDescent="0.25">
      <c r="A228" s="30"/>
      <c r="B228" s="30"/>
      <c r="C228" s="9" t="s">
        <v>0</v>
      </c>
      <c r="D228" s="62"/>
      <c r="E228" s="62"/>
      <c r="F228" s="63"/>
      <c r="G228" s="63"/>
      <c r="H228" s="62"/>
      <c r="I228" s="62"/>
      <c r="J228" s="62"/>
      <c r="K228" s="79"/>
      <c r="L228" s="81"/>
      <c r="M228" s="81"/>
      <c r="N228" s="81"/>
      <c r="O228" s="79"/>
      <c r="P228" s="81"/>
      <c r="Q228" s="81"/>
      <c r="R228" s="81"/>
      <c r="S228" s="79"/>
      <c r="T228" s="81"/>
      <c r="U228" s="81"/>
      <c r="V228" s="81"/>
    </row>
    <row r="229" spans="1:22" ht="15.75" x14ac:dyDescent="0.25">
      <c r="A229" s="30"/>
      <c r="B229" s="30"/>
      <c r="C229" s="9" t="s">
        <v>7</v>
      </c>
      <c r="D229" s="62"/>
      <c r="E229" s="62"/>
      <c r="F229" s="63"/>
      <c r="G229" s="63"/>
      <c r="H229" s="62"/>
      <c r="I229" s="62"/>
      <c r="J229" s="62"/>
      <c r="K229" s="79">
        <f t="shared" ref="K229" si="466">L229+M229+N229</f>
        <v>2020</v>
      </c>
      <c r="L229" s="81"/>
      <c r="M229" s="81"/>
      <c r="N229" s="81">
        <v>2020</v>
      </c>
      <c r="O229" s="79">
        <f t="shared" ref="O229" si="467">P229+Q229+R229</f>
        <v>0</v>
      </c>
      <c r="P229" s="81"/>
      <c r="Q229" s="81"/>
      <c r="R229" s="81"/>
      <c r="S229" s="79">
        <f t="shared" ref="S229" si="468">T229+U229+V229</f>
        <v>0</v>
      </c>
      <c r="T229" s="81"/>
      <c r="U229" s="81"/>
      <c r="V229" s="81"/>
    </row>
    <row r="230" spans="1:22" ht="31.5" x14ac:dyDescent="0.25">
      <c r="A230" s="30"/>
      <c r="B230" s="30"/>
      <c r="C230" s="9" t="s">
        <v>144</v>
      </c>
      <c r="D230" s="71"/>
      <c r="E230" s="71"/>
      <c r="F230" s="72"/>
      <c r="G230" s="72"/>
      <c r="H230" s="71"/>
      <c r="I230" s="71"/>
      <c r="J230" s="71"/>
      <c r="K230" s="86">
        <f>L230+M230+N230</f>
        <v>160786.29999999999</v>
      </c>
      <c r="L230" s="87">
        <f>L231</f>
        <v>146804.70000000001</v>
      </c>
      <c r="M230" s="87">
        <f t="shared" ref="M230:N230" si="469">M231</f>
        <v>1186.3</v>
      </c>
      <c r="N230" s="87">
        <f t="shared" si="469"/>
        <v>12795.300000000001</v>
      </c>
      <c r="O230" s="86">
        <f>P230+Q230+R230</f>
        <v>0</v>
      </c>
      <c r="P230" s="87">
        <f t="shared" ref="P230:R230" si="470">P232</f>
        <v>0</v>
      </c>
      <c r="Q230" s="87">
        <f t="shared" si="470"/>
        <v>0</v>
      </c>
      <c r="R230" s="87">
        <f t="shared" si="470"/>
        <v>0</v>
      </c>
      <c r="S230" s="86">
        <f>T230+U230+V230</f>
        <v>0</v>
      </c>
      <c r="T230" s="87">
        <f t="shared" ref="T230:V230" si="471">T232</f>
        <v>0</v>
      </c>
      <c r="U230" s="87">
        <f t="shared" si="471"/>
        <v>0</v>
      </c>
      <c r="V230" s="87">
        <f t="shared" si="471"/>
        <v>0</v>
      </c>
    </row>
    <row r="231" spans="1:22" ht="31.5" x14ac:dyDescent="0.25">
      <c r="A231" s="30"/>
      <c r="B231" s="30"/>
      <c r="C231" s="27" t="s">
        <v>12</v>
      </c>
      <c r="D231" s="71"/>
      <c r="E231" s="71"/>
      <c r="F231" s="72"/>
      <c r="G231" s="72"/>
      <c r="H231" s="71"/>
      <c r="I231" s="71"/>
      <c r="J231" s="71"/>
      <c r="K231" s="86">
        <f>L231+M231+N231</f>
        <v>160786.29999999999</v>
      </c>
      <c r="L231" s="87">
        <f>L232</f>
        <v>146804.70000000001</v>
      </c>
      <c r="M231" s="87">
        <f t="shared" ref="M231:N231" si="472">M232</f>
        <v>1186.3</v>
      </c>
      <c r="N231" s="87">
        <f t="shared" si="472"/>
        <v>12795.300000000001</v>
      </c>
      <c r="O231" s="86">
        <f>P231+Q231+R231</f>
        <v>0</v>
      </c>
      <c r="P231" s="87">
        <f t="shared" ref="P231:R231" si="473">P232</f>
        <v>0</v>
      </c>
      <c r="Q231" s="87">
        <f t="shared" si="473"/>
        <v>0</v>
      </c>
      <c r="R231" s="87">
        <f t="shared" si="473"/>
        <v>0</v>
      </c>
      <c r="S231" s="86">
        <f>T231+U231+V231</f>
        <v>0</v>
      </c>
      <c r="T231" s="87">
        <f t="shared" ref="T231" si="474">T232</f>
        <v>0</v>
      </c>
      <c r="U231" s="87">
        <f t="shared" ref="U231" si="475">U232</f>
        <v>0</v>
      </c>
      <c r="V231" s="87">
        <f t="shared" ref="V231" si="476">V232</f>
        <v>0</v>
      </c>
    </row>
    <row r="232" spans="1:22" ht="63" x14ac:dyDescent="0.25">
      <c r="A232" s="30"/>
      <c r="B232" s="30"/>
      <c r="C232" s="12" t="s">
        <v>43</v>
      </c>
      <c r="D232" s="62" t="s">
        <v>145</v>
      </c>
      <c r="E232" s="62"/>
      <c r="F232" s="63"/>
      <c r="G232" s="63"/>
      <c r="H232" s="62"/>
      <c r="I232" s="62"/>
      <c r="J232" s="62" t="s">
        <v>162</v>
      </c>
      <c r="K232" s="79">
        <f t="shared" ref="K232" si="477">L232+M232+N232</f>
        <v>160786.29999999999</v>
      </c>
      <c r="L232" s="80">
        <f>L234+L235+L236+L237</f>
        <v>146804.70000000001</v>
      </c>
      <c r="M232" s="80">
        <f t="shared" ref="M232:N232" si="478">M234+M235+M236+M237</f>
        <v>1186.3</v>
      </c>
      <c r="N232" s="80">
        <f t="shared" si="478"/>
        <v>12795.300000000001</v>
      </c>
      <c r="O232" s="79">
        <f t="shared" ref="O232" si="479">P232+Q232+R232</f>
        <v>0</v>
      </c>
      <c r="P232" s="80">
        <f>P234+P235+P236+P237</f>
        <v>0</v>
      </c>
      <c r="Q232" s="80">
        <f t="shared" ref="Q232:R232" si="480">Q234+Q235+Q236+Q237</f>
        <v>0</v>
      </c>
      <c r="R232" s="80">
        <f t="shared" si="480"/>
        <v>0</v>
      </c>
      <c r="S232" s="79">
        <f t="shared" ref="S232" si="481">T232+U232+V232</f>
        <v>0</v>
      </c>
      <c r="T232" s="80">
        <f>T234+T235+T236+T237</f>
        <v>0</v>
      </c>
      <c r="U232" s="80">
        <f t="shared" ref="U232:V232" si="482">U234+U235+U236+U237</f>
        <v>0</v>
      </c>
      <c r="V232" s="80">
        <f t="shared" si="482"/>
        <v>0</v>
      </c>
    </row>
    <row r="233" spans="1:22" ht="15.75" x14ac:dyDescent="0.25">
      <c r="A233" s="30"/>
      <c r="B233" s="30"/>
      <c r="C233" s="8" t="s">
        <v>0</v>
      </c>
      <c r="D233" s="62"/>
      <c r="E233" s="62"/>
      <c r="F233" s="63"/>
      <c r="G233" s="63"/>
      <c r="H233" s="62"/>
      <c r="I233" s="62"/>
      <c r="J233" s="62"/>
      <c r="K233" s="79"/>
      <c r="L233" s="80"/>
      <c r="M233" s="81"/>
      <c r="N233" s="80"/>
      <c r="O233" s="79"/>
      <c r="P233" s="80"/>
      <c r="Q233" s="81"/>
      <c r="R233" s="80"/>
      <c r="S233" s="79"/>
      <c r="T233" s="80"/>
      <c r="U233" s="81"/>
      <c r="V233" s="80"/>
    </row>
    <row r="234" spans="1:22" ht="15.75" x14ac:dyDescent="0.25">
      <c r="A234" s="30"/>
      <c r="B234" s="30"/>
      <c r="C234" s="9" t="s">
        <v>14</v>
      </c>
      <c r="D234" s="62"/>
      <c r="E234" s="62">
        <v>932</v>
      </c>
      <c r="F234" s="63" t="s">
        <v>152</v>
      </c>
      <c r="G234" s="63" t="s">
        <v>125</v>
      </c>
      <c r="H234" s="62" t="s">
        <v>153</v>
      </c>
      <c r="I234" s="62">
        <v>414</v>
      </c>
      <c r="J234" s="62"/>
      <c r="K234" s="79">
        <f t="shared" ref="K234:K237" si="483">L234+M234+N234</f>
        <v>148287.6</v>
      </c>
      <c r="L234" s="80">
        <v>146804.70000000001</v>
      </c>
      <c r="M234" s="81">
        <v>1186.3</v>
      </c>
      <c r="N234" s="80">
        <v>296.60000000000002</v>
      </c>
      <c r="O234" s="79">
        <f t="shared" ref="O234:O237" si="484">P234+Q234+R234</f>
        <v>0</v>
      </c>
      <c r="P234" s="80"/>
      <c r="Q234" s="81"/>
      <c r="R234" s="80"/>
      <c r="S234" s="79">
        <f t="shared" ref="S234:S237" si="485">T234+U234+V234</f>
        <v>0</v>
      </c>
      <c r="T234" s="80"/>
      <c r="U234" s="81"/>
      <c r="V234" s="80"/>
    </row>
    <row r="235" spans="1:22" ht="15.75" x14ac:dyDescent="0.25">
      <c r="A235" s="30"/>
      <c r="B235" s="30"/>
      <c r="C235" s="9" t="s">
        <v>14</v>
      </c>
      <c r="D235" s="62"/>
      <c r="E235" s="62">
        <v>932</v>
      </c>
      <c r="F235" s="63" t="s">
        <v>152</v>
      </c>
      <c r="G235" s="63" t="s">
        <v>125</v>
      </c>
      <c r="H235" s="62" t="s">
        <v>154</v>
      </c>
      <c r="I235" s="62">
        <v>414</v>
      </c>
      <c r="J235" s="62"/>
      <c r="K235" s="79">
        <f t="shared" si="483"/>
        <v>9000</v>
      </c>
      <c r="L235" s="80"/>
      <c r="M235" s="81"/>
      <c r="N235" s="80">
        <v>9000</v>
      </c>
      <c r="O235" s="79">
        <f t="shared" si="484"/>
        <v>0</v>
      </c>
      <c r="P235" s="80"/>
      <c r="Q235" s="81"/>
      <c r="R235" s="80"/>
      <c r="S235" s="79">
        <f t="shared" si="485"/>
        <v>0</v>
      </c>
      <c r="T235" s="80"/>
      <c r="U235" s="81"/>
      <c r="V235" s="80"/>
    </row>
    <row r="236" spans="1:22" ht="15.75" x14ac:dyDescent="0.25">
      <c r="A236" s="30"/>
      <c r="B236" s="30"/>
      <c r="C236" s="9" t="s">
        <v>7</v>
      </c>
      <c r="D236" s="62"/>
      <c r="E236" s="62">
        <v>932</v>
      </c>
      <c r="F236" s="63" t="s">
        <v>152</v>
      </c>
      <c r="G236" s="63" t="s">
        <v>125</v>
      </c>
      <c r="H236" s="62" t="s">
        <v>154</v>
      </c>
      <c r="I236" s="62">
        <v>414</v>
      </c>
      <c r="J236" s="62"/>
      <c r="K236" s="79">
        <f t="shared" si="483"/>
        <v>314.60000000000002</v>
      </c>
      <c r="L236" s="82"/>
      <c r="M236" s="81"/>
      <c r="N236" s="81">
        <v>314.60000000000002</v>
      </c>
      <c r="O236" s="79">
        <f t="shared" si="484"/>
        <v>0</v>
      </c>
      <c r="P236" s="82"/>
      <c r="Q236" s="81"/>
      <c r="R236" s="81"/>
      <c r="S236" s="79">
        <f t="shared" si="485"/>
        <v>0</v>
      </c>
      <c r="T236" s="82"/>
      <c r="U236" s="81"/>
      <c r="V236" s="81"/>
    </row>
    <row r="237" spans="1:22" ht="15.75" x14ac:dyDescent="0.25">
      <c r="A237" s="30"/>
      <c r="B237" s="30"/>
      <c r="C237" s="12" t="s">
        <v>16</v>
      </c>
      <c r="D237" s="62"/>
      <c r="E237" s="62">
        <v>932</v>
      </c>
      <c r="F237" s="63" t="s">
        <v>152</v>
      </c>
      <c r="G237" s="63" t="s">
        <v>125</v>
      </c>
      <c r="H237" s="62" t="s">
        <v>154</v>
      </c>
      <c r="I237" s="62">
        <v>414</v>
      </c>
      <c r="J237" s="62"/>
      <c r="K237" s="79">
        <f t="shared" si="483"/>
        <v>3184.1</v>
      </c>
      <c r="L237" s="82"/>
      <c r="M237" s="81"/>
      <c r="N237" s="81">
        <v>3184.1</v>
      </c>
      <c r="O237" s="79">
        <f t="shared" si="484"/>
        <v>0</v>
      </c>
      <c r="P237" s="82"/>
      <c r="Q237" s="81"/>
      <c r="R237" s="81"/>
      <c r="S237" s="79">
        <f t="shared" si="485"/>
        <v>0</v>
      </c>
      <c r="T237" s="82"/>
      <c r="U237" s="81"/>
      <c r="V237" s="81"/>
    </row>
    <row r="238" spans="1:22" ht="15.75" x14ac:dyDescent="0.25">
      <c r="A238" s="30"/>
      <c r="B238" s="30"/>
      <c r="C238" s="25" t="s">
        <v>157</v>
      </c>
      <c r="D238" s="71"/>
      <c r="E238" s="71"/>
      <c r="F238" s="72"/>
      <c r="G238" s="72"/>
      <c r="H238" s="71"/>
      <c r="I238" s="71"/>
      <c r="J238" s="71"/>
      <c r="K238" s="88">
        <f t="shared" ref="K238:K243" si="486">L238+M238+N238</f>
        <v>1000</v>
      </c>
      <c r="L238" s="89">
        <f>L239</f>
        <v>0</v>
      </c>
      <c r="M238" s="89">
        <f t="shared" ref="M238:N238" si="487">M239</f>
        <v>0</v>
      </c>
      <c r="N238" s="89">
        <f t="shared" si="487"/>
        <v>1000</v>
      </c>
      <c r="O238" s="88">
        <f t="shared" ref="O238:O243" si="488">P238+Q238+R238</f>
        <v>0</v>
      </c>
      <c r="P238" s="89">
        <f>P239</f>
        <v>0</v>
      </c>
      <c r="Q238" s="89">
        <f t="shared" ref="Q238:R238" si="489">Q239</f>
        <v>0</v>
      </c>
      <c r="R238" s="89">
        <f t="shared" si="489"/>
        <v>0</v>
      </c>
      <c r="S238" s="88">
        <f t="shared" ref="S238:S243" si="490">T238+U238+V238</f>
        <v>0</v>
      </c>
      <c r="T238" s="89">
        <f>T239</f>
        <v>0</v>
      </c>
      <c r="U238" s="89">
        <f t="shared" ref="U238:V238" si="491">U239</f>
        <v>0</v>
      </c>
      <c r="V238" s="89">
        <f t="shared" si="491"/>
        <v>0</v>
      </c>
    </row>
    <row r="239" spans="1:22" ht="15.75" x14ac:dyDescent="0.25">
      <c r="A239" s="30"/>
      <c r="B239" s="30"/>
      <c r="C239" s="4" t="s">
        <v>58</v>
      </c>
      <c r="D239" s="71"/>
      <c r="E239" s="71"/>
      <c r="F239" s="72"/>
      <c r="G239" s="72"/>
      <c r="H239" s="71"/>
      <c r="I239" s="71"/>
      <c r="J239" s="71"/>
      <c r="K239" s="88">
        <f t="shared" si="486"/>
        <v>1000</v>
      </c>
      <c r="L239" s="89">
        <f>L243</f>
        <v>0</v>
      </c>
      <c r="M239" s="89">
        <f t="shared" ref="M239:N239" si="492">M243</f>
        <v>0</v>
      </c>
      <c r="N239" s="89">
        <f t="shared" si="492"/>
        <v>1000</v>
      </c>
      <c r="O239" s="88">
        <f t="shared" si="488"/>
        <v>0</v>
      </c>
      <c r="P239" s="89">
        <f>P243</f>
        <v>0</v>
      </c>
      <c r="Q239" s="89">
        <f t="shared" ref="Q239:R239" si="493">Q243</f>
        <v>0</v>
      </c>
      <c r="R239" s="89">
        <f t="shared" si="493"/>
        <v>0</v>
      </c>
      <c r="S239" s="88">
        <f t="shared" si="490"/>
        <v>0</v>
      </c>
      <c r="T239" s="89">
        <f>T243</f>
        <v>0</v>
      </c>
      <c r="U239" s="89">
        <f t="shared" ref="U239:V239" si="494">U243</f>
        <v>0</v>
      </c>
      <c r="V239" s="89">
        <f t="shared" si="494"/>
        <v>0</v>
      </c>
    </row>
    <row r="240" spans="1:22" ht="31.5" x14ac:dyDescent="0.25">
      <c r="A240" s="30"/>
      <c r="B240" s="30"/>
      <c r="C240" s="53" t="s">
        <v>80</v>
      </c>
      <c r="D240" s="71"/>
      <c r="E240" s="71"/>
      <c r="F240" s="72"/>
      <c r="G240" s="72"/>
      <c r="H240" s="71"/>
      <c r="I240" s="71"/>
      <c r="J240" s="71"/>
      <c r="K240" s="88">
        <f t="shared" si="486"/>
        <v>1000</v>
      </c>
      <c r="L240" s="89">
        <f>L241</f>
        <v>0</v>
      </c>
      <c r="M240" s="89">
        <f t="shared" ref="M240:V240" si="495">M241</f>
        <v>0</v>
      </c>
      <c r="N240" s="89">
        <f t="shared" si="495"/>
        <v>1000</v>
      </c>
      <c r="O240" s="89">
        <f t="shared" si="488"/>
        <v>0</v>
      </c>
      <c r="P240" s="89">
        <f t="shared" si="495"/>
        <v>0</v>
      </c>
      <c r="Q240" s="89">
        <f t="shared" si="495"/>
        <v>0</v>
      </c>
      <c r="R240" s="89">
        <f t="shared" si="495"/>
        <v>0</v>
      </c>
      <c r="S240" s="89">
        <f t="shared" si="490"/>
        <v>0</v>
      </c>
      <c r="T240" s="89">
        <f t="shared" si="495"/>
        <v>0</v>
      </c>
      <c r="U240" s="89">
        <f t="shared" si="495"/>
        <v>0</v>
      </c>
      <c r="V240" s="89">
        <f t="shared" si="495"/>
        <v>0</v>
      </c>
    </row>
    <row r="241" spans="1:22" ht="78.75" x14ac:dyDescent="0.25">
      <c r="A241" s="30"/>
      <c r="B241" s="30"/>
      <c r="C241" s="53" t="s">
        <v>155</v>
      </c>
      <c r="D241" s="71"/>
      <c r="E241" s="71"/>
      <c r="F241" s="72"/>
      <c r="G241" s="72"/>
      <c r="H241" s="71"/>
      <c r="I241" s="71"/>
      <c r="J241" s="71"/>
      <c r="K241" s="88">
        <f t="shared" si="486"/>
        <v>1000</v>
      </c>
      <c r="L241" s="89">
        <f>L242</f>
        <v>0</v>
      </c>
      <c r="M241" s="89">
        <f t="shared" ref="M241:V241" si="496">M242</f>
        <v>0</v>
      </c>
      <c r="N241" s="89">
        <f t="shared" si="496"/>
        <v>1000</v>
      </c>
      <c r="O241" s="89">
        <f t="shared" si="488"/>
        <v>0</v>
      </c>
      <c r="P241" s="89">
        <f t="shared" si="496"/>
        <v>0</v>
      </c>
      <c r="Q241" s="89">
        <f t="shared" si="496"/>
        <v>0</v>
      </c>
      <c r="R241" s="89">
        <f t="shared" si="496"/>
        <v>0</v>
      </c>
      <c r="S241" s="89">
        <f t="shared" si="490"/>
        <v>0</v>
      </c>
      <c r="T241" s="89">
        <f t="shared" si="496"/>
        <v>0</v>
      </c>
      <c r="U241" s="89">
        <f t="shared" si="496"/>
        <v>0</v>
      </c>
      <c r="V241" s="89">
        <f t="shared" si="496"/>
        <v>0</v>
      </c>
    </row>
    <row r="242" spans="1:22" ht="63" x14ac:dyDescent="0.25">
      <c r="A242" s="30"/>
      <c r="B242" s="30"/>
      <c r="C242" s="52" t="s">
        <v>156</v>
      </c>
      <c r="D242" s="71"/>
      <c r="E242" s="71"/>
      <c r="F242" s="72"/>
      <c r="G242" s="72"/>
      <c r="H242" s="71"/>
      <c r="I242" s="71"/>
      <c r="J242" s="71"/>
      <c r="K242" s="88">
        <f t="shared" si="486"/>
        <v>1000</v>
      </c>
      <c r="L242" s="89">
        <f>L243</f>
        <v>0</v>
      </c>
      <c r="M242" s="89">
        <f t="shared" ref="M242:V242" si="497">M243</f>
        <v>0</v>
      </c>
      <c r="N242" s="89">
        <f t="shared" si="497"/>
        <v>1000</v>
      </c>
      <c r="O242" s="89">
        <f t="shared" si="488"/>
        <v>0</v>
      </c>
      <c r="P242" s="89">
        <f t="shared" si="497"/>
        <v>0</v>
      </c>
      <c r="Q242" s="89">
        <f t="shared" si="497"/>
        <v>0</v>
      </c>
      <c r="R242" s="89">
        <f t="shared" si="497"/>
        <v>0</v>
      </c>
      <c r="S242" s="89">
        <f t="shared" si="490"/>
        <v>0</v>
      </c>
      <c r="T242" s="89">
        <f t="shared" si="497"/>
        <v>0</v>
      </c>
      <c r="U242" s="89">
        <f t="shared" si="497"/>
        <v>0</v>
      </c>
      <c r="V242" s="89">
        <f t="shared" si="497"/>
        <v>0</v>
      </c>
    </row>
    <row r="243" spans="1:22" ht="31.5" x14ac:dyDescent="0.25">
      <c r="A243" s="30"/>
      <c r="B243" s="30"/>
      <c r="C243" s="27" t="s">
        <v>13</v>
      </c>
      <c r="D243" s="71"/>
      <c r="E243" s="71"/>
      <c r="F243" s="72"/>
      <c r="G243" s="72"/>
      <c r="H243" s="71"/>
      <c r="I243" s="71"/>
      <c r="J243" s="71"/>
      <c r="K243" s="88">
        <f t="shared" si="486"/>
        <v>1000</v>
      </c>
      <c r="L243" s="89">
        <f>L244</f>
        <v>0</v>
      </c>
      <c r="M243" s="89">
        <f t="shared" ref="M243:N243" si="498">M244</f>
        <v>0</v>
      </c>
      <c r="N243" s="89">
        <f t="shared" si="498"/>
        <v>1000</v>
      </c>
      <c r="O243" s="88">
        <f t="shared" si="488"/>
        <v>0</v>
      </c>
      <c r="P243" s="89">
        <f>P244</f>
        <v>0</v>
      </c>
      <c r="Q243" s="89">
        <f t="shared" ref="Q243:R243" si="499">Q244</f>
        <v>0</v>
      </c>
      <c r="R243" s="89">
        <f t="shared" si="499"/>
        <v>0</v>
      </c>
      <c r="S243" s="88">
        <f t="shared" si="490"/>
        <v>0</v>
      </c>
      <c r="T243" s="89">
        <f>T244</f>
        <v>0</v>
      </c>
      <c r="U243" s="89">
        <f t="shared" ref="U243:V243" si="500">U244</f>
        <v>0</v>
      </c>
      <c r="V243" s="89">
        <f t="shared" si="500"/>
        <v>0</v>
      </c>
    </row>
    <row r="244" spans="1:22" ht="31.5" x14ac:dyDescent="0.25">
      <c r="A244" s="30"/>
      <c r="B244" s="30"/>
      <c r="C244" s="5" t="s">
        <v>59</v>
      </c>
      <c r="D244" s="40"/>
      <c r="E244" s="40">
        <v>909</v>
      </c>
      <c r="F244" s="65" t="s">
        <v>160</v>
      </c>
      <c r="G244" s="65" t="s">
        <v>125</v>
      </c>
      <c r="H244" s="40" t="s">
        <v>161</v>
      </c>
      <c r="I244" s="40">
        <v>414</v>
      </c>
      <c r="J244" s="40" t="s">
        <v>165</v>
      </c>
      <c r="K244" s="79">
        <f t="shared" ref="K244" si="501">L244+M244+N244</f>
        <v>1000</v>
      </c>
      <c r="L244" s="81">
        <f>L246</f>
        <v>0</v>
      </c>
      <c r="M244" s="81">
        <f t="shared" ref="M244:N244" si="502">M246</f>
        <v>0</v>
      </c>
      <c r="N244" s="81">
        <f t="shared" si="502"/>
        <v>1000</v>
      </c>
      <c r="O244" s="79">
        <f t="shared" ref="O244" si="503">P244+Q244+R244</f>
        <v>0</v>
      </c>
      <c r="P244" s="81">
        <f>P246</f>
        <v>0</v>
      </c>
      <c r="Q244" s="81">
        <f t="shared" ref="Q244:R244" si="504">Q246</f>
        <v>0</v>
      </c>
      <c r="R244" s="81">
        <f t="shared" si="504"/>
        <v>0</v>
      </c>
      <c r="S244" s="79">
        <f t="shared" ref="S244" si="505">T244+U244+V244</f>
        <v>0</v>
      </c>
      <c r="T244" s="81">
        <f>T246</f>
        <v>0</v>
      </c>
      <c r="U244" s="81">
        <f t="shared" ref="U244:V244" si="506">U246</f>
        <v>0</v>
      </c>
      <c r="V244" s="81">
        <f t="shared" si="506"/>
        <v>0</v>
      </c>
    </row>
    <row r="245" spans="1:22" ht="15.75" x14ac:dyDescent="0.25">
      <c r="A245" s="26"/>
      <c r="B245" s="26"/>
      <c r="C245" s="8" t="s">
        <v>0</v>
      </c>
      <c r="D245" s="71"/>
      <c r="E245" s="71"/>
      <c r="F245" s="72"/>
      <c r="G245" s="72"/>
      <c r="H245" s="71"/>
      <c r="I245" s="71"/>
      <c r="J245" s="71"/>
      <c r="K245" s="79"/>
      <c r="L245" s="81"/>
      <c r="M245" s="81"/>
      <c r="N245" s="81"/>
      <c r="O245" s="79"/>
      <c r="P245" s="81"/>
      <c r="Q245" s="81"/>
      <c r="R245" s="81"/>
      <c r="S245" s="79"/>
      <c r="T245" s="81"/>
      <c r="U245" s="81"/>
      <c r="V245" s="81"/>
    </row>
    <row r="246" spans="1:22" ht="15.75" x14ac:dyDescent="0.25">
      <c r="A246" s="26"/>
      <c r="B246" s="26"/>
      <c r="C246" s="9" t="s">
        <v>7</v>
      </c>
      <c r="D246" s="71"/>
      <c r="E246" s="71"/>
      <c r="F246" s="72"/>
      <c r="G246" s="72"/>
      <c r="H246" s="71"/>
      <c r="I246" s="71"/>
      <c r="J246" s="71"/>
      <c r="K246" s="79">
        <f t="shared" ref="K246" si="507">L246+M246+N246</f>
        <v>1000</v>
      </c>
      <c r="L246" s="81"/>
      <c r="M246" s="81"/>
      <c r="N246" s="81">
        <v>1000</v>
      </c>
      <c r="O246" s="79">
        <f t="shared" ref="O246" si="508">P246+Q246+R246</f>
        <v>0</v>
      </c>
      <c r="P246" s="81"/>
      <c r="Q246" s="81"/>
      <c r="R246" s="81"/>
      <c r="S246" s="79">
        <f t="shared" ref="S246" si="509">T246+U246+V246</f>
        <v>0</v>
      </c>
      <c r="T246" s="81"/>
      <c r="U246" s="81"/>
      <c r="V246" s="81"/>
    </row>
    <row r="247" spans="1:22" ht="15.75" x14ac:dyDescent="0.25">
      <c r="C247" s="17"/>
      <c r="D247" s="16"/>
      <c r="E247" s="16"/>
      <c r="F247" s="16"/>
      <c r="G247" s="16"/>
      <c r="H247" s="16"/>
      <c r="I247" s="16"/>
      <c r="J247" s="16"/>
      <c r="K247" s="18"/>
      <c r="L247" s="18"/>
      <c r="M247" s="18"/>
      <c r="N247" s="19"/>
      <c r="O247" s="38"/>
      <c r="P247" s="38"/>
      <c r="Q247" s="38"/>
      <c r="R247" s="38"/>
      <c r="S247" s="38"/>
      <c r="T247" s="38"/>
      <c r="U247" s="38"/>
      <c r="V247" s="38"/>
    </row>
    <row r="248" spans="1:22" x14ac:dyDescent="0.25">
      <c r="E248" s="90"/>
      <c r="F248" s="90"/>
      <c r="G248" s="90"/>
      <c r="H248" s="90"/>
      <c r="I248" s="90"/>
      <c r="J248" s="90"/>
      <c r="K248" s="90"/>
      <c r="L248" s="90"/>
      <c r="M248" s="90"/>
      <c r="N248" s="91"/>
    </row>
    <row r="249" spans="1:22" x14ac:dyDescent="0.25">
      <c r="N249" s="1"/>
    </row>
  </sheetData>
  <mergeCells count="27">
    <mergeCell ref="S1:V1"/>
    <mergeCell ref="E9:I9"/>
    <mergeCell ref="K6:N6"/>
    <mergeCell ref="T4:V4"/>
    <mergeCell ref="C2:V2"/>
    <mergeCell ref="O5:R5"/>
    <mergeCell ref="S5:V5"/>
    <mergeCell ref="C3:M3"/>
    <mergeCell ref="M4:N4"/>
    <mergeCell ref="S6:V6"/>
    <mergeCell ref="S7:S8"/>
    <mergeCell ref="T7:V7"/>
    <mergeCell ref="J5:J8"/>
    <mergeCell ref="C5:C8"/>
    <mergeCell ref="D5:D8"/>
    <mergeCell ref="O6:R6"/>
    <mergeCell ref="E5:I6"/>
    <mergeCell ref="E7:E8"/>
    <mergeCell ref="F7:F8"/>
    <mergeCell ref="G7:G8"/>
    <mergeCell ref="H7:H8"/>
    <mergeCell ref="I7:I8"/>
    <mergeCell ref="P7:R7"/>
    <mergeCell ref="O7:O8"/>
    <mergeCell ref="K7:K8"/>
    <mergeCell ref="L7:N7"/>
    <mergeCell ref="K5:N5"/>
  </mergeCells>
  <pageMargins left="1.1811023622047245" right="0.39370078740157483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2023 - 2025 ( тыс.руб)</vt:lpstr>
      <vt:lpstr>'2023 - 2025 ( тыс.руб)'!Заголовки_для_печати</vt:lpstr>
      <vt:lpstr>'2023 - 2025 ( тыс.руб)'!Область_печати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2023-07-19T08:29:36Z</dcterms:modified>
</cp:coreProperties>
</file>