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023 год" sheetId="16" r:id="rId1"/>
  </sheets>
  <definedNames>
    <definedName name="_xlnm.Print_Area" localSheetId="0">'2023 год'!$A$1:$E$47</definedName>
  </definedNames>
  <calcPr calcId="124519"/>
</workbook>
</file>

<file path=xl/calcChain.xml><?xml version="1.0" encoding="utf-8"?>
<calcChain xmlns="http://schemas.openxmlformats.org/spreadsheetml/2006/main">
  <c r="D43" i="16"/>
  <c r="E21"/>
  <c r="E19"/>
  <c r="E18"/>
  <c r="E15"/>
  <c r="E16"/>
  <c r="E17"/>
  <c r="E14"/>
  <c r="E12"/>
  <c r="D20" l="1"/>
  <c r="C43"/>
  <c r="C20"/>
  <c r="D5"/>
  <c r="C5"/>
  <c r="D13"/>
  <c r="C13"/>
  <c r="D40"/>
  <c r="C40"/>
  <c r="D37"/>
  <c r="C37"/>
  <c r="E7"/>
  <c r="E6"/>
  <c r="D25"/>
  <c r="C25"/>
  <c r="C29"/>
  <c r="D33"/>
  <c r="C33"/>
  <c r="D29"/>
  <c r="E40" l="1"/>
  <c r="E33"/>
  <c r="D47"/>
  <c r="E29"/>
  <c r="C23"/>
  <c r="E20"/>
  <c r="C47"/>
  <c r="D23"/>
  <c r="E43"/>
  <c r="E5"/>
  <c r="E37"/>
  <c r="E25"/>
  <c r="E13"/>
  <c r="E47" l="1"/>
  <c r="E23"/>
</calcChain>
</file>

<file path=xl/sharedStrings.xml><?xml version="1.0" encoding="utf-8"?>
<sst xmlns="http://schemas.openxmlformats.org/spreadsheetml/2006/main" count="51" uniqueCount="33">
  <si>
    <t>ВСЕГО</t>
  </si>
  <si>
    <t>№ п/п</t>
  </si>
  <si>
    <t>Доходы</t>
  </si>
  <si>
    <t>Расходы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</si>
  <si>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</si>
  <si>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Наименование</t>
  </si>
  <si>
    <t>(тыс. рублей)</t>
  </si>
  <si>
    <t>Бюджетные назначения</t>
  </si>
  <si>
    <t>Фактическое исполнение</t>
  </si>
  <si>
    <t>I. Собственные доходы имеющие целевой характер - в т.ч.:</t>
  </si>
  <si>
    <t>% испол-
нения</t>
  </si>
  <si>
    <t>республиканский бюджет Чувашской Республики</t>
  </si>
  <si>
    <t>федеральный бюджет</t>
  </si>
  <si>
    <r>
      <t>II</t>
    </r>
    <r>
      <rPr>
        <b/>
        <sz val="12"/>
        <color indexed="8"/>
        <rFont val="Times New Roman"/>
        <family val="1"/>
        <charset val="204"/>
      </rPr>
      <t>. Безвозмездные поступления - в т.ч.:</t>
    </r>
  </si>
  <si>
    <t>..</t>
  </si>
  <si>
    <t>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подлежащих зачислению в местный бюджет</t>
  </si>
  <si>
    <t xml:space="preserve">транспортного налога, подлежащего зачислению в бюджет Порецкого района в соответствии с нормативом, установленным Законом Чувашской Республики "О регулировании бюджетных правоотношений в Чувашской Республике";
</t>
  </si>
  <si>
    <t>использования имущества, входящего в состав автомобильных дорог общего пользования местного значения Порецкого района;</t>
  </si>
  <si>
    <t xml:space="preserve">передачи в аренду земельных участков, расположенных в полосе отвода автомобильных дорог общего пользования местного значения Порецкого района;
</t>
  </si>
  <si>
    <t xml:space="preserve">поступлений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 местного значения Порецкого района;
</t>
  </si>
  <si>
    <t xml:space="preserve">платы, в счет возмещения вреда, причиняемого автомобильным дорогам транспортными средствами, осуществляющими перевозки тяжеловесных грузов по автомобильным дорогам общего пользования местного значения Порецкого района,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 Порецкого района;
</t>
  </si>
  <si>
    <t>безвозмездных поступлений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Порецкого района.</t>
  </si>
  <si>
    <t xml:space="preserve">Субсидии местным бюджетам на реализацию инициативных платежей 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</si>
  <si>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</si>
  <si>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</t>
  </si>
  <si>
    <t>Капитальный ремонт и ремонт автомобильных дорог общего пользования местного значения в границах муниципального округа</t>
  </si>
  <si>
    <t>Содержание автомобильных дорог общего пользования местного значения в границах муниципального округа</t>
  </si>
  <si>
    <t>3.</t>
  </si>
  <si>
    <t>III. Прочие источники финансирования - в т.ч.:</t>
  </si>
  <si>
    <t>Остатки целевых субсидий на 01.01.2023 г.</t>
  </si>
  <si>
    <t>бюджет Порецкого муниципального округа</t>
  </si>
  <si>
    <t>бюджет Порецкого муниципалнього округа</t>
  </si>
  <si>
    <t>Информация
об использовании бюджетных ассигнований Дорожного фонда 
Порецкого муниципального округа за  2023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</si>
</sst>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48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 Cyr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1"/>
      <color indexed="9"/>
      <name val="Calibri"/>
      <family val="2"/>
    </font>
    <font>
      <sz val="10"/>
      <color indexed="8"/>
      <name val="Cambria"/>
      <family val="2"/>
    </font>
    <font>
      <b/>
      <sz val="12"/>
      <color indexed="8"/>
      <name val="Cambria"/>
      <family val="2"/>
    </font>
    <font>
      <sz val="8"/>
      <color indexed="8"/>
      <name val="Cambria"/>
      <family val="2"/>
    </font>
    <font>
      <b/>
      <sz val="11"/>
      <color indexed="8"/>
      <name val="Cambria"/>
      <family val="2"/>
    </font>
    <font>
      <sz val="9"/>
      <color indexed="8"/>
      <name val="Cambria"/>
      <family val="2"/>
    </font>
    <font>
      <i/>
      <sz val="9"/>
      <color indexed="8"/>
      <name val="Cambria"/>
      <family val="2"/>
    </font>
    <font>
      <sz val="11"/>
      <color indexed="8"/>
      <name val="Cambria"/>
      <family val="2"/>
    </font>
    <font>
      <sz val="7"/>
      <color indexed="8"/>
      <name val="Cambria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Arial Cyr"/>
      <charset val="204"/>
    </font>
    <font>
      <sz val="12"/>
      <color rgb="FF000000"/>
      <name val="Times New Roman"/>
      <family val="1"/>
      <charset val="204"/>
    </font>
    <font>
      <sz val="10"/>
      <color rgb="FF444444"/>
      <name val="Segoe U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BFD8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/>
    <xf numFmtId="0" fontId="6" fillId="19" borderId="1" applyNumberFormat="0" applyAlignment="0" applyProtection="0"/>
    <xf numFmtId="0" fontId="7" fillId="20" borderId="2" applyNumberFormat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12" borderId="0" applyNumberFormat="0" applyBorder="0" applyAlignment="0" applyProtection="0"/>
    <xf numFmtId="0" fontId="5" fillId="4" borderId="7" applyNumberFormat="0" applyFont="0" applyAlignment="0" applyProtection="0"/>
    <xf numFmtId="0" fontId="16" fillId="19" borderId="8" applyNumberFormat="0" applyAlignment="0" applyProtection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21" fillId="21" borderId="0"/>
    <xf numFmtId="0" fontId="21" fillId="0" borderId="0">
      <alignment wrapText="1"/>
    </xf>
    <xf numFmtId="0" fontId="22" fillId="0" borderId="0">
      <alignment horizontal="center" wrapText="1"/>
    </xf>
    <xf numFmtId="0" fontId="22" fillId="0" borderId="0">
      <alignment horizontal="center"/>
    </xf>
    <xf numFmtId="0" fontId="21" fillId="0" borderId="0">
      <alignment horizontal="right"/>
    </xf>
    <xf numFmtId="0" fontId="21" fillId="21" borderId="10"/>
    <xf numFmtId="0" fontId="21" fillId="0" borderId="11">
      <alignment horizontal="center" vertical="center" wrapText="1"/>
    </xf>
    <xf numFmtId="0" fontId="21" fillId="21" borderId="12"/>
    <xf numFmtId="49" fontId="21" fillId="0" borderId="11">
      <alignment horizontal="left" vertical="top" wrapText="1" indent="2"/>
    </xf>
    <xf numFmtId="0" fontId="23" fillId="0" borderId="11">
      <alignment horizontal="left"/>
    </xf>
    <xf numFmtId="0" fontId="21" fillId="21" borderId="13"/>
    <xf numFmtId="0" fontId="21" fillId="0" borderId="0"/>
    <xf numFmtId="0" fontId="21" fillId="0" borderId="0">
      <alignment horizontal="left" wrapText="1"/>
    </xf>
    <xf numFmtId="49" fontId="21" fillId="0" borderId="11">
      <alignment horizontal="center" vertical="top" shrinkToFit="1"/>
    </xf>
    <xf numFmtId="4" fontId="21" fillId="0" borderId="11">
      <alignment horizontal="right" vertical="top" shrinkToFit="1"/>
    </xf>
    <xf numFmtId="4" fontId="23" fillId="4" borderId="11">
      <alignment horizontal="right" vertical="top" shrinkToFit="1"/>
    </xf>
    <xf numFmtId="49" fontId="30" fillId="0" borderId="14">
      <alignment horizontal="left" vertical="center" wrapText="1" indent="1"/>
    </xf>
    <xf numFmtId="0" fontId="21" fillId="0" borderId="11">
      <alignment horizontal="center" vertical="center" wrapText="1"/>
    </xf>
    <xf numFmtId="0" fontId="21" fillId="0" borderId="0">
      <alignment horizontal="left" wrapText="1"/>
    </xf>
    <xf numFmtId="10" fontId="21" fillId="0" borderId="11">
      <alignment horizontal="right" vertical="top" shrinkToFit="1"/>
    </xf>
    <xf numFmtId="10" fontId="23" fillId="4" borderId="11">
      <alignment horizontal="right" vertical="top" shrinkToFit="1"/>
    </xf>
    <xf numFmtId="0" fontId="22" fillId="0" borderId="0">
      <alignment horizontal="center" wrapText="1"/>
    </xf>
    <xf numFmtId="0" fontId="22" fillId="0" borderId="0">
      <alignment horizontal="center"/>
    </xf>
    <xf numFmtId="0" fontId="23" fillId="0" borderId="11">
      <alignment vertical="top" wrapText="1"/>
    </xf>
    <xf numFmtId="4" fontId="23" fillId="9" borderId="11">
      <alignment horizontal="right" vertical="top" shrinkToFit="1"/>
    </xf>
    <xf numFmtId="10" fontId="23" fillId="9" borderId="11">
      <alignment horizontal="right" vertical="top" shrinkToFit="1"/>
    </xf>
    <xf numFmtId="49" fontId="30" fillId="0" borderId="15">
      <alignment horizontal="center" vertical="center" shrinkToFit="1"/>
    </xf>
    <xf numFmtId="0" fontId="25" fillId="21" borderId="16">
      <alignment vertical="center"/>
    </xf>
    <xf numFmtId="0" fontId="25" fillId="0" borderId="17">
      <alignment vertical="center"/>
    </xf>
    <xf numFmtId="0" fontId="27" fillId="0" borderId="0">
      <alignment vertical="center" wrapText="1"/>
    </xf>
    <xf numFmtId="1" fontId="29" fillId="0" borderId="11">
      <alignment horizontal="center" vertical="center" shrinkToFit="1"/>
    </xf>
    <xf numFmtId="1" fontId="30" fillId="0" borderId="11">
      <alignment horizontal="center" vertical="center" shrinkToFit="1"/>
    </xf>
    <xf numFmtId="49" fontId="27" fillId="0" borderId="0">
      <alignment vertical="center" wrapText="1"/>
    </xf>
    <xf numFmtId="49" fontId="25" fillId="0" borderId="13">
      <alignment vertical="center" wrapText="1"/>
    </xf>
    <xf numFmtId="49" fontId="25" fillId="0" borderId="0">
      <alignment vertical="center" wrapText="1"/>
    </xf>
    <xf numFmtId="49" fontId="27" fillId="0" borderId="11">
      <alignment horizontal="center" vertical="center" wrapText="1"/>
    </xf>
    <xf numFmtId="49" fontId="27" fillId="0" borderId="11">
      <alignment horizontal="center" vertical="center" wrapText="1"/>
    </xf>
    <xf numFmtId="4" fontId="29" fillId="0" borderId="11">
      <alignment horizontal="right" vertical="center" shrinkToFit="1"/>
    </xf>
    <xf numFmtId="4" fontId="30" fillId="0" borderId="11">
      <alignment horizontal="right" vertical="center" shrinkToFit="1"/>
    </xf>
    <xf numFmtId="0" fontId="25" fillId="0" borderId="13">
      <alignment vertical="center"/>
    </xf>
    <xf numFmtId="0" fontId="27" fillId="0" borderId="0">
      <alignment horizontal="right" vertical="center"/>
    </xf>
    <xf numFmtId="0" fontId="29" fillId="0" borderId="0">
      <alignment horizontal="left" vertical="center" wrapText="1"/>
    </xf>
    <xf numFmtId="0" fontId="31" fillId="0" borderId="0">
      <alignment vertical="center"/>
    </xf>
    <xf numFmtId="0" fontId="31" fillId="0" borderId="10">
      <alignment vertical="center"/>
    </xf>
    <xf numFmtId="0" fontId="31" fillId="0" borderId="13">
      <alignment vertical="center"/>
    </xf>
    <xf numFmtId="0" fontId="27" fillId="0" borderId="11">
      <alignment horizontal="center" vertical="center" wrapText="1"/>
    </xf>
    <xf numFmtId="0" fontId="32" fillId="0" borderId="0">
      <alignment horizontal="center" vertical="center" wrapText="1"/>
    </xf>
    <xf numFmtId="0" fontId="27" fillId="0" borderId="18">
      <alignment vertical="center"/>
    </xf>
    <xf numFmtId="0" fontId="27" fillId="0" borderId="19">
      <alignment horizontal="right" vertical="center"/>
    </xf>
    <xf numFmtId="0" fontId="29" fillId="0" borderId="19">
      <alignment horizontal="right" vertical="center"/>
    </xf>
    <xf numFmtId="0" fontId="29" fillId="0" borderId="20">
      <alignment horizontal="center" vertical="center"/>
    </xf>
    <xf numFmtId="49" fontId="27" fillId="0" borderId="21">
      <alignment horizontal="center" vertical="center"/>
    </xf>
    <xf numFmtId="0" fontId="27" fillId="0" borderId="22">
      <alignment horizontal="center" vertical="center" shrinkToFit="1"/>
    </xf>
    <xf numFmtId="1" fontId="29" fillId="0" borderId="22">
      <alignment horizontal="center" vertical="center" shrinkToFit="1"/>
    </xf>
    <xf numFmtId="0" fontId="29" fillId="0" borderId="22">
      <alignment vertical="center"/>
    </xf>
    <xf numFmtId="49" fontId="29" fillId="0" borderId="22">
      <alignment horizontal="center" vertical="center"/>
    </xf>
    <xf numFmtId="49" fontId="29" fillId="0" borderId="23">
      <alignment horizontal="center" vertical="center"/>
    </xf>
    <xf numFmtId="0" fontId="31" fillId="0" borderId="17">
      <alignment vertical="center"/>
    </xf>
    <xf numFmtId="4" fontId="29" fillId="0" borderId="24">
      <alignment horizontal="right" vertical="center" shrinkToFit="1"/>
    </xf>
    <xf numFmtId="4" fontId="30" fillId="0" borderId="24">
      <alignment horizontal="right" vertical="center" shrinkToFit="1"/>
    </xf>
    <xf numFmtId="0" fontId="27" fillId="0" borderId="15">
      <alignment horizontal="center" vertical="center" wrapText="1"/>
    </xf>
    <xf numFmtId="0" fontId="28" fillId="0" borderId="0">
      <alignment horizontal="left" vertical="center" wrapText="1"/>
    </xf>
    <xf numFmtId="0" fontId="27" fillId="0" borderId="15">
      <alignment horizontal="center" vertical="center" wrapText="1"/>
    </xf>
    <xf numFmtId="1" fontId="29" fillId="0" borderId="15">
      <alignment horizontal="center" vertical="center" shrinkToFit="1"/>
    </xf>
    <xf numFmtId="0" fontId="30" fillId="0" borderId="15">
      <alignment horizontal="center" vertical="center" shrinkToFit="1"/>
    </xf>
    <xf numFmtId="0" fontId="26" fillId="0" borderId="0">
      <alignment vertical="center" wrapText="1"/>
    </xf>
    <xf numFmtId="49" fontId="27" fillId="0" borderId="11">
      <alignment horizontal="center" vertical="center" wrapText="1"/>
    </xf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13" fillId="3" borderId="1" applyNumberFormat="0" applyAlignment="0" applyProtection="0"/>
    <xf numFmtId="0" fontId="16" fillId="21" borderId="8" applyNumberFormat="0" applyAlignment="0" applyProtection="0"/>
    <xf numFmtId="0" fontId="33" fillId="21" borderId="1" applyNumberFormat="0" applyAlignment="0" applyProtection="0"/>
    <xf numFmtId="0" fontId="34" fillId="0" borderId="25" applyNumberFormat="0" applyFill="0" applyAlignment="0" applyProtection="0"/>
    <xf numFmtId="0" fontId="3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37" fillId="20" borderId="2" applyNumberFormat="0" applyAlignment="0" applyProtection="0"/>
    <xf numFmtId="0" fontId="38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5" fillId="0" borderId="0"/>
    <xf numFmtId="0" fontId="39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5" fillId="4" borderId="7" applyNumberFormat="0" applyFont="0" applyAlignment="0" applyProtection="0"/>
    <xf numFmtId="0" fontId="40" fillId="0" borderId="6" applyNumberFormat="0" applyFill="0" applyAlignment="0" applyProtection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7" borderId="0" applyNumberFormat="0" applyBorder="0" applyAlignment="0" applyProtection="0"/>
  </cellStyleXfs>
  <cellXfs count="57">
    <xf numFmtId="0" fontId="0" fillId="0" borderId="0" xfId="0"/>
    <xf numFmtId="0" fontId="41" fillId="0" borderId="0" xfId="0" applyFont="1"/>
    <xf numFmtId="0" fontId="41" fillId="0" borderId="29" xfId="0" applyFont="1" applyBorder="1" applyAlignment="1">
      <alignment horizontal="center" vertical="center"/>
    </xf>
    <xf numFmtId="2" fontId="42" fillId="0" borderId="29" xfId="131" applyNumberFormat="1" applyFont="1" applyFill="1" applyBorder="1" applyAlignment="1" applyProtection="1">
      <alignment horizontal="justify" vertical="top" wrapText="1"/>
    </xf>
    <xf numFmtId="4" fontId="41" fillId="0" borderId="0" xfId="0" applyNumberFormat="1" applyFont="1"/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right" vertical="center"/>
    </xf>
    <xf numFmtId="165" fontId="41" fillId="0" borderId="0" xfId="0" applyNumberFormat="1" applyFont="1" applyAlignment="1">
      <alignment horizontal="right" vertical="center"/>
    </xf>
    <xf numFmtId="1" fontId="41" fillId="0" borderId="0" xfId="0" applyNumberFormat="1" applyFont="1"/>
    <xf numFmtId="164" fontId="41" fillId="0" borderId="0" xfId="137" applyFont="1"/>
    <xf numFmtId="1" fontId="41" fillId="0" borderId="0" xfId="0" applyNumberFormat="1" applyFont="1" applyAlignment="1">
      <alignment wrapText="1"/>
    </xf>
    <xf numFmtId="165" fontId="41" fillId="25" borderId="29" xfId="0" applyNumberFormat="1" applyFont="1" applyFill="1" applyBorder="1" applyAlignment="1">
      <alignment horizontal="right"/>
    </xf>
    <xf numFmtId="165" fontId="41" fillId="0" borderId="0" xfId="0" applyNumberFormat="1" applyFont="1"/>
    <xf numFmtId="165" fontId="44" fillId="25" borderId="29" xfId="0" applyNumberFormat="1" applyFont="1" applyFill="1" applyBorder="1" applyAlignment="1">
      <alignment horizontal="right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top"/>
    </xf>
    <xf numFmtId="0" fontId="44" fillId="25" borderId="29" xfId="0" applyFont="1" applyFill="1" applyBorder="1" applyAlignment="1">
      <alignment horizontal="left" vertical="center"/>
    </xf>
    <xf numFmtId="0" fontId="41" fillId="25" borderId="0" xfId="0" applyFont="1" applyFill="1"/>
    <xf numFmtId="1" fontId="41" fillId="25" borderId="0" xfId="0" applyNumberFormat="1" applyFont="1" applyFill="1"/>
    <xf numFmtId="0" fontId="41" fillId="0" borderId="29" xfId="0" applyFont="1" applyBorder="1" applyAlignment="1">
      <alignment horizontal="center" vertical="top" wrapText="1"/>
    </xf>
    <xf numFmtId="0" fontId="46" fillId="0" borderId="29" xfId="0" applyFont="1" applyBorder="1" applyAlignment="1">
      <alignment horizontal="center" vertical="center" wrapText="1"/>
    </xf>
    <xf numFmtId="0" fontId="41" fillId="25" borderId="29" xfId="0" applyFont="1" applyFill="1" applyBorder="1" applyAlignment="1">
      <alignment horizontal="center" vertical="top" wrapText="1"/>
    </xf>
    <xf numFmtId="0" fontId="41" fillId="0" borderId="29" xfId="0" applyFont="1" applyBorder="1" applyAlignment="1">
      <alignment horizontal="center" vertical="top"/>
    </xf>
    <xf numFmtId="0" fontId="41" fillId="25" borderId="29" xfId="0" applyFont="1" applyFill="1" applyBorder="1" applyAlignment="1">
      <alignment horizontal="center" vertical="top"/>
    </xf>
    <xf numFmtId="0" fontId="44" fillId="0" borderId="29" xfId="131" applyFont="1" applyBorder="1" applyAlignment="1" applyProtection="1">
      <protection locked="0"/>
    </xf>
    <xf numFmtId="0" fontId="44" fillId="25" borderId="29" xfId="0" applyFont="1" applyFill="1" applyBorder="1" applyAlignment="1">
      <alignment horizontal="center" vertical="top"/>
    </xf>
    <xf numFmtId="165" fontId="41" fillId="25" borderId="29" xfId="0" applyNumberFormat="1" applyFont="1" applyFill="1" applyBorder="1" applyAlignment="1"/>
    <xf numFmtId="0" fontId="41" fillId="26" borderId="29" xfId="0" applyFont="1" applyFill="1" applyBorder="1" applyAlignment="1">
      <alignment horizontal="center" vertical="top" wrapText="1"/>
    </xf>
    <xf numFmtId="0" fontId="44" fillId="26" borderId="29" xfId="0" applyFont="1" applyFill="1" applyBorder="1" applyAlignment="1">
      <alignment horizontal="center" vertical="center"/>
    </xf>
    <xf numFmtId="165" fontId="41" fillId="26" borderId="29" xfId="0" applyNumberFormat="1" applyFont="1" applyFill="1" applyBorder="1" applyAlignment="1">
      <alignment horizontal="center" vertical="center"/>
    </xf>
    <xf numFmtId="0" fontId="44" fillId="26" borderId="29" xfId="0" applyFont="1" applyFill="1" applyBorder="1" applyAlignment="1">
      <alignment horizontal="center" vertical="top"/>
    </xf>
    <xf numFmtId="0" fontId="44" fillId="26" borderId="29" xfId="0" applyFont="1" applyFill="1" applyBorder="1" applyAlignment="1">
      <alignment horizontal="center" vertical="top" wrapText="1"/>
    </xf>
    <xf numFmtId="165" fontId="41" fillId="26" borderId="29" xfId="0" applyNumberFormat="1" applyFont="1" applyFill="1" applyBorder="1" applyAlignment="1"/>
    <xf numFmtId="0" fontId="41" fillId="26" borderId="29" xfId="0" applyFont="1" applyFill="1" applyBorder="1" applyAlignment="1">
      <alignment horizontal="center" vertical="top"/>
    </xf>
    <xf numFmtId="0" fontId="44" fillId="26" borderId="29" xfId="131" applyFont="1" applyFill="1" applyBorder="1" applyAlignment="1" applyProtection="1">
      <alignment vertical="top"/>
      <protection locked="0"/>
    </xf>
    <xf numFmtId="165" fontId="44" fillId="26" borderId="29" xfId="0" applyNumberFormat="1" applyFont="1" applyFill="1" applyBorder="1" applyAlignment="1"/>
    <xf numFmtId="4" fontId="44" fillId="25" borderId="29" xfId="0" applyNumberFormat="1" applyFont="1" applyFill="1" applyBorder="1" applyAlignment="1">
      <alignment horizontal="right"/>
    </xf>
    <xf numFmtId="4" fontId="41" fillId="25" borderId="29" xfId="0" applyNumberFormat="1" applyFont="1" applyFill="1" applyBorder="1" applyAlignment="1">
      <alignment horizontal="right"/>
    </xf>
    <xf numFmtId="4" fontId="41" fillId="27" borderId="29" xfId="0" applyNumberFormat="1" applyFont="1" applyFill="1" applyBorder="1" applyAlignment="1">
      <alignment horizontal="right" vertical="top" wrapText="1"/>
    </xf>
    <xf numFmtId="4" fontId="44" fillId="26" borderId="29" xfId="0" applyNumberFormat="1" applyFont="1" applyFill="1" applyBorder="1" applyAlignment="1">
      <alignment horizontal="right"/>
    </xf>
    <xf numFmtId="4" fontId="41" fillId="0" borderId="29" xfId="137" applyNumberFormat="1" applyFont="1" applyFill="1" applyBorder="1" applyAlignment="1">
      <alignment horizontal="right" wrapText="1"/>
    </xf>
    <xf numFmtId="4" fontId="42" fillId="0" borderId="29" xfId="85" applyNumberFormat="1" applyFont="1" applyFill="1" applyBorder="1" applyAlignment="1" applyProtection="1">
      <alignment horizontal="right" shrinkToFit="1"/>
      <protection locked="0"/>
    </xf>
    <xf numFmtId="4" fontId="41" fillId="0" borderId="29" xfId="0" applyNumberFormat="1" applyFont="1" applyFill="1" applyBorder="1" applyAlignment="1">
      <alignment horizontal="right"/>
    </xf>
    <xf numFmtId="4" fontId="44" fillId="0" borderId="29" xfId="131" applyNumberFormat="1" applyFont="1" applyFill="1" applyBorder="1" applyAlignment="1" applyProtection="1">
      <protection locked="0"/>
    </xf>
    <xf numFmtId="4" fontId="47" fillId="28" borderId="30" xfId="0" applyNumberFormat="1" applyFont="1" applyFill="1" applyBorder="1" applyAlignment="1">
      <alignment horizontal="right" vertical="top" wrapText="1"/>
    </xf>
    <xf numFmtId="4" fontId="47" fillId="28" borderId="31" xfId="0" applyNumberFormat="1" applyFont="1" applyFill="1" applyBorder="1" applyAlignment="1">
      <alignment horizontal="right" vertical="top" wrapText="1"/>
    </xf>
    <xf numFmtId="4" fontId="43" fillId="29" borderId="29" xfId="85" applyNumberFormat="1" applyFont="1" applyFill="1" applyBorder="1" applyAlignment="1" applyProtection="1">
      <alignment horizontal="right" shrinkToFit="1"/>
      <protection locked="0"/>
    </xf>
    <xf numFmtId="4" fontId="42" fillId="25" borderId="29" xfId="85" applyNumberFormat="1" applyFont="1" applyFill="1" applyBorder="1" applyAlignment="1" applyProtection="1">
      <alignment horizontal="right" shrinkToFit="1"/>
      <protection locked="0"/>
    </xf>
    <xf numFmtId="2" fontId="45" fillId="30" borderId="29" xfId="63" applyNumberFormat="1" applyFont="1" applyFill="1" applyBorder="1" applyAlignment="1" applyProtection="1">
      <alignment vertical="top" wrapText="1"/>
      <protection locked="0"/>
    </xf>
    <xf numFmtId="2" fontId="42" fillId="30" borderId="29" xfId="63" applyNumberFormat="1" applyFont="1" applyFill="1" applyBorder="1" applyAlignment="1" applyProtection="1">
      <alignment vertical="top" wrapText="1"/>
      <protection locked="0"/>
    </xf>
    <xf numFmtId="0" fontId="44" fillId="30" borderId="29" xfId="0" applyFont="1" applyFill="1" applyBorder="1" applyAlignment="1">
      <alignment horizontal="left" vertical="top" wrapText="1"/>
    </xf>
    <xf numFmtId="0" fontId="41" fillId="30" borderId="29" xfId="0" applyFont="1" applyFill="1" applyBorder="1" applyAlignment="1">
      <alignment horizontal="left" vertical="top" wrapText="1"/>
    </xf>
    <xf numFmtId="0" fontId="44" fillId="30" borderId="29" xfId="0" applyFont="1" applyFill="1" applyBorder="1" applyAlignment="1">
      <alignment wrapText="1"/>
    </xf>
    <xf numFmtId="4" fontId="41" fillId="26" borderId="29" xfId="0" applyNumberFormat="1" applyFont="1" applyFill="1" applyBorder="1" applyAlignment="1">
      <alignment horizontal="center" vertical="center"/>
    </xf>
    <xf numFmtId="0" fontId="41" fillId="30" borderId="29" xfId="0" applyFont="1" applyFill="1" applyBorder="1" applyAlignment="1">
      <alignment wrapText="1"/>
    </xf>
    <xf numFmtId="4" fontId="43" fillId="25" borderId="29" xfId="85" applyNumberFormat="1" applyFont="1" applyFill="1" applyBorder="1" applyAlignment="1" applyProtection="1">
      <alignment horizontal="right" shrinkToFit="1"/>
      <protection locked="0"/>
    </xf>
    <xf numFmtId="0" fontId="44" fillId="0" borderId="0" xfId="0" applyFont="1" applyAlignment="1">
      <alignment horizontal="center" wrapText="1"/>
    </xf>
  </cellXfs>
  <cellStyles count="1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tyle0" xfId="41"/>
    <cellStyle name="td" xfId="42"/>
    <cellStyle name="Title" xfId="43"/>
    <cellStyle name="Total" xfId="44"/>
    <cellStyle name="tr" xfId="45"/>
    <cellStyle name="Warning Text" xfId="46"/>
    <cellStyle name="xl21" xfId="47"/>
    <cellStyle name="xl22" xfId="48"/>
    <cellStyle name="xl23" xfId="49"/>
    <cellStyle name="xl24" xfId="50"/>
    <cellStyle name="xl25" xfId="51"/>
    <cellStyle name="xl26" xfId="52"/>
    <cellStyle name="xl27" xfId="53"/>
    <cellStyle name="xl28" xfId="54"/>
    <cellStyle name="xl29" xfId="55"/>
    <cellStyle name="xl30" xfId="56"/>
    <cellStyle name="xl31" xfId="57"/>
    <cellStyle name="xl32" xfId="58"/>
    <cellStyle name="xl33" xfId="59"/>
    <cellStyle name="xl34" xfId="60"/>
    <cellStyle name="xl35" xfId="61"/>
    <cellStyle name="xl36" xfId="62"/>
    <cellStyle name="xl36_Лист2" xfId="63"/>
    <cellStyle name="xl37" xfId="64"/>
    <cellStyle name="xl38" xfId="65"/>
    <cellStyle name="xl39" xfId="66"/>
    <cellStyle name="xl40" xfId="67"/>
    <cellStyle name="xl41" xfId="68"/>
    <cellStyle name="xl42" xfId="69"/>
    <cellStyle name="xl43" xfId="70"/>
    <cellStyle name="xl44" xfId="71"/>
    <cellStyle name="xl45" xfId="72"/>
    <cellStyle name="xl46" xfId="73"/>
    <cellStyle name="xl47" xfId="74"/>
    <cellStyle name="xl48" xfId="75"/>
    <cellStyle name="xl49" xfId="76"/>
    <cellStyle name="xl50" xfId="77"/>
    <cellStyle name="xl51" xfId="78"/>
    <cellStyle name="xl52" xfId="79"/>
    <cellStyle name="xl53" xfId="80"/>
    <cellStyle name="xl54" xfId="81"/>
    <cellStyle name="xl55" xfId="82"/>
    <cellStyle name="xl56" xfId="83"/>
    <cellStyle name="xl57" xfId="84"/>
    <cellStyle name="xl58" xfId="85"/>
    <cellStyle name="xl59" xfId="86"/>
    <cellStyle name="xl60" xfId="87"/>
    <cellStyle name="xl61" xfId="88"/>
    <cellStyle name="xl62" xfId="89"/>
    <cellStyle name="xl63" xfId="90"/>
    <cellStyle name="xl64" xfId="91"/>
    <cellStyle name="xl65" xfId="92"/>
    <cellStyle name="xl66" xfId="93"/>
    <cellStyle name="xl67" xfId="94"/>
    <cellStyle name="xl68" xfId="95"/>
    <cellStyle name="xl69" xfId="96"/>
    <cellStyle name="xl70" xfId="97"/>
    <cellStyle name="xl71" xfId="98"/>
    <cellStyle name="xl72" xfId="99"/>
    <cellStyle name="xl73" xfId="100"/>
    <cellStyle name="xl74" xfId="101"/>
    <cellStyle name="xl75" xfId="102"/>
    <cellStyle name="xl76" xfId="103"/>
    <cellStyle name="xl77" xfId="104"/>
    <cellStyle name="xl78" xfId="105"/>
    <cellStyle name="xl79" xfId="106"/>
    <cellStyle name="xl80" xfId="107"/>
    <cellStyle name="xl81" xfId="108"/>
    <cellStyle name="xl82" xfId="109"/>
    <cellStyle name="xl83" xfId="110"/>
    <cellStyle name="xl84" xfId="111"/>
    <cellStyle name="xl85" xfId="112"/>
    <cellStyle name="xl86" xfId="113"/>
    <cellStyle name="Акцент1" xfId="114" builtinId="29" customBuiltin="1"/>
    <cellStyle name="Акцент2" xfId="115" builtinId="33" customBuiltin="1"/>
    <cellStyle name="Акцент3" xfId="116" builtinId="37" customBuiltin="1"/>
    <cellStyle name="Акцент4" xfId="117" builtinId="41" customBuiltin="1"/>
    <cellStyle name="Акцент5" xfId="118" builtinId="45" customBuiltin="1"/>
    <cellStyle name="Акцент6" xfId="119" builtinId="49" customBuiltin="1"/>
    <cellStyle name="Ввод " xfId="120" builtinId="20" customBuiltin="1"/>
    <cellStyle name="Вывод" xfId="121" builtinId="21" customBuiltin="1"/>
    <cellStyle name="Вычисление" xfId="122" builtinId="22" customBuiltin="1"/>
    <cellStyle name="Заголовок 1" xfId="123" builtinId="16" customBuiltin="1"/>
    <cellStyle name="Заголовок 2" xfId="124" builtinId="17" customBuiltin="1"/>
    <cellStyle name="Заголовок 3" xfId="125" builtinId="18" customBuiltin="1"/>
    <cellStyle name="Заголовок 4" xfId="126" builtinId="19" customBuiltin="1"/>
    <cellStyle name="Итог" xfId="127" builtinId="25" customBuiltin="1"/>
    <cellStyle name="Контрольная ячейка" xfId="128" builtinId="23" customBuiltin="1"/>
    <cellStyle name="Название" xfId="129" builtinId="15" customBuiltin="1"/>
    <cellStyle name="Нейтральный" xfId="130" builtinId="28" customBuiltin="1"/>
    <cellStyle name="Обычный" xfId="0" builtinId="0"/>
    <cellStyle name="Обычный_Лист2" xfId="131"/>
    <cellStyle name="Плохой" xfId="132" builtinId="27" customBuiltin="1"/>
    <cellStyle name="Пояснение" xfId="133" builtinId="53" customBuiltin="1"/>
    <cellStyle name="Примечание" xfId="134" builtinId="10" customBuiltin="1"/>
    <cellStyle name="Связанная ячейка" xfId="135" builtinId="24" customBuiltin="1"/>
    <cellStyle name="Текст предупреждения" xfId="136" builtinId="11" customBuiltin="1"/>
    <cellStyle name="Финансовый" xfId="137" builtinId="3"/>
    <cellStyle name="Хороший" xfId="138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50"/>
  <sheetViews>
    <sheetView tabSelected="1" zoomScaleSheetLayoutView="80" workbookViewId="0">
      <selection activeCell="B49" sqref="B49"/>
    </sheetView>
  </sheetViews>
  <sheetFormatPr defaultColWidth="8.85546875" defaultRowHeight="15.75"/>
  <cols>
    <col min="1" max="1" width="3.85546875" style="15" customWidth="1"/>
    <col min="2" max="2" width="82.28515625" style="1" customWidth="1"/>
    <col min="3" max="3" width="14.7109375" style="1" customWidth="1"/>
    <col min="4" max="4" width="14.28515625" style="1" customWidth="1"/>
    <col min="5" max="5" width="11.28515625" style="1" customWidth="1"/>
    <col min="6" max="6" width="8.85546875" style="1"/>
    <col min="7" max="7" width="28.85546875" style="8" bestFit="1" customWidth="1"/>
    <col min="8" max="8" width="10.140625" style="1" bestFit="1" customWidth="1"/>
    <col min="9" max="16384" width="8.85546875" style="1"/>
  </cols>
  <sheetData>
    <row r="1" spans="1:7" ht="49.9" customHeight="1">
      <c r="A1" s="56" t="s">
        <v>32</v>
      </c>
      <c r="B1" s="56"/>
      <c r="C1" s="56"/>
      <c r="D1" s="56"/>
      <c r="E1" s="56"/>
    </row>
    <row r="2" spans="1:7">
      <c r="A2" s="14"/>
      <c r="B2" s="5"/>
      <c r="C2" s="6"/>
      <c r="D2" s="6"/>
      <c r="E2" s="7" t="s">
        <v>6</v>
      </c>
    </row>
    <row r="3" spans="1:7" ht="36.75" customHeight="1">
      <c r="A3" s="19" t="s">
        <v>1</v>
      </c>
      <c r="B3" s="2" t="s">
        <v>5</v>
      </c>
      <c r="C3" s="20" t="s">
        <v>7</v>
      </c>
      <c r="D3" s="20" t="s">
        <v>8</v>
      </c>
      <c r="E3" s="20" t="s">
        <v>10</v>
      </c>
    </row>
    <row r="4" spans="1:7">
      <c r="A4" s="27"/>
      <c r="B4" s="28" t="s">
        <v>2</v>
      </c>
      <c r="C4" s="53"/>
      <c r="D4" s="53"/>
      <c r="E4" s="29"/>
    </row>
    <row r="5" spans="1:7" s="17" customFormat="1">
      <c r="A5" s="21">
        <v>1</v>
      </c>
      <c r="B5" s="16" t="s">
        <v>9</v>
      </c>
      <c r="C5" s="29">
        <f>SUM(C6:C12)</f>
        <v>9223.73</v>
      </c>
      <c r="D5" s="29">
        <f>SUM(D6:D12)</f>
        <v>10167.004209999999</v>
      </c>
      <c r="E5" s="29">
        <f>D5/C5*100</f>
        <v>110.22660257834953</v>
      </c>
      <c r="G5" s="18"/>
    </row>
    <row r="6" spans="1:7" ht="66" customHeight="1">
      <c r="A6" s="22">
        <v>1</v>
      </c>
      <c r="B6" s="3" t="s">
        <v>15</v>
      </c>
      <c r="C6" s="40">
        <v>7395</v>
      </c>
      <c r="D6" s="40">
        <v>8111.8262100000002</v>
      </c>
      <c r="E6" s="11">
        <f>D6/C6*100</f>
        <v>109.6933902636917</v>
      </c>
    </row>
    <row r="7" spans="1:7" ht="45.75" customHeight="1">
      <c r="A7" s="22">
        <v>2</v>
      </c>
      <c r="B7" s="3" t="s">
        <v>16</v>
      </c>
      <c r="C7" s="40">
        <v>1143</v>
      </c>
      <c r="D7" s="40">
        <v>1369.4480000000001</v>
      </c>
      <c r="E7" s="11">
        <f>D7/C7*100</f>
        <v>119.81172353455818</v>
      </c>
    </row>
    <row r="8" spans="1:7" ht="30.6" customHeight="1">
      <c r="A8" s="22">
        <v>3</v>
      </c>
      <c r="B8" s="3" t="s">
        <v>17</v>
      </c>
      <c r="C8" s="40"/>
      <c r="D8" s="41"/>
      <c r="E8" s="11"/>
    </row>
    <row r="9" spans="1:7" ht="31.5" customHeight="1">
      <c r="A9" s="22">
        <v>4</v>
      </c>
      <c r="B9" s="3" t="s">
        <v>18</v>
      </c>
      <c r="C9" s="41"/>
      <c r="D9" s="41"/>
      <c r="E9" s="11"/>
    </row>
    <row r="10" spans="1:7" ht="49.5" customHeight="1">
      <c r="A10" s="22">
        <v>5</v>
      </c>
      <c r="B10" s="3" t="s">
        <v>19</v>
      </c>
      <c r="C10" s="41"/>
      <c r="D10" s="41"/>
      <c r="E10" s="11"/>
    </row>
    <row r="11" spans="1:7" ht="66.75" customHeight="1">
      <c r="A11" s="22">
        <v>6</v>
      </c>
      <c r="B11" s="3" t="s">
        <v>20</v>
      </c>
      <c r="C11" s="41"/>
      <c r="D11" s="41"/>
      <c r="E11" s="11"/>
    </row>
    <row r="12" spans="1:7" ht="68.25" customHeight="1">
      <c r="A12" s="22">
        <v>7</v>
      </c>
      <c r="B12" s="3" t="s">
        <v>21</v>
      </c>
      <c r="C12" s="41">
        <v>685.73</v>
      </c>
      <c r="D12" s="41">
        <v>685.73</v>
      </c>
      <c r="E12" s="11">
        <f>D12/C12*100</f>
        <v>100</v>
      </c>
    </row>
    <row r="13" spans="1:7">
      <c r="A13" s="22">
        <v>2</v>
      </c>
      <c r="B13" s="48" t="s">
        <v>13</v>
      </c>
      <c r="C13" s="46">
        <f>SUM(C14:C19)</f>
        <v>27399.599999999999</v>
      </c>
      <c r="D13" s="46">
        <f>SUM(D14:D19)</f>
        <v>27399.599999999999</v>
      </c>
      <c r="E13" s="13">
        <f>D13/C13*100</f>
        <v>100</v>
      </c>
      <c r="G13" s="9"/>
    </row>
    <row r="14" spans="1:7" s="17" customFormat="1" ht="33.75" customHeight="1">
      <c r="A14" s="23"/>
      <c r="B14" s="49" t="s">
        <v>4</v>
      </c>
      <c r="C14" s="42">
        <v>201</v>
      </c>
      <c r="D14" s="47">
        <v>201</v>
      </c>
      <c r="E14" s="11">
        <f>D14/C14*100</f>
        <v>100</v>
      </c>
      <c r="G14" s="18"/>
    </row>
    <row r="15" spans="1:7" s="17" customFormat="1" ht="33.75" customHeight="1">
      <c r="A15" s="23"/>
      <c r="B15" s="51" t="s">
        <v>25</v>
      </c>
      <c r="C15" s="42">
        <v>5132.2</v>
      </c>
      <c r="D15" s="47">
        <v>5132.2</v>
      </c>
      <c r="E15" s="11">
        <f t="shared" ref="E15:E21" si="0">D15/C15*100</f>
        <v>100</v>
      </c>
      <c r="G15" s="18"/>
    </row>
    <row r="16" spans="1:7" s="17" customFormat="1" ht="33.75" customHeight="1">
      <c r="A16" s="23"/>
      <c r="B16" s="51" t="s">
        <v>23</v>
      </c>
      <c r="C16" s="42">
        <v>6450.6</v>
      </c>
      <c r="D16" s="47">
        <v>6450.6</v>
      </c>
      <c r="E16" s="11">
        <f t="shared" si="0"/>
        <v>100</v>
      </c>
      <c r="G16" s="18"/>
    </row>
    <row r="17" spans="1:7" s="17" customFormat="1" ht="33.75" customHeight="1">
      <c r="A17" s="23"/>
      <c r="B17" s="51" t="s">
        <v>26</v>
      </c>
      <c r="C17" s="42">
        <v>13238.8</v>
      </c>
      <c r="D17" s="47">
        <v>13238.8</v>
      </c>
      <c r="E17" s="11">
        <f t="shared" si="0"/>
        <v>100</v>
      </c>
      <c r="G17" s="18"/>
    </row>
    <row r="18" spans="1:7" s="17" customFormat="1" ht="31.5">
      <c r="A18" s="23"/>
      <c r="B18" s="51" t="s">
        <v>24</v>
      </c>
      <c r="C18" s="41">
        <v>2377</v>
      </c>
      <c r="D18" s="47">
        <v>2377</v>
      </c>
      <c r="E18" s="11">
        <f t="shared" si="0"/>
        <v>100</v>
      </c>
      <c r="G18" s="18"/>
    </row>
    <row r="19" spans="1:7" s="17" customFormat="1">
      <c r="A19" s="23"/>
      <c r="B19" s="54" t="s">
        <v>22</v>
      </c>
      <c r="C19" s="47">
        <v>0</v>
      </c>
      <c r="D19" s="47">
        <v>0</v>
      </c>
      <c r="E19" s="11" t="e">
        <f t="shared" si="0"/>
        <v>#DIV/0!</v>
      </c>
      <c r="G19" s="18"/>
    </row>
    <row r="20" spans="1:7" s="17" customFormat="1">
      <c r="A20" s="23" t="s">
        <v>27</v>
      </c>
      <c r="B20" s="52" t="s">
        <v>28</v>
      </c>
      <c r="C20" s="55">
        <f>SUM(C21)</f>
        <v>10911.3</v>
      </c>
      <c r="D20" s="55">
        <f>SUM(D21)</f>
        <v>10911.3</v>
      </c>
      <c r="E20" s="13">
        <f t="shared" si="0"/>
        <v>100</v>
      </c>
      <c r="G20" s="18"/>
    </row>
    <row r="21" spans="1:7" s="17" customFormat="1">
      <c r="A21" s="23"/>
      <c r="B21" s="54" t="s">
        <v>29</v>
      </c>
      <c r="C21" s="47">
        <v>10911.3</v>
      </c>
      <c r="D21" s="41">
        <v>10911.3</v>
      </c>
      <c r="E21" s="11">
        <f t="shared" si="0"/>
        <v>100</v>
      </c>
      <c r="G21" s="18"/>
    </row>
    <row r="22" spans="1:7" s="17" customFormat="1">
      <c r="A22" s="23"/>
      <c r="B22" s="54"/>
      <c r="C22" s="47"/>
      <c r="D22" s="47"/>
      <c r="E22" s="13"/>
      <c r="G22" s="18"/>
    </row>
    <row r="23" spans="1:7">
      <c r="A23" s="22"/>
      <c r="B23" s="24" t="s">
        <v>0</v>
      </c>
      <c r="C23" s="43">
        <f>C5+C13+C20</f>
        <v>47534.630000000005</v>
      </c>
      <c r="D23" s="43">
        <f>D5+D13+D20</f>
        <v>48477.904209999993</v>
      </c>
      <c r="E23" s="13">
        <f>D23/C23*100</f>
        <v>101.98439371464549</v>
      </c>
    </row>
    <row r="24" spans="1:7">
      <c r="A24" s="30"/>
      <c r="B24" s="31" t="s">
        <v>3</v>
      </c>
      <c r="C24" s="32"/>
      <c r="D24" s="32"/>
      <c r="E24" s="32"/>
    </row>
    <row r="25" spans="1:7" ht="31.5">
      <c r="A25" s="25">
        <v>1</v>
      </c>
      <c r="B25" s="50" t="s">
        <v>25</v>
      </c>
      <c r="C25" s="36">
        <f>C28+C27</f>
        <v>5449.6695</v>
      </c>
      <c r="D25" s="36">
        <f>D28+D27</f>
        <v>5449.6695</v>
      </c>
      <c r="E25" s="13">
        <f>D25/C25*100</f>
        <v>100</v>
      </c>
      <c r="G25" s="10"/>
    </row>
    <row r="26" spans="1:7">
      <c r="A26" s="25"/>
      <c r="B26" s="50" t="s">
        <v>12</v>
      </c>
      <c r="C26" s="36"/>
      <c r="D26" s="36"/>
      <c r="E26" s="13"/>
      <c r="G26" s="10"/>
    </row>
    <row r="27" spans="1:7">
      <c r="A27" s="25"/>
      <c r="B27" s="51" t="s">
        <v>11</v>
      </c>
      <c r="C27" s="37">
        <v>5132.2</v>
      </c>
      <c r="D27" s="37">
        <v>5132.2</v>
      </c>
      <c r="E27" s="13"/>
      <c r="G27" s="10"/>
    </row>
    <row r="28" spans="1:7">
      <c r="A28" s="25"/>
      <c r="B28" s="51" t="s">
        <v>31</v>
      </c>
      <c r="C28" s="37">
        <v>317.46949999999998</v>
      </c>
      <c r="D28" s="37">
        <v>317.46949999999998</v>
      </c>
      <c r="E28" s="26"/>
    </row>
    <row r="29" spans="1:7" ht="47.25">
      <c r="A29" s="25">
        <v>2</v>
      </c>
      <c r="B29" s="50" t="s">
        <v>4</v>
      </c>
      <c r="C29" s="36">
        <f>C31+C32</f>
        <v>213.9</v>
      </c>
      <c r="D29" s="36">
        <f>D31+D32</f>
        <v>213.9</v>
      </c>
      <c r="E29" s="13">
        <f>D29/C29*100</f>
        <v>100</v>
      </c>
    </row>
    <row r="30" spans="1:7">
      <c r="A30" s="25"/>
      <c r="B30" s="51" t="s">
        <v>12</v>
      </c>
      <c r="C30" s="36"/>
      <c r="D30" s="36"/>
      <c r="E30" s="13"/>
    </row>
    <row r="31" spans="1:7">
      <c r="A31" s="25"/>
      <c r="B31" s="51" t="s">
        <v>11</v>
      </c>
      <c r="C31" s="37">
        <v>201</v>
      </c>
      <c r="D31" s="37">
        <v>201</v>
      </c>
      <c r="E31" s="26"/>
    </row>
    <row r="32" spans="1:7">
      <c r="A32" s="25"/>
      <c r="B32" s="51" t="s">
        <v>30</v>
      </c>
      <c r="C32" s="37">
        <v>12.9</v>
      </c>
      <c r="D32" s="37">
        <v>12.9</v>
      </c>
      <c r="E32" s="26"/>
    </row>
    <row r="33" spans="1:7" ht="31.15" customHeight="1">
      <c r="A33" s="25">
        <v>3</v>
      </c>
      <c r="B33" s="50" t="s">
        <v>23</v>
      </c>
      <c r="C33" s="36">
        <f>C34+C35+C36</f>
        <v>6862.3361700000005</v>
      </c>
      <c r="D33" s="36">
        <f>SUM(D34:D36)</f>
        <v>6862.3361100000002</v>
      </c>
      <c r="E33" s="13">
        <f>D33/C33*100</f>
        <v>99.999999125662185</v>
      </c>
      <c r="G33" s="10"/>
    </row>
    <row r="34" spans="1:7">
      <c r="A34" s="25"/>
      <c r="B34" s="50" t="s">
        <v>12</v>
      </c>
      <c r="C34" s="38"/>
      <c r="D34" s="38"/>
      <c r="E34" s="26"/>
    </row>
    <row r="35" spans="1:7">
      <c r="A35" s="25"/>
      <c r="B35" s="51" t="s">
        <v>11</v>
      </c>
      <c r="C35" s="38">
        <v>6450.6</v>
      </c>
      <c r="D35" s="38">
        <v>6450.6</v>
      </c>
      <c r="E35" s="26"/>
    </row>
    <row r="36" spans="1:7">
      <c r="A36" s="25"/>
      <c r="B36" s="51" t="s">
        <v>30</v>
      </c>
      <c r="C36" s="38">
        <v>411.73617000000002</v>
      </c>
      <c r="D36" s="38">
        <v>411.73611</v>
      </c>
      <c r="E36" s="26"/>
    </row>
    <row r="37" spans="1:7" ht="31.5">
      <c r="A37" s="25">
        <v>4</v>
      </c>
      <c r="B37" s="50" t="s">
        <v>26</v>
      </c>
      <c r="C37" s="36">
        <f>SUM(C38:C39)</f>
        <v>16325.87556</v>
      </c>
      <c r="D37" s="36">
        <f>SUM(D38:D39)</f>
        <v>16325.87556</v>
      </c>
      <c r="E37" s="13">
        <f>D37/C37*100</f>
        <v>100</v>
      </c>
    </row>
    <row r="38" spans="1:7">
      <c r="A38" s="23"/>
      <c r="B38" s="51" t="s">
        <v>11</v>
      </c>
      <c r="C38" s="37">
        <v>13238.8</v>
      </c>
      <c r="D38" s="37">
        <v>13238.8</v>
      </c>
      <c r="E38" s="26"/>
    </row>
    <row r="39" spans="1:7">
      <c r="A39" s="23"/>
      <c r="B39" s="51" t="s">
        <v>30</v>
      </c>
      <c r="C39" s="37">
        <v>3087.0755600000002</v>
      </c>
      <c r="D39" s="37">
        <v>3087.0755600000002</v>
      </c>
      <c r="E39" s="26"/>
    </row>
    <row r="40" spans="1:7" ht="31.5">
      <c r="A40" s="23">
        <v>5</v>
      </c>
      <c r="B40" s="50" t="s">
        <v>24</v>
      </c>
      <c r="C40" s="36">
        <f>SUM(C41:C42)</f>
        <v>2933.1</v>
      </c>
      <c r="D40" s="36">
        <f>SUM(D41:D42)</f>
        <v>2933.1</v>
      </c>
      <c r="E40" s="13">
        <f>D40/C40*100</f>
        <v>100</v>
      </c>
    </row>
    <row r="41" spans="1:7">
      <c r="A41" s="23"/>
      <c r="B41" s="51" t="s">
        <v>11</v>
      </c>
      <c r="C41" s="37">
        <v>2377</v>
      </c>
      <c r="D41" s="37">
        <v>2377</v>
      </c>
      <c r="E41" s="26"/>
    </row>
    <row r="42" spans="1:7">
      <c r="A42" s="23"/>
      <c r="B42" s="51" t="s">
        <v>30</v>
      </c>
      <c r="C42" s="37">
        <v>556.1</v>
      </c>
      <c r="D42" s="37">
        <v>556.1</v>
      </c>
      <c r="E42" s="26"/>
    </row>
    <row r="43" spans="1:7">
      <c r="A43" s="25">
        <v>6</v>
      </c>
      <c r="B43" s="52" t="s">
        <v>22</v>
      </c>
      <c r="C43" s="36">
        <f>SUM(C44:C45)</f>
        <v>13635.55127</v>
      </c>
      <c r="D43" s="36">
        <f>SUM(D44:D45)</f>
        <v>13611.746270000001</v>
      </c>
      <c r="E43" s="13">
        <f>D43/C43*100</f>
        <v>99.825419599628702</v>
      </c>
    </row>
    <row r="44" spans="1:7">
      <c r="A44" s="25"/>
      <c r="B44" s="51" t="s">
        <v>11</v>
      </c>
      <c r="C44" s="37">
        <v>10911.3</v>
      </c>
      <c r="D44" s="37">
        <v>10887.495000000001</v>
      </c>
      <c r="E44" s="26"/>
    </row>
    <row r="45" spans="1:7">
      <c r="A45" s="25"/>
      <c r="B45" s="51" t="s">
        <v>30</v>
      </c>
      <c r="C45" s="37">
        <v>2724.2512700000002</v>
      </c>
      <c r="D45" s="37">
        <v>2724.2512700000002</v>
      </c>
      <c r="E45" s="13"/>
    </row>
    <row r="46" spans="1:7">
      <c r="A46" s="25"/>
      <c r="B46" s="51" t="s">
        <v>14</v>
      </c>
      <c r="C46" s="37"/>
      <c r="D46" s="37"/>
      <c r="E46" s="26"/>
    </row>
    <row r="47" spans="1:7">
      <c r="A47" s="33"/>
      <c r="B47" s="34" t="s">
        <v>0</v>
      </c>
      <c r="C47" s="39">
        <f>C25+C29+C33+C37+C43+C40</f>
        <v>45420.432500000003</v>
      </c>
      <c r="D47" s="39">
        <f>D25+D29+D33+D37+D43++D40</f>
        <v>45396.627440000004</v>
      </c>
      <c r="E47" s="35">
        <f>D47/C47*100</f>
        <v>99.947589534731975</v>
      </c>
    </row>
    <row r="49" spans="3:5">
      <c r="C49" s="44"/>
      <c r="D49" s="45"/>
      <c r="E49" s="4"/>
    </row>
    <row r="50" spans="3:5">
      <c r="C50" s="12"/>
      <c r="D50" s="12"/>
    </row>
  </sheetData>
  <mergeCells count="1">
    <mergeCell ref="A1:E1"/>
  </mergeCells>
  <pageMargins left="0.70866141732283472" right="0.39370078740157483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год</vt:lpstr>
      <vt:lpstr>'2023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2024-03-21T12:23:13Z</cp:lastPrinted>
  <dcterms:created xsi:type="dcterms:W3CDTF">1996-10-08T23:32:33Z</dcterms:created>
  <dcterms:modified xsi:type="dcterms:W3CDTF">2024-03-21T12:32:16Z</dcterms:modified>
</cp:coreProperties>
</file>