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65" yWindow="12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S223" i="1" l="1"/>
  <c r="T203" i="1" l="1"/>
  <c r="R215" i="1" l="1"/>
  <c r="Q189" i="1" l="1"/>
  <c r="V187" i="1" l="1"/>
  <c r="V189" i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<sst xmlns="http://schemas.openxmlformats.org/spreadsheetml/2006/main" count="317" uniqueCount="248">
  <si>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</si>
  <si>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</si>
  <si>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</si>
  <si>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</si>
  <si>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</si>
  <si>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</si>
  <si>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</si>
  <si>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</si>
  <si>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</si>
  <si>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</si>
  <si>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</si>
  <si>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</si>
  <si>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</si>
  <si>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</si>
  <si>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</si>
  <si>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</si>
  <si>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</si>
  <si>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</si>
  <si>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</si>
  <si>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</si>
  <si>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</si>
  <si>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</si>
  <si>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</si>
  <si>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</si>
  <si>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</si>
  <si>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</si>
  <si>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</si>
  <si>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</si>
  <si>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</si>
  <si>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</si>
  <si>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</si>
  <si>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</si>
  <si>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</si>
  <si>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</si>
  <si>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</si>
  <si>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</si>
  <si>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</si>
  <si>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</si>
  <si>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</si>
  <si>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</si>
  <si>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</si>
  <si>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</si>
  <si>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</si>
  <si>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</si>
  <si>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</si>
  <si>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</si>
  <si>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</si>
  <si>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</si>
  <si>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</si>
  <si>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</si>
  <si>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</si>
  <si>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</si>
  <si>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</si>
  <si>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</si>
  <si>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</si>
  <si>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</si>
  <si>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</si>
  <si>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</si>
  <si>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</si>
  <si>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</si>
  <si>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</si>
  <si>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</si>
  <si>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</si>
  <si>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</si>
  <si>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</si>
  <si>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</si>
  <si>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</si>
  <si>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</si>
  <si>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</si>
  <si>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</si>
  <si>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</si>
  <si>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</si>
  <si>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</si>
  <si>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</si>
  <si>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</si>
  <si>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</si>
  <si>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</si>
  <si>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</si>
  <si>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</si>
  <si>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</si>
  <si>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</si>
  <si>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</si>
  <si>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</si>
  <si>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</si>
  <si>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</si>
  <si>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</si>
  <si>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</si>
  <si>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</si>
  <si>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</si>
  <si>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</si>
  <si>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</si>
  <si>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</si>
  <si>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</si>
  <si>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</si>
  <si>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</si>
  <si>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</si>
  <si>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</si>
  <si>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</si>
  <si>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</si>
  <si>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</si>
  <si>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</si>
  <si>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</si>
  <si>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</si>
  <si>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</si>
  <si>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</si>
  <si>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</si>
  <si>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</si>
  <si>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</si>
  <si>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</si>
  <si>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</si>
  <si>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</si>
  <si>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</si>
  <si>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</si>
  <si>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</si>
  <si>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</si>
  <si>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</si>
  <si>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</si>
  <si>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</si>
  <si>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</si>
  <si>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</si>
  <si>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</si>
  <si>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</si>
  <si>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</si>
  <si>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</si>
  <si>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</si>
  <si>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</si>
  <si>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</si>
  <si>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</si>
  <si>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</si>
  <si>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</si>
  <si>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</si>
  <si>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</si>
  <si>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</si>
  <si>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</si>
  <si>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</si>
  <si>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</si>
  <si>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</si>
  <si>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</si>
  <si>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</si>
  <si>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</si>
  <si>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</si>
  <si>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</si>
  <si>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</si>
  <si>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</si>
  <si>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</si>
  <si>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</si>
  <si>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</si>
  <si>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</si>
  <si>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</si>
  <si>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</si>
  <si>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</si>
  <si>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</si>
  <si>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</si>
  <si>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</si>
  <si>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</si>
  <si>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</si>
  <si>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</si>
  <si>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</si>
  <si>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</si>
  <si>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</si>
  <si>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</si>
  <si>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</si>
  <si>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</si>
  <si>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</si>
  <si>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</si>
  <si>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</si>
  <si>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</si>
  <si>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</si>
  <si>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</si>
  <si>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</si>
  <si>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</si>
  <si>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</si>
  <si>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</si>
  <si>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</si>
  <si>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</si>
  <si>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</si>
  <si>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</si>
  <si>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</si>
  <si>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</si>
  <si>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</si>
  <si>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</si>
  <si>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</si>
  <si>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</si>
  <si>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</si>
  <si>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</si>
  <si>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</si>
  <si>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</si>
  <si>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</si>
  <si>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</si>
  <si>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</si>
  <si>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</si>
  <si>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</si>
  <si>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</si>
  <si>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</si>
  <si>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</si>
  <si>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</si>
  <si>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</si>
  <si>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</si>
  <si>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</si>
  <si>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</si>
  <si>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</si>
  <si>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</si>
  <si>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</si>
  <si>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</si>
  <si>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</si>
  <si>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</si>
  <si>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</si>
  <si>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</si>
  <si>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</si>
  <si>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</si>
  <si>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</si>
  <si>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</si>
  <si>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</si>
  <si>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</si>
  <si>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</si>
  <si>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</si>
  <si>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</si>
  <si>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</si>
  <si>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</si>
  <si>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</si>
  <si>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</si>
  <si>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</si>
  <si>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</si>
  <si>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</si>
  <si>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</si>
  <si>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</si>
  <si>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</si>
  <si>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</si>
  <si>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</si>
  <si>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</si>
  <si>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</si>
  <si>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</si>
  <si>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</si>
  <si>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</si>
  <si>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</si>
  <si>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</si>
  <si>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</si>
  <si>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</si>
  <si>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</si>
  <si>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</si>
  <si>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</si>
  <si>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</si>
  <si>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</si>
  <si>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</si>
  <si>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</si>
  <si>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</si>
  <si>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</si>
  <si>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09 декабря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</si>
</sst>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  <font>
      <b/>
      <sz val="44"/>
      <color rgb="FFFF0000"/>
      <name val="Times New Roman"/>
      <family val="1"/>
      <charset val="204"/>
    </font>
    <font>
      <sz val="4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9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0" fontId="31" fillId="0" borderId="3" xfId="2" applyNumberFormat="1" applyFont="1" applyFill="1" applyBorder="1" applyAlignment="1">
      <alignment horizontal="center" vertical="center"/>
    </xf>
    <xf numFmtId="0" fontId="32" fillId="0" borderId="2" xfId="2" applyNumberFormat="1" applyFont="1" applyFill="1" applyBorder="1" applyAlignment="1">
      <alignment horizontal="center" vertical="center"/>
    </xf>
    <xf numFmtId="166" fontId="32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88" sqref="A188:XFD189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8" t="s">
        <v>247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9" t="s">
        <v>3</v>
      </c>
      <c r="B4" s="312" t="s">
        <v>245</v>
      </c>
      <c r="C4" s="301"/>
      <c r="D4" s="315" t="s">
        <v>216</v>
      </c>
      <c r="E4" s="315" t="s">
        <v>194</v>
      </c>
      <c r="F4" s="315" t="s">
        <v>195</v>
      </c>
      <c r="G4" s="315" t="s">
        <v>240</v>
      </c>
      <c r="H4" s="323" t="s">
        <v>197</v>
      </c>
      <c r="I4" s="318" t="s">
        <v>4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20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0"/>
      <c r="B5" s="313"/>
      <c r="C5" s="302"/>
      <c r="D5" s="316"/>
      <c r="E5" s="316"/>
      <c r="F5" s="316"/>
      <c r="G5" s="316"/>
      <c r="H5" s="325"/>
      <c r="I5" s="321" t="s">
        <v>5</v>
      </c>
      <c r="J5" s="321" t="s">
        <v>6</v>
      </c>
      <c r="K5" s="321" t="s">
        <v>7</v>
      </c>
      <c r="L5" s="321" t="s">
        <v>8</v>
      </c>
      <c r="M5" s="321" t="s">
        <v>9</v>
      </c>
      <c r="N5" s="321" t="s">
        <v>10</v>
      </c>
      <c r="O5" s="321" t="s">
        <v>11</v>
      </c>
      <c r="P5" s="321" t="s">
        <v>12</v>
      </c>
      <c r="Q5" s="321" t="s">
        <v>13</v>
      </c>
      <c r="R5" s="321" t="s">
        <v>14</v>
      </c>
      <c r="S5" s="321" t="s">
        <v>15</v>
      </c>
      <c r="T5" s="321" t="s">
        <v>16</v>
      </c>
      <c r="U5" s="321" t="s">
        <v>17</v>
      </c>
      <c r="V5" s="321" t="s">
        <v>18</v>
      </c>
      <c r="W5" s="321" t="s">
        <v>19</v>
      </c>
      <c r="X5" s="321" t="s">
        <v>20</v>
      </c>
      <c r="Y5" s="321" t="s">
        <v>21</v>
      </c>
      <c r="Z5" s="323" t="s">
        <v>22</v>
      </c>
      <c r="AA5" s="321" t="s">
        <v>23</v>
      </c>
      <c r="AB5" s="321" t="s">
        <v>24</v>
      </c>
      <c r="AC5" s="321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1"/>
      <c r="B6" s="314"/>
      <c r="C6" s="303" t="s">
        <v>223</v>
      </c>
      <c r="D6" s="317"/>
      <c r="E6" s="317"/>
      <c r="F6" s="317"/>
      <c r="G6" s="317"/>
      <c r="H6" s="324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4"/>
      <c r="AA6" s="322"/>
      <c r="AB6" s="322"/>
      <c r="AC6" s="322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0.94005063015117507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36"/>
        <v>160953.1</v>
      </c>
      <c r="F108" s="213">
        <f>E108/B108</f>
        <v>0.99788646818852533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36"/>
        <v>7116.4</v>
      </c>
      <c r="F109" s="213">
        <f>E109/B109</f>
        <v>0.74106008538998225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8365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36"/>
        <v>71913.299999999988</v>
      </c>
      <c r="F112" s="213">
        <f>E112/B112</f>
        <v>0.78542267365661844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90009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0.35194585448392557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36"/>
        <v>750</v>
      </c>
      <c r="F118" s="213">
        <f t="shared" si="51"/>
        <v>0.4230118443316413</v>
      </c>
      <c r="G118" s="201">
        <f t="shared" si="47"/>
        <v>0.79449152542372881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0.26666666666666666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79.449152542372886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0.99793093787995157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0.9400519930085417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1.0016722921665058</v>
      </c>
      <c r="C127" s="201"/>
      <c r="D127" s="201"/>
      <c r="E127" s="201">
        <f>E126/E105</f>
        <v>0.99960121916001543</v>
      </c>
      <c r="F127" s="201">
        <f>F126/F105</f>
        <v>0.99793238465046208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36"/>
        <v>160745.1</v>
      </c>
      <c r="F128" s="201">
        <f t="shared" si="51"/>
        <v>0.996596897590735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0.74106008538998225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0.79430209698558307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36"/>
        <v>832</v>
      </c>
      <c r="F131" s="201">
        <f t="shared" si="57"/>
        <v>0.35194585448392557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36"/>
        <v>750</v>
      </c>
      <c r="F132" s="201">
        <f t="shared" si="57"/>
        <v>0.4230118443316413</v>
      </c>
      <c r="G132" s="201">
        <f t="shared" si="47"/>
        <v>0.79449152542372881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160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0.26666666666666666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36"/>
        <v>780389.89999999991</v>
      </c>
      <c r="F133" s="259">
        <f t="shared" si="57"/>
        <v>0.79390130633247225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36"/>
        <v>479864.60000000003</v>
      </c>
      <c r="F135" s="213">
        <f t="shared" si="57"/>
        <v>0.83494064158934045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36"/>
        <v>17917.75</v>
      </c>
      <c r="F136" s="213">
        <f t="shared" si="57"/>
        <v>0.58461124343371729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36"/>
        <v>1474.4</v>
      </c>
      <c r="F138" s="213">
        <f t="shared" si="57"/>
        <v>0.42319173363949486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36"/>
        <v>5190</v>
      </c>
      <c r="F139" s="213">
        <f t="shared" si="57"/>
        <v>0.80290841584158412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800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0.17341040462427745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>
        <f>E133/E126*10</f>
        <v>28.284609044668073</v>
      </c>
      <c r="F151" s="201">
        <f t="shared" si="57"/>
        <v>0.84452914544829705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>
        <f>E135/E128*10</f>
        <v>29.852518054982703</v>
      </c>
      <c r="F152" s="213">
        <f t="shared" si="57"/>
        <v>0.83779173265319473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>
        <f>E136/E129*10</f>
        <v>25.178109718396943</v>
      </c>
      <c r="F153" s="213">
        <f t="shared" si="57"/>
        <v>0.70660746698341581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>
        <f>E137/E130*10</f>
        <v>27.676548923841864</v>
      </c>
      <c r="F154" s="213">
        <f t="shared" si="57"/>
        <v>0.86902383734750843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>
        <f>E138/E131*10</f>
        <v>17.721153846153847</v>
      </c>
      <c r="F155" s="213">
        <f t="shared" si="57"/>
        <v>1.2024342047160648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4">B139/B132*10</f>
        <v>36.45798082346306</v>
      </c>
      <c r="C156" s="200">
        <f t="shared" si="64"/>
        <v>0</v>
      </c>
      <c r="D156" s="200"/>
      <c r="E156" s="200">
        <f>E139/E132*10</f>
        <v>69.2</v>
      </c>
      <c r="F156" s="201">
        <f t="shared" si="57"/>
        <v>1.8980754950495049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50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0.65028901734104039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>
        <v>40</v>
      </c>
      <c r="J184" s="238">
        <v>20</v>
      </c>
      <c r="K184" s="238"/>
      <c r="L184" s="238">
        <v>85</v>
      </c>
      <c r="M184" s="238"/>
      <c r="N184" s="238">
        <v>270</v>
      </c>
      <c r="O184" s="238"/>
      <c r="P184" s="238"/>
      <c r="Q184" s="238">
        <v>44</v>
      </c>
      <c r="R184" s="238">
        <v>14</v>
      </c>
      <c r="S184" s="238"/>
      <c r="T184" s="238"/>
      <c r="U184" s="238"/>
      <c r="V184" s="238">
        <v>222</v>
      </c>
      <c r="W184" s="238"/>
      <c r="X184" s="238">
        <v>64</v>
      </c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106</v>
      </c>
      <c r="T185" s="238">
        <v>193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42505</v>
      </c>
      <c r="F187" s="201">
        <f>E187/B187</f>
        <v>1.4347195031391344</v>
      </c>
      <c r="G187" s="201">
        <f>E187/D187</f>
        <v>0.93718304890417603</v>
      </c>
      <c r="H187" s="240">
        <v>21</v>
      </c>
      <c r="I187" s="270">
        <f t="shared" si="93"/>
        <v>7789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720</v>
      </c>
      <c r="S187" s="270">
        <f t="shared" si="93"/>
        <v>1982</v>
      </c>
      <c r="T187" s="270">
        <f t="shared" si="93"/>
        <v>301</v>
      </c>
      <c r="U187" s="270">
        <f t="shared" ref="U187:AC187" si="94">U198+U201+U218+U204+U213+U207+U210+U221</f>
        <v>4036</v>
      </c>
      <c r="V187" s="270">
        <f>V198+V201+V218+V204+V213+V207+V210+V221</f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2.3056111045759324E-2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1.007537867115462</v>
      </c>
      <c r="F188" s="242"/>
      <c r="G188" s="201"/>
      <c r="H188" s="242"/>
      <c r="I188" s="271">
        <f>I187/I186</f>
        <v>0.90876210477190522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0.98092643051771122</v>
      </c>
      <c r="S188" s="271">
        <f t="shared" si="96"/>
        <v>0.9492337164750958</v>
      </c>
      <c r="T188" s="271">
        <f t="shared" si="96"/>
        <v>0.60931174089068829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0.93167447958567884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-318</v>
      </c>
      <c r="F189" s="243">
        <f t="shared" ref="F189:G189" si="97">F186-F187</f>
        <v>-1.4347195031391344</v>
      </c>
      <c r="G189" s="243" t="e">
        <f t="shared" si="97"/>
        <v>#DIV/0!</v>
      </c>
      <c r="H189" s="243"/>
      <c r="I189" s="272">
        <f>I186-I184-I185-I187</f>
        <v>742</v>
      </c>
      <c r="J189" s="272">
        <f t="shared" ref="J189:AC189" si="98">J186-J184-J185-J187</f>
        <v>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-0.5</v>
      </c>
      <c r="R189" s="272">
        <f t="shared" si="98"/>
        <v>0</v>
      </c>
      <c r="S189" s="272">
        <f t="shared" si="98"/>
        <v>0</v>
      </c>
      <c r="T189" s="304">
        <f t="shared" si="98"/>
        <v>0</v>
      </c>
      <c r="U189" s="272">
        <f t="shared" si="98"/>
        <v>0</v>
      </c>
      <c r="V189" s="304">
        <f t="shared" si="98"/>
        <v>-0.5</v>
      </c>
      <c r="W189" s="272">
        <f t="shared" si="98"/>
        <v>0</v>
      </c>
      <c r="X189" s="272">
        <f t="shared" si="98"/>
        <v>0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92576.87</v>
      </c>
      <c r="F190" s="213">
        <f>E190/B190</f>
        <v>2.8203159177456207</v>
      </c>
      <c r="G190" s="201"/>
      <c r="H190" s="202">
        <v>21</v>
      </c>
      <c r="I190" s="249">
        <f>I199+I202+I205+I219+I208+I214+I211+I222</f>
        <v>6586.1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760</v>
      </c>
      <c r="S190" s="249">
        <f t="shared" si="99"/>
        <v>1357.77</v>
      </c>
      <c r="T190" s="249">
        <f>T199+T202+T205+T219+T208+T214+T211+T222+259</f>
        <v>533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8.2039930708394018E-3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21.780230561110457</v>
      </c>
      <c r="F197" s="201">
        <f>E197/B197</f>
        <v>1.9657611899572227</v>
      </c>
      <c r="G197" s="201"/>
      <c r="H197" s="238"/>
      <c r="I197" s="238">
        <f t="shared" ref="I197:AC197" si="100">I190/I187*10</f>
        <v>8.455642572859162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10.555555555555555</v>
      </c>
      <c r="S197" s="238">
        <f t="shared" si="100"/>
        <v>6.85050454086781</v>
      </c>
      <c r="T197" s="238">
        <f t="shared" si="100"/>
        <v>17.707641196013288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0.35582727089390687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27081</v>
      </c>
      <c r="F198" s="201">
        <f t="shared" ref="F198:F219" si="101">E198/B198</f>
        <v>2.090228465575795</v>
      </c>
      <c r="G198" s="201">
        <f>E198/D198</f>
        <v>0.95729788963908236</v>
      </c>
      <c r="H198" s="202">
        <v>20</v>
      </c>
      <c r="I198" s="305">
        <v>6842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293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1.6210627377127876E-2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28475.1</v>
      </c>
      <c r="F199" s="201">
        <f t="shared" si="101"/>
        <v>1.5155197189845122</v>
      </c>
      <c r="G199" s="201"/>
      <c r="H199" s="202">
        <v>20</v>
      </c>
      <c r="I199" s="306">
        <v>4985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270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1.2765539014788359E-2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10.514788966434029</v>
      </c>
      <c r="F200" s="201">
        <f t="shared" si="101"/>
        <v>0.72504979428984662</v>
      </c>
      <c r="G200" s="201"/>
      <c r="H200" s="231"/>
      <c r="I200" s="307">
        <f t="shared" ref="I200:J200" si="103">I199/I198*10</f>
        <v>7.2858813212510967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9.2150170648464176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0.78747964022661421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4172.9000000000005</v>
      </c>
      <c r="F202" s="201">
        <f t="shared" si="101"/>
        <v>0.65252541047693524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0.79909741004840407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4069</v>
      </c>
      <c r="F213" s="201">
        <f t="shared" si="101"/>
        <v>0.81772508038585212</v>
      </c>
      <c r="G213" s="201">
        <f>E213/D213</f>
        <v>1.0074275810844269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>
        <v>200</v>
      </c>
      <c r="S213" s="269">
        <v>96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9123.2000000000007</v>
      </c>
      <c r="F214" s="213">
        <f t="shared" si="101"/>
        <v>0.97169027585472367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>
        <v>390</v>
      </c>
      <c r="S214" s="214">
        <v>67.2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22.421233718358323</v>
      </c>
      <c r="F215" s="231">
        <f t="shared" si="118"/>
        <v>11.882847905266908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:R215" si="120">P214/P213*10</f>
        <v>17.411764705882355</v>
      </c>
      <c r="Q215" s="238"/>
      <c r="R215" s="238">
        <f t="shared" si="120"/>
        <v>19.5</v>
      </c>
      <c r="S215" s="231">
        <f t="shared" ref="S215" si="121">S214/S213*10</f>
        <v>7.0000000000000009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1527</v>
      </c>
      <c r="F218" s="201">
        <f t="shared" si="101"/>
        <v>2.1939655172413794</v>
      </c>
      <c r="G218" s="201"/>
      <c r="H218" s="202">
        <v>10</v>
      </c>
      <c r="I218" s="269">
        <v>260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5.8939096267190572E-2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1402.3999999999999</v>
      </c>
      <c r="F219" s="213">
        <f t="shared" si="101"/>
        <v>1.5193932827735643</v>
      </c>
      <c r="G219" s="201"/>
      <c r="H219" s="202">
        <v>10</v>
      </c>
      <c r="I219" s="214">
        <v>201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5.704506560182545E-2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9.184020956123117</v>
      </c>
      <c r="F220" s="237">
        <f t="shared" si="123"/>
        <v>6.9253289116594674</v>
      </c>
      <c r="G220" s="201"/>
      <c r="H220" s="237"/>
      <c r="I220" s="224">
        <f>I219/I218*10</f>
        <v>7.7307692307692308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0.96786461304430504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1051.5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>
        <v>121</v>
      </c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8.2738944365192579E-2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548.17000000000007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4">
        <v>20.57</v>
      </c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6.3848806027327287E-2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5.2132192106514506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>
        <f t="shared" si="126"/>
        <v>1.7000000000000002</v>
      </c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0.77168987974407632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78"/>
        <v>121256</v>
      </c>
      <c r="F235" s="201">
        <f t="shared" si="128"/>
        <v>0.76538425122297615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8"/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8"/>
      <c r="M290" s="328"/>
      <c r="N290" s="328"/>
      <c r="O290" s="328"/>
      <c r="P290" s="328"/>
      <c r="Q290" s="328"/>
      <c r="R290" s="328"/>
      <c r="S290" s="328"/>
      <c r="T290" s="328"/>
      <c r="U290" s="328"/>
      <c r="V290" s="328"/>
      <c r="W290" s="328"/>
      <c r="X290" s="328"/>
      <c r="Y290" s="328"/>
      <c r="Z290" s="328"/>
      <c r="AA290" s="328"/>
      <c r="AB290" s="328"/>
      <c r="AC290" s="328"/>
    </row>
    <row r="291" spans="1:46" ht="20.25" hidden="1" customHeight="1" x14ac:dyDescent="0.25">
      <c r="A291" s="326"/>
      <c r="B291" s="327"/>
      <c r="C291" s="327"/>
      <c r="D291" s="327"/>
      <c r="E291" s="327"/>
      <c r="F291" s="327"/>
      <c r="G291" s="327"/>
      <c r="H291" s="327"/>
      <c r="I291" s="327"/>
      <c r="J291" s="327"/>
      <c r="K291" s="327"/>
      <c r="L291" s="327"/>
      <c r="M291" s="327"/>
      <c r="N291" s="327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2024-12-09T04:15:00Z</dcterms:modified>
</cp:coreProperties>
</file>