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 refMode="R1C1"/>
</workbook>
</file>

<file path=xl/calcChain.xml><?xml version="1.0" encoding="utf-8"?>
<calcChain xmlns="http://schemas.openxmlformats.org/spreadsheetml/2006/main">
  <c r="O196" i="1" l="1"/>
  <c r="C224" i="1" l="1"/>
  <c r="D224" i="1" s="1"/>
  <c r="C227" i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B219" i="1" l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X126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X233" i="1" s="1"/>
  <c r="X235" i="1" s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C221" i="1"/>
  <c r="D221" i="1" s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59" i="1" l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B233" i="1"/>
  <c r="C55" i="1"/>
  <c r="D55" i="1" s="1"/>
  <c r="C222" i="1"/>
  <c r="D222" i="1" s="1"/>
  <c r="C211" i="1"/>
  <c r="D211" i="1" s="1"/>
  <c r="C233" i="1" l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<sst xmlns="http://schemas.openxmlformats.org/spreadsheetml/2006/main" count="275" uniqueCount="219">
  <si>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</si>
  <si>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</si>
  <si>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</si>
  <si>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</si>
  <si>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</si>
  <si>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</si>
  <si>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</si>
  <si>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</si>
  <si>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</si>
  <si>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</si>
  <si>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</si>
  <si>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</si>
  <si>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</si>
  <si>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</si>
  <si>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</si>
  <si>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</si>
  <si>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</si>
  <si>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</si>
  <si>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</si>
  <si>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</si>
  <si>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</si>
  <si>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</si>
  <si>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</si>
  <si>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</si>
  <si>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</si>
  <si>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</si>
  <si>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</si>
  <si>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</si>
  <si>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</si>
  <si>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</si>
  <si>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</si>
  <si>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</si>
  <si>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</si>
  <si>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</si>
  <si>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</si>
  <si>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</si>
  <si>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</si>
  <si>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</si>
  <si>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</si>
  <si>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</si>
  <si>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</si>
  <si>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</si>
  <si>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</si>
  <si>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</si>
  <si>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</si>
  <si>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</si>
  <si>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</si>
  <si>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</si>
  <si>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</si>
  <si>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</si>
  <si>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</si>
  <si>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</si>
  <si>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</si>
  <si>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</si>
  <si>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</si>
  <si>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</si>
  <si>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</si>
  <si>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</si>
  <si>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</si>
  <si>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</si>
  <si>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</si>
  <si>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</si>
  <si>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</si>
  <si>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</si>
  <si>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</si>
  <si>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</si>
  <si>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</si>
  <si>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</si>
  <si>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</si>
  <si>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</si>
  <si>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</si>
  <si>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</si>
  <si>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</si>
  <si>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</si>
  <si>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</si>
  <si>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</si>
  <si>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</si>
  <si>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</si>
  <si>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</si>
  <si>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</si>
  <si>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</si>
  <si>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</si>
  <si>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</si>
  <si>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</si>
  <si>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</si>
  <si>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</si>
  <si>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</si>
  <si>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</si>
  <si>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</si>
  <si>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</si>
  <si>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</si>
  <si>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</si>
  <si>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</si>
  <si>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</si>
  <si>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</si>
  <si>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</si>
  <si>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</si>
  <si>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</si>
  <si>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</si>
  <si>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</si>
  <si>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</si>
  <si>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</si>
  <si>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</si>
  <si>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</si>
  <si>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</si>
  <si>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</si>
  <si>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</si>
  <si>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</si>
  <si>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</si>
  <si>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</si>
  <si>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</si>
  <si>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</si>
  <si>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</si>
  <si>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</si>
  <si>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</si>
  <si>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</si>
  <si>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</si>
  <si>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</si>
  <si>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</si>
  <si>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</si>
  <si>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</si>
  <si>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</si>
  <si>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</si>
  <si>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</si>
  <si>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</si>
  <si>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</si>
  <si>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</si>
  <si>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</si>
  <si>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</si>
  <si>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</si>
  <si>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</si>
  <si>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</si>
  <si>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</si>
  <si>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</si>
  <si>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</si>
  <si>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</si>
  <si>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</si>
  <si>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</si>
  <si>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</si>
  <si>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</si>
  <si>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</si>
  <si>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</si>
  <si>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</si>
  <si>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</si>
  <si>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</si>
  <si>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</si>
  <si>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</si>
  <si>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</si>
  <si>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</si>
  <si>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</si>
  <si>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</si>
  <si>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</si>
  <si>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</si>
  <si>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</si>
  <si>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</si>
  <si>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</si>
  <si>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</si>
  <si>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</si>
  <si>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</si>
  <si>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</si>
  <si>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</si>
  <si>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</si>
  <si>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</si>
  <si>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</si>
  <si>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</si>
  <si>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</si>
  <si>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</si>
  <si>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</si>
  <si>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</si>
  <si>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</si>
  <si>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</si>
  <si>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</si>
  <si>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</si>
  <si>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</si>
  <si>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</si>
  <si>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</si>
  <si>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</si>
  <si>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</si>
  <si>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</si>
  <si>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</si>
  <si>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</si>
  <si>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</si>
  <si>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</si>
  <si>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</si>
  <si>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</si>
  <si>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</si>
  <si>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</si>
  <si>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</si>
  <si>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</si>
  <si>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</si>
  <si>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</si>
  <si>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</si>
  <si>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</si>
  <si>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</si>
  <si>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</si>
  <si>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</si>
  <si>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</si>
  <si>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</si>
  <si>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</si>
  <si>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</si>
  <si>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</si>
  <si>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</si>
  <si>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</si>
  <si>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</si>
  <si>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</si>
  <si>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</si>
  <si>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</si>
  <si>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</si>
  <si>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</si>
  <si>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</si>
  <si>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</si>
  <si>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</si>
  <si>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</si>
  <si>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</si>
  <si>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</si>
  <si>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</si>
  <si>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</si>
  <si>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</si>
  <si>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3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</si>
</sst>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5"/>
    </row>
    <row r="2" spans="1:26" s="3" customFormat="1" ht="29.25" customHeight="1" thickBot="1" x14ac:dyDescent="0.3">
      <c r="A2" s="165" t="s">
        <v>218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6" t="s">
        <v>3</v>
      </c>
      <c r="B4" s="169" t="s">
        <v>211</v>
      </c>
      <c r="C4" s="172" t="s">
        <v>212</v>
      </c>
      <c r="D4" s="172" t="s">
        <v>213</v>
      </c>
      <c r="E4" s="175" t="s">
        <v>4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7"/>
      <c r="Z4" s="2" t="s">
        <v>0</v>
      </c>
    </row>
    <row r="5" spans="1:26" s="2" customFormat="1" ht="87" customHeight="1" x14ac:dyDescent="0.25">
      <c r="A5" s="167"/>
      <c r="B5" s="170"/>
      <c r="C5" s="173"/>
      <c r="D5" s="173"/>
      <c r="E5" s="178" t="s">
        <v>5</v>
      </c>
      <c r="F5" s="178" t="s">
        <v>6</v>
      </c>
      <c r="G5" s="178" t="s">
        <v>7</v>
      </c>
      <c r="H5" s="178" t="s">
        <v>8</v>
      </c>
      <c r="I5" s="178" t="s">
        <v>9</v>
      </c>
      <c r="J5" s="178" t="s">
        <v>10</v>
      </c>
      <c r="K5" s="178" t="s">
        <v>11</v>
      </c>
      <c r="L5" s="178" t="s">
        <v>12</v>
      </c>
      <c r="M5" s="178" t="s">
        <v>13</v>
      </c>
      <c r="N5" s="178" t="s">
        <v>14</v>
      </c>
      <c r="O5" s="178" t="s">
        <v>15</v>
      </c>
      <c r="P5" s="178" t="s">
        <v>16</v>
      </c>
      <c r="Q5" s="178" t="s">
        <v>17</v>
      </c>
      <c r="R5" s="178" t="s">
        <v>18</v>
      </c>
      <c r="S5" s="178" t="s">
        <v>19</v>
      </c>
      <c r="T5" s="178" t="s">
        <v>20</v>
      </c>
      <c r="U5" s="178" t="s">
        <v>21</v>
      </c>
      <c r="V5" s="178" t="s">
        <v>22</v>
      </c>
      <c r="W5" s="178" t="s">
        <v>23</v>
      </c>
      <c r="X5" s="178" t="s">
        <v>24</v>
      </c>
      <c r="Y5" s="178" t="s">
        <v>25</v>
      </c>
    </row>
    <row r="6" spans="1:26" s="2" customFormat="1" ht="69.75" customHeight="1" thickBot="1" x14ac:dyDescent="0.3">
      <c r="A6" s="168"/>
      <c r="B6" s="171"/>
      <c r="C6" s="174"/>
      <c r="D6" s="174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6">
        <f t="shared" si="1"/>
        <v>1.8017408123791103</v>
      </c>
      <c r="F9" s="136">
        <f t="shared" si="1"/>
        <v>1.0771388499298737</v>
      </c>
      <c r="G9" s="136">
        <f t="shared" si="1"/>
        <v>1.0081546360616127</v>
      </c>
      <c r="H9" s="136">
        <f t="shared" si="1"/>
        <v>1</v>
      </c>
      <c r="I9" s="136">
        <f t="shared" si="1"/>
        <v>1</v>
      </c>
      <c r="J9" s="136">
        <f t="shared" si="1"/>
        <v>1.1718701700154559</v>
      </c>
      <c r="K9" s="136">
        <f t="shared" si="1"/>
        <v>1.0022573363431151</v>
      </c>
      <c r="L9" s="136">
        <f t="shared" si="1"/>
        <v>1.0073397780164697</v>
      </c>
      <c r="M9" s="136">
        <f t="shared" si="1"/>
        <v>1.3853572994300745</v>
      </c>
      <c r="N9" s="136">
        <f t="shared" si="1"/>
        <v>1.199421965317919</v>
      </c>
      <c r="O9" s="136">
        <f t="shared" si="1"/>
        <v>1.0943635212159595</v>
      </c>
      <c r="P9" s="136">
        <f t="shared" si="1"/>
        <v>1</v>
      </c>
      <c r="Q9" s="136">
        <f t="shared" si="1"/>
        <v>1.5239628040057225</v>
      </c>
      <c r="R9" s="136">
        <f t="shared" si="1"/>
        <v>1</v>
      </c>
      <c r="S9" s="136">
        <f t="shared" si="1"/>
        <v>1.0346983432322601</v>
      </c>
      <c r="T9" s="136">
        <f t="shared" si="1"/>
        <v>0.99185946872322195</v>
      </c>
      <c r="U9" s="136">
        <f t="shared" si="1"/>
        <v>1</v>
      </c>
      <c r="V9" s="136">
        <f t="shared" si="1"/>
        <v>1</v>
      </c>
      <c r="W9" s="136">
        <f t="shared" si="1"/>
        <v>1.1708222811671087</v>
      </c>
      <c r="X9" s="136">
        <f t="shared" si="1"/>
        <v>1.0715178794698674</v>
      </c>
      <c r="Y9" s="136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6">
        <f>E10/E8</f>
        <v>1</v>
      </c>
      <c r="F11" s="136">
        <f>F10/F8</f>
        <v>0.95833333333333337</v>
      </c>
      <c r="G11" s="136">
        <f t="shared" ref="G11:Y11" si="2">G10/G8</f>
        <v>1</v>
      </c>
      <c r="H11" s="136">
        <v>0.99</v>
      </c>
      <c r="I11" s="136">
        <f t="shared" si="2"/>
        <v>1</v>
      </c>
      <c r="J11" s="136">
        <f t="shared" si="2"/>
        <v>1</v>
      </c>
      <c r="K11" s="136">
        <v>1</v>
      </c>
      <c r="L11" s="136">
        <v>0.99</v>
      </c>
      <c r="M11" s="136">
        <f t="shared" si="2"/>
        <v>1</v>
      </c>
      <c r="N11" s="136">
        <f t="shared" si="2"/>
        <v>0.97590361445783136</v>
      </c>
      <c r="O11" s="136">
        <v>0.98</v>
      </c>
      <c r="P11" s="136">
        <f t="shared" si="2"/>
        <v>1</v>
      </c>
      <c r="Q11" s="136">
        <v>0.998</v>
      </c>
      <c r="R11" s="136">
        <f t="shared" si="2"/>
        <v>1</v>
      </c>
      <c r="S11" s="136">
        <f t="shared" si="2"/>
        <v>1.0001208459214501</v>
      </c>
      <c r="T11" s="136">
        <v>0.93</v>
      </c>
      <c r="U11" s="136">
        <v>1</v>
      </c>
      <c r="V11" s="136">
        <v>1</v>
      </c>
      <c r="W11" s="136">
        <f t="shared" si="2"/>
        <v>1</v>
      </c>
      <c r="X11" s="136">
        <f t="shared" si="2"/>
        <v>1</v>
      </c>
      <c r="Y11" s="136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7">
        <v>110</v>
      </c>
      <c r="F12" s="137">
        <v>830</v>
      </c>
      <c r="G12" s="137">
        <v>3010</v>
      </c>
      <c r="H12" s="137">
        <v>2395</v>
      </c>
      <c r="I12" s="137">
        <v>873</v>
      </c>
      <c r="J12" s="137">
        <v>3250</v>
      </c>
      <c r="K12" s="137">
        <v>780</v>
      </c>
      <c r="L12" s="137">
        <v>681</v>
      </c>
      <c r="M12" s="137">
        <v>725</v>
      </c>
      <c r="N12" s="137">
        <v>525</v>
      </c>
      <c r="O12" s="137">
        <v>860</v>
      </c>
      <c r="P12" s="137">
        <v>920</v>
      </c>
      <c r="Q12" s="137">
        <v>1513</v>
      </c>
      <c r="R12" s="137"/>
      <c r="S12" s="137">
        <v>1662</v>
      </c>
      <c r="T12" s="137">
        <v>675</v>
      </c>
      <c r="U12" s="137">
        <v>1620</v>
      </c>
      <c r="V12" s="137">
        <v>534</v>
      </c>
      <c r="W12" s="137">
        <v>1349</v>
      </c>
      <c r="X12" s="137">
        <v>4370</v>
      </c>
      <c r="Y12" s="137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214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9">
        <v>7260</v>
      </c>
      <c r="G41" s="139">
        <v>15601</v>
      </c>
      <c r="H41" s="139">
        <v>13502</v>
      </c>
      <c r="I41" s="139">
        <v>6156</v>
      </c>
      <c r="J41" s="139">
        <v>15698</v>
      </c>
      <c r="K41" s="139">
        <v>7757</v>
      </c>
      <c r="L41" s="139">
        <v>11282</v>
      </c>
      <c r="M41" s="139">
        <v>10636</v>
      </c>
      <c r="N41" s="139">
        <v>3724</v>
      </c>
      <c r="O41" s="139">
        <v>6680</v>
      </c>
      <c r="P41" s="139">
        <v>9900</v>
      </c>
      <c r="Q41" s="139">
        <v>13435</v>
      </c>
      <c r="R41" s="139">
        <v>12998</v>
      </c>
      <c r="S41" s="139">
        <v>11222</v>
      </c>
      <c r="T41" s="139">
        <v>9728</v>
      </c>
      <c r="U41" s="139">
        <v>9102</v>
      </c>
      <c r="V41" s="139">
        <v>4626.5</v>
      </c>
      <c r="W41" s="139">
        <v>8736</v>
      </c>
      <c r="X41" s="139">
        <v>18395</v>
      </c>
      <c r="Y41" s="139">
        <v>10275</v>
      </c>
      <c r="Z41" s="129"/>
    </row>
    <row r="42" spans="1:29" s="2" customFormat="1" ht="30" customHeight="1" x14ac:dyDescent="0.25">
      <c r="A42" s="29" t="s">
        <v>216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160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161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0">
        <v>180</v>
      </c>
      <c r="F53" s="140">
        <v>130</v>
      </c>
      <c r="G53" s="31">
        <v>802</v>
      </c>
      <c r="H53" s="31">
        <v>367</v>
      </c>
      <c r="I53" s="140">
        <v>10</v>
      </c>
      <c r="J53" s="140">
        <v>150</v>
      </c>
      <c r="K53" s="31">
        <v>505</v>
      </c>
      <c r="L53" s="31">
        <v>767</v>
      </c>
      <c r="M53" s="31">
        <v>250</v>
      </c>
      <c r="N53" s="140">
        <v>30</v>
      </c>
      <c r="O53" s="140">
        <v>180</v>
      </c>
      <c r="P53" s="140">
        <v>291</v>
      </c>
      <c r="Q53" s="140">
        <v>12</v>
      </c>
      <c r="R53" s="140">
        <v>400</v>
      </c>
      <c r="S53" s="140">
        <v>154</v>
      </c>
      <c r="T53" s="31">
        <v>60</v>
      </c>
      <c r="U53" s="31">
        <v>105</v>
      </c>
      <c r="V53" s="31">
        <v>20</v>
      </c>
      <c r="W53" s="31">
        <v>355</v>
      </c>
      <c r="X53" s="140">
        <v>366</v>
      </c>
      <c r="Y53" s="141"/>
      <c r="Z53" s="19"/>
    </row>
    <row r="54" spans="1:26" s="2" customFormat="1" ht="28.5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2">
        <v>180</v>
      </c>
      <c r="F54" s="142">
        <v>150</v>
      </c>
      <c r="G54" s="143">
        <v>802</v>
      </c>
      <c r="H54" s="143">
        <v>359</v>
      </c>
      <c r="I54" s="143">
        <v>52</v>
      </c>
      <c r="J54" s="143">
        <v>150</v>
      </c>
      <c r="K54" s="143">
        <v>566</v>
      </c>
      <c r="L54" s="143">
        <v>709</v>
      </c>
      <c r="M54" s="143">
        <v>244.25</v>
      </c>
      <c r="N54" s="142">
        <v>30</v>
      </c>
      <c r="O54" s="143">
        <v>217.5</v>
      </c>
      <c r="P54" s="143">
        <v>315</v>
      </c>
      <c r="Q54" s="143">
        <v>13</v>
      </c>
      <c r="R54" s="142">
        <v>401.5</v>
      </c>
      <c r="S54" s="143">
        <v>156.5</v>
      </c>
      <c r="T54" s="143">
        <v>60</v>
      </c>
      <c r="U54" s="143">
        <v>95</v>
      </c>
      <c r="V54" s="143">
        <v>41.4</v>
      </c>
      <c r="W54" s="143">
        <v>253</v>
      </c>
      <c r="X54" s="143">
        <v>366</v>
      </c>
      <c r="Y54" s="143"/>
      <c r="Z54" s="19"/>
    </row>
    <row r="55" spans="1:26" s="130" customFormat="1" ht="30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4">
        <f t="shared" ref="E55:X55" si="17">E54/E53</f>
        <v>1</v>
      </c>
      <c r="F55" s="144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4">
        <f t="shared" si="17"/>
        <v>5.2</v>
      </c>
      <c r="J55" s="144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4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4">
        <f t="shared" si="17"/>
        <v>1.0833333333333333</v>
      </c>
      <c r="R55" s="144">
        <f t="shared" si="17"/>
        <v>1.0037499999999999</v>
      </c>
      <c r="S55" s="144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4">
        <f t="shared" si="17"/>
        <v>1</v>
      </c>
      <c r="Y55" s="145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0"/>
      <c r="G56" s="31">
        <v>690</v>
      </c>
      <c r="H56" s="31"/>
      <c r="I56" s="31"/>
      <c r="J56" s="31"/>
      <c r="K56" s="31"/>
      <c r="L56" s="31"/>
      <c r="M56" s="31"/>
      <c r="N56" s="140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0">
        <v>25</v>
      </c>
      <c r="F57" s="140">
        <v>100</v>
      </c>
      <c r="G57" s="31">
        <v>82</v>
      </c>
      <c r="H57" s="141"/>
      <c r="I57" s="140">
        <v>16</v>
      </c>
      <c r="J57" s="140">
        <v>10</v>
      </c>
      <c r="K57" s="31">
        <v>118</v>
      </c>
      <c r="L57" s="31">
        <v>75</v>
      </c>
      <c r="M57" s="31">
        <v>50</v>
      </c>
      <c r="N57" s="140">
        <v>4</v>
      </c>
      <c r="O57" s="140">
        <v>35</v>
      </c>
      <c r="P57" s="140">
        <v>97</v>
      </c>
      <c r="Q57" s="141"/>
      <c r="R57" s="140">
        <v>6</v>
      </c>
      <c r="S57" s="140">
        <v>36</v>
      </c>
      <c r="T57" s="31">
        <v>28</v>
      </c>
      <c r="U57" s="31">
        <v>5</v>
      </c>
      <c r="V57" s="31">
        <v>10</v>
      </c>
      <c r="W57" s="31">
        <v>95</v>
      </c>
      <c r="X57" s="140">
        <v>90</v>
      </c>
      <c r="Y57" s="140">
        <v>20</v>
      </c>
      <c r="Z57" s="19"/>
    </row>
    <row r="58" spans="1:26" s="2" customFormat="1" ht="28.5" customHeight="1" x14ac:dyDescent="0.25">
      <c r="A58" s="29" t="s">
        <v>154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6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collapsed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7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8"/>
      <c r="Q73" s="148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8">
        <v>160</v>
      </c>
      <c r="Q74" s="148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8">
        <v>70</v>
      </c>
      <c r="Q75" s="148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8"/>
      <c r="Q76" s="148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8"/>
      <c r="Q77" s="148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8"/>
      <c r="Q78" s="148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8"/>
      <c r="Q79" s="148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9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1">
        <f>(E42-E87)</f>
        <v>1385</v>
      </c>
      <c r="F86" s="151">
        <f t="shared" ref="F86:Y86" si="24">(F42-F87)</f>
        <v>1000</v>
      </c>
      <c r="G86" s="151">
        <f t="shared" si="24"/>
        <v>101</v>
      </c>
      <c r="H86" s="151">
        <f t="shared" si="24"/>
        <v>2400</v>
      </c>
      <c r="I86" s="151">
        <f t="shared" si="24"/>
        <v>221</v>
      </c>
      <c r="J86" s="151">
        <f t="shared" si="24"/>
        <v>0</v>
      </c>
      <c r="K86" s="151">
        <f t="shared" si="24"/>
        <v>580</v>
      </c>
      <c r="L86" s="151">
        <f t="shared" si="24"/>
        <v>216.95000000000073</v>
      </c>
      <c r="M86" s="151">
        <f t="shared" si="24"/>
        <v>1969</v>
      </c>
      <c r="N86" s="151">
        <f t="shared" si="24"/>
        <v>1014</v>
      </c>
      <c r="O86" s="151">
        <f t="shared" si="24"/>
        <v>1167</v>
      </c>
      <c r="P86" s="151">
        <f t="shared" si="24"/>
        <v>1589</v>
      </c>
      <c r="Q86" s="151">
        <f t="shared" si="24"/>
        <v>1581</v>
      </c>
      <c r="R86" s="151">
        <f t="shared" si="24"/>
        <v>566</v>
      </c>
      <c r="S86" s="151">
        <f t="shared" si="24"/>
        <v>1420</v>
      </c>
      <c r="T86" s="151">
        <f t="shared" si="24"/>
        <v>2518.3000000000002</v>
      </c>
      <c r="U86" s="151">
        <f t="shared" si="24"/>
        <v>0</v>
      </c>
      <c r="V86" s="151">
        <f t="shared" si="24"/>
        <v>919.5</v>
      </c>
      <c r="W86" s="151">
        <f t="shared" si="24"/>
        <v>2839</v>
      </c>
      <c r="X86" s="151">
        <f t="shared" si="24"/>
        <v>240</v>
      </c>
      <c r="Y86" s="151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2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8">
        <f t="shared" si="23"/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202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18">
        <f t="shared" si="23"/>
        <v>20.972642560204321</v>
      </c>
      <c r="D104" s="14">
        <f t="shared" si="14"/>
        <v>21.341152872412508</v>
      </c>
      <c r="E104" s="27">
        <f>E102/E103</f>
        <v>1</v>
      </c>
      <c r="F104" s="27">
        <f t="shared" ref="F104:Y104" si="26">F102/F103</f>
        <v>1</v>
      </c>
      <c r="G104" s="27">
        <f t="shared" si="26"/>
        <v>1</v>
      </c>
      <c r="H104" s="27">
        <f t="shared" si="26"/>
        <v>1</v>
      </c>
      <c r="I104" s="27">
        <f t="shared" si="26"/>
        <v>1</v>
      </c>
      <c r="J104" s="27">
        <f t="shared" si="26"/>
        <v>1</v>
      </c>
      <c r="K104" s="27">
        <f t="shared" si="26"/>
        <v>1</v>
      </c>
      <c r="L104" s="27">
        <f t="shared" si="26"/>
        <v>0.99807450196252689</v>
      </c>
      <c r="M104" s="27">
        <f>M102/M103</f>
        <v>1</v>
      </c>
      <c r="N104" s="27">
        <f t="shared" si="26"/>
        <v>1</v>
      </c>
      <c r="O104" s="27">
        <f t="shared" si="26"/>
        <v>0.98802816901408452</v>
      </c>
      <c r="P104" s="27">
        <f t="shared" si="26"/>
        <v>1</v>
      </c>
      <c r="Q104" s="27">
        <f t="shared" si="26"/>
        <v>1</v>
      </c>
      <c r="R104" s="27">
        <f t="shared" si="26"/>
        <v>1</v>
      </c>
      <c r="S104" s="27">
        <f t="shared" si="26"/>
        <v>0.99675868402571444</v>
      </c>
      <c r="T104" s="27">
        <f t="shared" si="26"/>
        <v>0.99342873831775702</v>
      </c>
      <c r="U104" s="27">
        <f t="shared" si="26"/>
        <v>0.99635246688423884</v>
      </c>
      <c r="V104" s="27">
        <f t="shared" si="26"/>
        <v>1</v>
      </c>
      <c r="W104" s="27">
        <f t="shared" si="26"/>
        <v>1</v>
      </c>
      <c r="X104" s="27">
        <f>X102/X103</f>
        <v>1</v>
      </c>
      <c r="Y104" s="27">
        <f t="shared" si="26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18">
        <f t="shared" si="23"/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7">F103-F102</f>
        <v>0</v>
      </c>
      <c r="G105" s="118">
        <f t="shared" si="27"/>
        <v>0</v>
      </c>
      <c r="H105" s="118">
        <f>H103-H102</f>
        <v>0</v>
      </c>
      <c r="I105" s="118">
        <f>I103-I102</f>
        <v>0</v>
      </c>
      <c r="J105" s="118">
        <f t="shared" si="27"/>
        <v>0</v>
      </c>
      <c r="K105" s="118">
        <f t="shared" si="27"/>
        <v>0</v>
      </c>
      <c r="L105" s="118">
        <f t="shared" si="27"/>
        <v>26</v>
      </c>
      <c r="M105" s="118">
        <f>M103-M102</f>
        <v>0</v>
      </c>
      <c r="N105" s="118">
        <f>N103-N102</f>
        <v>0</v>
      </c>
      <c r="O105" s="118">
        <f t="shared" ref="O105:Y105" si="28">O103-O102</f>
        <v>102</v>
      </c>
      <c r="P105" s="118">
        <f t="shared" si="28"/>
        <v>0</v>
      </c>
      <c r="Q105" s="118">
        <f>Q103-Q102</f>
        <v>0</v>
      </c>
      <c r="R105" s="118">
        <f t="shared" si="28"/>
        <v>0</v>
      </c>
      <c r="S105" s="118">
        <f t="shared" si="28"/>
        <v>60</v>
      </c>
      <c r="T105" s="118">
        <f t="shared" si="28"/>
        <v>90</v>
      </c>
      <c r="U105" s="118">
        <f t="shared" si="28"/>
        <v>38</v>
      </c>
      <c r="V105" s="118">
        <f t="shared" si="28"/>
        <v>0</v>
      </c>
      <c r="W105" s="118">
        <f>W103-W102</f>
        <v>0</v>
      </c>
      <c r="X105" s="118">
        <f t="shared" si="28"/>
        <v>0</v>
      </c>
      <c r="Y105" s="118">
        <f t="shared" si="28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8"/>
      <c r="F109" s="138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206</v>
      </c>
      <c r="B110" s="89"/>
      <c r="C110" s="18">
        <f t="shared" si="23"/>
        <v>211</v>
      </c>
      <c r="D110" s="14" t="e">
        <f t="shared" si="29"/>
        <v>#DIV/0!</v>
      </c>
      <c r="E110" s="153"/>
      <c r="F110" s="153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18">
        <f t="shared" si="23"/>
        <v>20.772796223822269</v>
      </c>
      <c r="D112" s="14">
        <f t="shared" si="29"/>
        <v>21.137795035960668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194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8">
        <v>333</v>
      </c>
      <c r="F116" s="138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206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8">
        <v>3310</v>
      </c>
      <c r="F124" s="138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206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3"/>
      <c r="F125" s="153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205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8">
        <v>48</v>
      </c>
      <c r="F134" s="138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181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209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208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207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203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204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4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9"/>
      <c r="O169" s="154">
        <v>735</v>
      </c>
      <c r="P169" s="154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9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200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201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210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195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196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197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189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191</v>
      </c>
      <c r="B192" s="22"/>
      <c r="C192" s="18">
        <f t="shared" si="56"/>
        <v>40.75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>
        <v>1.5</v>
      </c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190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193</v>
      </c>
      <c r="B194" s="22"/>
      <c r="C194" s="18">
        <f t="shared" si="56"/>
        <v>45.97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4</v>
      </c>
      <c r="N194" s="33"/>
      <c r="O194" s="33">
        <v>3</v>
      </c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0.66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192</v>
      </c>
      <c r="B196" s="22"/>
      <c r="C196" s="18">
        <f>C194/C192*10</f>
        <v>11.280981595092022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43.099999999999994</v>
      </c>
      <c r="U196" s="103"/>
      <c r="V196" s="103"/>
      <c r="W196" s="103"/>
      <c r="X196" s="103"/>
      <c r="Y196" s="103">
        <f>Y194/Y192*10</f>
        <v>4.4000000000000004</v>
      </c>
    </row>
    <row r="197" spans="1:25" s="11" customFormat="1" ht="30" hidden="1" customHeight="1" x14ac:dyDescent="0.2">
      <c r="A197" s="49" t="s">
        <v>198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4"/>
      <c r="F197" s="154"/>
      <c r="G197" s="154"/>
      <c r="H197" s="154">
        <v>22</v>
      </c>
      <c r="I197" s="154"/>
      <c r="J197" s="154"/>
      <c r="K197" s="154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4"/>
      <c r="V197" s="154"/>
      <c r="W197" s="154">
        <v>42</v>
      </c>
      <c r="X197" s="154"/>
      <c r="Y197" s="154"/>
    </row>
    <row r="198" spans="1:25" s="11" customFormat="1" ht="30" hidden="1" customHeight="1" x14ac:dyDescent="0.2">
      <c r="A198" s="29" t="s">
        <v>199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4"/>
      <c r="F198" s="154"/>
      <c r="G198" s="103"/>
      <c r="H198" s="154">
        <v>35.200000000000003</v>
      </c>
      <c r="I198" s="154"/>
      <c r="J198" s="154"/>
      <c r="K198" s="154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4"/>
      <c r="V198" s="154"/>
      <c r="W198" s="154">
        <v>85.8</v>
      </c>
      <c r="X198" s="154"/>
      <c r="Y198" s="154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4"/>
      <c r="F199" s="154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4"/>
      <c r="Y199" s="154"/>
    </row>
    <row r="200" spans="1:25" s="111" customFormat="1" ht="30" customHeight="1" x14ac:dyDescent="0.2">
      <c r="A200" s="29" t="s">
        <v>118</v>
      </c>
      <c r="B200" s="22">
        <v>13247</v>
      </c>
      <c r="C200" s="25">
        <f>SUM(E200:Y200)</f>
        <v>19693</v>
      </c>
      <c r="D200" s="14">
        <f t="shared" ref="D200" si="103">C200/B200</f>
        <v>1.4866007397901411</v>
      </c>
      <c r="E200" s="89">
        <v>2300</v>
      </c>
      <c r="F200" s="89">
        <v>1208</v>
      </c>
      <c r="G200" s="89">
        <v>1610</v>
      </c>
      <c r="H200" s="89">
        <v>505</v>
      </c>
      <c r="I200" s="89">
        <v>143</v>
      </c>
      <c r="J200" s="89"/>
      <c r="K200" s="89"/>
      <c r="L200" s="89"/>
      <c r="M200" s="89"/>
      <c r="N200" s="89">
        <v>360</v>
      </c>
      <c r="O200" s="89">
        <v>388</v>
      </c>
      <c r="P200" s="89"/>
      <c r="Q200" s="89">
        <v>4005</v>
      </c>
      <c r="R200" s="89"/>
      <c r="S200" s="89">
        <v>4189</v>
      </c>
      <c r="T200" s="89"/>
      <c r="U200" s="89">
        <v>1590</v>
      </c>
      <c r="V200" s="89">
        <v>890</v>
      </c>
      <c r="W200" s="89"/>
      <c r="X200" s="89">
        <v>1255</v>
      </c>
      <c r="Y200" s="89">
        <v>1250</v>
      </c>
    </row>
    <row r="201" spans="1:25" s="44" customFormat="1" ht="30" hidden="1" customHeight="1" x14ac:dyDescent="0.2">
      <c r="A201" s="12" t="s">
        <v>119</v>
      </c>
      <c r="B201" s="79">
        <f>B200/B203</f>
        <v>0.12616190476190475</v>
      </c>
      <c r="C201" s="79">
        <f>C200/C203</f>
        <v>0.18755238095238094</v>
      </c>
      <c r="D201" s="14">
        <f t="shared" ref="D201:D224" si="104">C201/B201</f>
        <v>1.4866007397901413</v>
      </c>
      <c r="E201" s="88">
        <f>E200/E203</f>
        <v>0.30884920102054519</v>
      </c>
      <c r="F201" s="88">
        <f t="shared" ref="F201:Y201" si="105">F200/F203</f>
        <v>0.29564366128242781</v>
      </c>
      <c r="G201" s="88">
        <f t="shared" si="105"/>
        <v>0.2929936305732484</v>
      </c>
      <c r="H201" s="88">
        <f>H200/H203</f>
        <v>7.4264705882352941E-2</v>
      </c>
      <c r="I201" s="88">
        <f t="shared" si="105"/>
        <v>4.2420646692376149E-2</v>
      </c>
      <c r="J201" s="88">
        <f t="shared" si="105"/>
        <v>0</v>
      </c>
      <c r="K201" s="88">
        <f t="shared" si="105"/>
        <v>0</v>
      </c>
      <c r="L201" s="88">
        <f t="shared" si="105"/>
        <v>0</v>
      </c>
      <c r="M201" s="88">
        <f t="shared" si="105"/>
        <v>0</v>
      </c>
      <c r="N201" s="88">
        <f t="shared" si="105"/>
        <v>0.16150740242261102</v>
      </c>
      <c r="O201" s="88">
        <f t="shared" si="105"/>
        <v>0.11411764705882353</v>
      </c>
      <c r="P201" s="88">
        <f t="shared" si="105"/>
        <v>0</v>
      </c>
      <c r="Q201" s="88">
        <f t="shared" si="105"/>
        <v>0.56013986013986017</v>
      </c>
      <c r="R201" s="88">
        <f t="shared" si="105"/>
        <v>0</v>
      </c>
      <c r="S201" s="88">
        <f t="shared" si="105"/>
        <v>0.54665274696594024</v>
      </c>
      <c r="T201" s="88">
        <f t="shared" si="105"/>
        <v>0</v>
      </c>
      <c r="U201" s="88">
        <f t="shared" si="105"/>
        <v>0.48284239295475251</v>
      </c>
      <c r="V201" s="88">
        <f t="shared" si="105"/>
        <v>0.40454545454545454</v>
      </c>
      <c r="W201" s="88">
        <f t="shared" si="105"/>
        <v>0</v>
      </c>
      <c r="X201" s="88">
        <f t="shared" si="105"/>
        <v>0.18185770178235039</v>
      </c>
      <c r="Y201" s="88">
        <f t="shared" si="105"/>
        <v>0.43905865823674045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85728.675999999992</v>
      </c>
      <c r="D209" s="14">
        <f t="shared" si="104"/>
        <v>0.94360802183771397</v>
      </c>
      <c r="E209" s="156">
        <v>816.89</v>
      </c>
      <c r="F209" s="156">
        <v>1875.18</v>
      </c>
      <c r="G209" s="156">
        <v>8389.4</v>
      </c>
      <c r="H209" s="156">
        <v>7207</v>
      </c>
      <c r="I209" s="156">
        <v>4622.0559999999996</v>
      </c>
      <c r="J209" s="156">
        <v>4281</v>
      </c>
      <c r="K209" s="133">
        <v>3099</v>
      </c>
      <c r="L209" s="156">
        <v>3731</v>
      </c>
      <c r="M209" s="156">
        <v>2486.1999999999998</v>
      </c>
      <c r="N209" s="156">
        <v>2754.4</v>
      </c>
      <c r="O209" s="157">
        <v>2557.6</v>
      </c>
      <c r="P209" s="157">
        <v>3906.1</v>
      </c>
      <c r="Q209" s="157">
        <v>4639</v>
      </c>
      <c r="R209" s="157">
        <v>2652</v>
      </c>
      <c r="S209" s="157">
        <v>4320.8</v>
      </c>
      <c r="T209" s="157">
        <v>4362.8</v>
      </c>
      <c r="U209" s="155">
        <v>911</v>
      </c>
      <c r="V209" s="157">
        <v>1557</v>
      </c>
      <c r="W209" s="157">
        <v>8202.7999999999993</v>
      </c>
      <c r="X209" s="160">
        <v>8681.4500000000007</v>
      </c>
      <c r="Y209" s="156">
        <v>4676</v>
      </c>
    </row>
    <row r="210" spans="1:35" s="56" customFormat="1" ht="30" customHeight="1" outlineLevel="1" x14ac:dyDescent="0.2">
      <c r="A210" s="29" t="s">
        <v>125</v>
      </c>
      <c r="B210" s="25">
        <v>49124</v>
      </c>
      <c r="C210" s="25">
        <f>SUM(E210:Y210)</f>
        <v>61736.7</v>
      </c>
      <c r="D210" s="14">
        <f t="shared" si="104"/>
        <v>1.2567523003012784</v>
      </c>
      <c r="E210" s="33">
        <v>570</v>
      </c>
      <c r="F210" s="33">
        <v>1700</v>
      </c>
      <c r="G210" s="33">
        <v>8136</v>
      </c>
      <c r="H210" s="33">
        <v>4568</v>
      </c>
      <c r="I210" s="33">
        <v>2726</v>
      </c>
      <c r="J210" s="33">
        <v>4200</v>
      </c>
      <c r="K210" s="43">
        <v>3545</v>
      </c>
      <c r="L210" s="33">
        <v>1127</v>
      </c>
      <c r="M210" s="33">
        <v>1675</v>
      </c>
      <c r="N210" s="33">
        <v>2333</v>
      </c>
      <c r="O210" s="33">
        <v>2123</v>
      </c>
      <c r="P210" s="33">
        <v>1820</v>
      </c>
      <c r="Q210" s="33">
        <v>4040</v>
      </c>
      <c r="R210" s="33">
        <v>1115</v>
      </c>
      <c r="S210" s="33">
        <v>3592</v>
      </c>
      <c r="T210" s="33">
        <v>3577</v>
      </c>
      <c r="U210" s="33">
        <v>1150</v>
      </c>
      <c r="V210" s="33">
        <v>906.7</v>
      </c>
      <c r="W210" s="33">
        <v>1984</v>
      </c>
      <c r="X210" s="33">
        <v>6964</v>
      </c>
      <c r="Y210" s="33">
        <v>3885</v>
      </c>
    </row>
    <row r="211" spans="1:35" s="44" customFormat="1" ht="30" customHeight="1" x14ac:dyDescent="0.2">
      <c r="A211" s="10" t="s">
        <v>126</v>
      </c>
      <c r="B211" s="46">
        <v>0.56899999999999995</v>
      </c>
      <c r="C211" s="46">
        <f>C210/C209</f>
        <v>0.72014059799547125</v>
      </c>
      <c r="D211" s="14">
        <f t="shared" si="104"/>
        <v>1.2656249525403713</v>
      </c>
      <c r="E211" s="66">
        <f t="shared" ref="E211:Y211" si="107">E210/E209</f>
        <v>0.69776836538579246</v>
      </c>
      <c r="F211" s="66">
        <f t="shared" si="107"/>
        <v>0.90657963502170458</v>
      </c>
      <c r="G211" s="66">
        <f t="shared" si="107"/>
        <v>0.96979521777481115</v>
      </c>
      <c r="H211" s="66">
        <f t="shared" si="107"/>
        <v>0.63382822256139859</v>
      </c>
      <c r="I211" s="66">
        <f t="shared" si="107"/>
        <v>0.5897808248104307</v>
      </c>
      <c r="J211" s="66">
        <f t="shared" si="107"/>
        <v>0.98107918710581643</v>
      </c>
      <c r="K211" s="66">
        <f t="shared" si="107"/>
        <v>1.143917392707325</v>
      </c>
      <c r="L211" s="66">
        <f t="shared" si="107"/>
        <v>0.30206378986866794</v>
      </c>
      <c r="M211" s="66">
        <f t="shared" si="107"/>
        <v>0.67371892848523851</v>
      </c>
      <c r="N211" s="66">
        <f t="shared" si="107"/>
        <v>0.84700842288701705</v>
      </c>
      <c r="O211" s="66">
        <f t="shared" si="107"/>
        <v>0.83007507037847983</v>
      </c>
      <c r="P211" s="66">
        <f t="shared" si="107"/>
        <v>0.46593789201505337</v>
      </c>
      <c r="Q211" s="66">
        <f t="shared" si="107"/>
        <v>0.87087734425522745</v>
      </c>
      <c r="R211" s="66">
        <f t="shared" si="107"/>
        <v>0.42043740573152338</v>
      </c>
      <c r="S211" s="66">
        <f t="shared" si="107"/>
        <v>0.83132753193852982</v>
      </c>
      <c r="T211" s="66">
        <f t="shared" si="107"/>
        <v>0.8198863115430457</v>
      </c>
      <c r="U211" s="66">
        <f t="shared" si="107"/>
        <v>1.2623490669593853</v>
      </c>
      <c r="V211" s="66">
        <f t="shared" si="107"/>
        <v>0.58233782915863841</v>
      </c>
      <c r="W211" s="66">
        <f t="shared" si="107"/>
        <v>0.24186863022382604</v>
      </c>
      <c r="X211" s="66">
        <f t="shared" si="107"/>
        <v>0.80217014438832213</v>
      </c>
      <c r="Y211" s="66">
        <f t="shared" si="107"/>
        <v>0.83083832335329344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128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30654</v>
      </c>
      <c r="C216" s="25">
        <f>SUM(E216:Y216)</f>
        <v>57875.1</v>
      </c>
      <c r="D216" s="14">
        <f t="shared" si="104"/>
        <v>1.8880113525151692</v>
      </c>
      <c r="E216" s="24">
        <v>1750</v>
      </c>
      <c r="F216" s="24">
        <v>2413</v>
      </c>
      <c r="G216" s="24">
        <v>10594</v>
      </c>
      <c r="H216" s="24">
        <v>4072</v>
      </c>
      <c r="I216" s="24">
        <v>2194</v>
      </c>
      <c r="J216" s="24">
        <v>4350</v>
      </c>
      <c r="K216" s="24">
        <v>2100</v>
      </c>
      <c r="L216" s="24">
        <v>430</v>
      </c>
      <c r="M216" s="24">
        <v>1339</v>
      </c>
      <c r="N216" s="24">
        <v>2595</v>
      </c>
      <c r="O216" s="24">
        <v>1652</v>
      </c>
      <c r="P216" s="24">
        <v>1470</v>
      </c>
      <c r="Q216" s="24">
        <v>4155</v>
      </c>
      <c r="R216" s="24">
        <v>920</v>
      </c>
      <c r="S216" s="24">
        <v>1799</v>
      </c>
      <c r="T216" s="24">
        <v>903.1</v>
      </c>
      <c r="U216" s="24">
        <v>1950</v>
      </c>
      <c r="V216" s="24">
        <v>555</v>
      </c>
      <c r="W216" s="24">
        <v>2168</v>
      </c>
      <c r="X216" s="24">
        <v>5546</v>
      </c>
      <c r="Y216" s="24">
        <v>4920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104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13794.300000000001</v>
      </c>
      <c r="C218" s="25">
        <f>C216*0.45</f>
        <v>26043.794999999998</v>
      </c>
      <c r="D218" s="14">
        <f t="shared" si="104"/>
        <v>1.8880113525151689</v>
      </c>
      <c r="E218" s="24">
        <f>E216*0.45</f>
        <v>787.5</v>
      </c>
      <c r="F218" s="24">
        <f t="shared" ref="F218:X218" si="108">F216*0.45</f>
        <v>1085.8500000000001</v>
      </c>
      <c r="G218" s="24">
        <f t="shared" si="108"/>
        <v>4767.3</v>
      </c>
      <c r="H218" s="24">
        <f t="shared" si="108"/>
        <v>1832.4</v>
      </c>
      <c r="I218" s="24">
        <f t="shared" si="108"/>
        <v>987.30000000000007</v>
      </c>
      <c r="J218" s="24">
        <f t="shared" si="108"/>
        <v>1957.5</v>
      </c>
      <c r="K218" s="24">
        <f t="shared" si="108"/>
        <v>945</v>
      </c>
      <c r="L218" s="24">
        <f t="shared" si="108"/>
        <v>193.5</v>
      </c>
      <c r="M218" s="24">
        <f t="shared" si="108"/>
        <v>602.55000000000007</v>
      </c>
      <c r="N218" s="24">
        <f t="shared" si="108"/>
        <v>1167.75</v>
      </c>
      <c r="O218" s="24">
        <f t="shared" si="108"/>
        <v>743.4</v>
      </c>
      <c r="P218" s="24">
        <f t="shared" si="108"/>
        <v>661.5</v>
      </c>
      <c r="Q218" s="24">
        <f t="shared" si="108"/>
        <v>1869.75</v>
      </c>
      <c r="R218" s="24">
        <f t="shared" si="108"/>
        <v>414</v>
      </c>
      <c r="S218" s="24">
        <f t="shared" si="108"/>
        <v>809.55000000000007</v>
      </c>
      <c r="T218" s="24">
        <f t="shared" si="108"/>
        <v>406.39500000000004</v>
      </c>
      <c r="U218" s="24">
        <f t="shared" si="108"/>
        <v>877.5</v>
      </c>
      <c r="V218" s="24">
        <f t="shared" si="108"/>
        <v>249.75</v>
      </c>
      <c r="W218" s="24">
        <f t="shared" si="108"/>
        <v>975.6</v>
      </c>
      <c r="X218" s="24">
        <f t="shared" si="108"/>
        <v>2495.7000000000003</v>
      </c>
      <c r="Y218" s="24">
        <f>Y216*0.45</f>
        <v>2214</v>
      </c>
      <c r="Z218" s="57"/>
    </row>
    <row r="219" spans="1:35" s="44" customFormat="1" ht="30" customHeight="1" collapsed="1" x14ac:dyDescent="0.2">
      <c r="A219" s="12" t="s">
        <v>134</v>
      </c>
      <c r="B219" s="46">
        <f>B216/B217</f>
        <v>0.26605217934697706</v>
      </c>
      <c r="C219" s="46">
        <f>C216/C217</f>
        <v>0.48082995294298209</v>
      </c>
      <c r="D219" s="14">
        <f t="shared" si="104"/>
        <v>1.80727688126132</v>
      </c>
      <c r="E219" s="66">
        <f t="shared" ref="E219:Y219" si="109">E216/E217</f>
        <v>0.68883174136664216</v>
      </c>
      <c r="F219" s="66">
        <f t="shared" si="109"/>
        <v>0.7885105548656951</v>
      </c>
      <c r="G219" s="66">
        <f t="shared" si="109"/>
        <v>0.82135156395085851</v>
      </c>
      <c r="H219" s="66">
        <f t="shared" si="109"/>
        <v>0.24039440425218395</v>
      </c>
      <c r="I219" s="66">
        <f t="shared" si="109"/>
        <v>0.32815422015899531</v>
      </c>
      <c r="J219" s="66">
        <f t="shared" si="109"/>
        <v>0.947578917712392</v>
      </c>
      <c r="K219" s="66">
        <f t="shared" si="109"/>
        <v>0.36915423756251009</v>
      </c>
      <c r="L219" s="66">
        <f t="shared" si="109"/>
        <v>5.6396499744685614E-2</v>
      </c>
      <c r="M219" s="66">
        <f t="shared" si="109"/>
        <v>0.26702177039063196</v>
      </c>
      <c r="N219" s="66">
        <f t="shared" si="109"/>
        <v>0.62417258047135971</v>
      </c>
      <c r="O219" s="66">
        <f t="shared" si="109"/>
        <v>0.52906392834450389</v>
      </c>
      <c r="P219" s="66">
        <f t="shared" si="109"/>
        <v>0.28511004083861918</v>
      </c>
      <c r="Q219" s="66">
        <f t="shared" si="109"/>
        <v>0.48823308010928895</v>
      </c>
      <c r="R219" s="66">
        <f t="shared" si="109"/>
        <v>0.28742016106637042</v>
      </c>
      <c r="S219" s="66">
        <f t="shared" si="109"/>
        <v>0.37158877783989669</v>
      </c>
      <c r="T219" s="66">
        <f t="shared" si="109"/>
        <v>0.27167765691182133</v>
      </c>
      <c r="U219" s="66">
        <f t="shared" si="109"/>
        <v>0.80913161505436615</v>
      </c>
      <c r="V219" s="66">
        <f t="shared" si="109"/>
        <v>0.49012392923375825</v>
      </c>
      <c r="W219" s="66">
        <f t="shared" si="109"/>
        <v>0.37215050810216976</v>
      </c>
      <c r="X219" s="66">
        <f t="shared" si="109"/>
        <v>0.83539823008849556</v>
      </c>
      <c r="Y219" s="66">
        <f t="shared" si="109"/>
        <v>0.70250486454475092</v>
      </c>
    </row>
    <row r="220" spans="1:35" s="112" customFormat="1" ht="30" customHeight="1" outlineLevel="1" x14ac:dyDescent="0.2">
      <c r="A220" s="49" t="s">
        <v>135</v>
      </c>
      <c r="B220" s="22">
        <v>108664</v>
      </c>
      <c r="C220" s="25">
        <f>SUM(E220:Y220)</f>
        <v>176338</v>
      </c>
      <c r="D220" s="14">
        <f t="shared" si="104"/>
        <v>1.6227821541632923</v>
      </c>
      <c r="E220" s="24">
        <v>300</v>
      </c>
      <c r="F220" s="24">
        <v>5000</v>
      </c>
      <c r="G220" s="24">
        <v>21878</v>
      </c>
      <c r="H220" s="24">
        <v>12748</v>
      </c>
      <c r="I220" s="24">
        <v>7326</v>
      </c>
      <c r="J220" s="24">
        <v>5000</v>
      </c>
      <c r="K220" s="24">
        <v>4626</v>
      </c>
      <c r="L220" s="24">
        <v>1460</v>
      </c>
      <c r="M220" s="24">
        <v>8030</v>
      </c>
      <c r="N220" s="24">
        <v>7780</v>
      </c>
      <c r="O220" s="24">
        <v>7540</v>
      </c>
      <c r="P220" s="24">
        <v>12450</v>
      </c>
      <c r="Q220" s="24">
        <v>717</v>
      </c>
      <c r="R220" s="24">
        <v>3500</v>
      </c>
      <c r="S220" s="24">
        <v>7950</v>
      </c>
      <c r="T220" s="24">
        <v>24305</v>
      </c>
      <c r="U220" s="24">
        <v>2270</v>
      </c>
      <c r="V220" s="24">
        <v>300</v>
      </c>
      <c r="W220" s="24">
        <v>6942</v>
      </c>
      <c r="X220" s="24">
        <v>25496</v>
      </c>
      <c r="Y220" s="24">
        <v>10720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10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32599.199999999997</v>
      </c>
      <c r="C222" s="25">
        <f>C220*0.3</f>
        <v>52901.4</v>
      </c>
      <c r="D222" s="14">
        <f t="shared" si="104"/>
        <v>1.6227821541632925</v>
      </c>
      <c r="E222" s="24">
        <f>E220*0.3</f>
        <v>90</v>
      </c>
      <c r="F222" s="24">
        <f t="shared" ref="F222:Y222" si="110">F220*0.3</f>
        <v>1500</v>
      </c>
      <c r="G222" s="24">
        <f t="shared" si="110"/>
        <v>6563.4</v>
      </c>
      <c r="H222" s="24">
        <f t="shared" si="110"/>
        <v>3824.3999999999996</v>
      </c>
      <c r="I222" s="24">
        <f t="shared" si="110"/>
        <v>2197.7999999999997</v>
      </c>
      <c r="J222" s="24">
        <f t="shared" si="110"/>
        <v>1500</v>
      </c>
      <c r="K222" s="24">
        <f t="shared" si="110"/>
        <v>1387.8</v>
      </c>
      <c r="L222" s="24">
        <f t="shared" si="110"/>
        <v>438</v>
      </c>
      <c r="M222" s="24">
        <f t="shared" si="110"/>
        <v>2409</v>
      </c>
      <c r="N222" s="24">
        <f t="shared" si="110"/>
        <v>2334</v>
      </c>
      <c r="O222" s="24">
        <f t="shared" si="110"/>
        <v>2262</v>
      </c>
      <c r="P222" s="24">
        <f t="shared" si="110"/>
        <v>3735</v>
      </c>
      <c r="Q222" s="24">
        <f t="shared" si="110"/>
        <v>215.1</v>
      </c>
      <c r="R222" s="24">
        <f t="shared" si="110"/>
        <v>1050</v>
      </c>
      <c r="S222" s="24">
        <f t="shared" si="110"/>
        <v>2385</v>
      </c>
      <c r="T222" s="24">
        <f t="shared" si="110"/>
        <v>7291.5</v>
      </c>
      <c r="U222" s="24">
        <f t="shared" si="110"/>
        <v>681</v>
      </c>
      <c r="V222" s="24">
        <f t="shared" si="110"/>
        <v>90</v>
      </c>
      <c r="W222" s="24">
        <f t="shared" si="110"/>
        <v>2082.6</v>
      </c>
      <c r="X222" s="24">
        <f t="shared" si="110"/>
        <v>7648.7999999999993</v>
      </c>
      <c r="Y222" s="24">
        <f t="shared" si="110"/>
        <v>3216</v>
      </c>
    </row>
    <row r="223" spans="1:35" s="56" customFormat="1" ht="30" customHeight="1" collapsed="1" x14ac:dyDescent="0.2">
      <c r="A223" s="12" t="s">
        <v>134</v>
      </c>
      <c r="B223" s="8">
        <v>0.38</v>
      </c>
      <c r="C223" s="8">
        <f>C220/C221</f>
        <v>0.58501257356697833</v>
      </c>
      <c r="D223" s="14">
        <f t="shared" si="104"/>
        <v>1.5395067725446798</v>
      </c>
      <c r="E223" s="164">
        <f t="shared" ref="E223:Y223" si="111">E220/E221</f>
        <v>0.41322314049586778</v>
      </c>
      <c r="F223" s="164">
        <f t="shared" si="111"/>
        <v>0.60510710395740042</v>
      </c>
      <c r="G223" s="164">
        <f t="shared" si="111"/>
        <v>0.81983062279847108</v>
      </c>
      <c r="H223" s="88">
        <f t="shared" si="111"/>
        <v>0.6629914707717911</v>
      </c>
      <c r="I223" s="88">
        <f t="shared" si="111"/>
        <v>0.8054089709762533</v>
      </c>
      <c r="J223" s="88">
        <f t="shared" si="111"/>
        <v>0.41663194733772185</v>
      </c>
      <c r="K223" s="88">
        <f t="shared" si="111"/>
        <v>1.3217142857142856</v>
      </c>
      <c r="L223" s="88">
        <f t="shared" si="111"/>
        <v>7.7187417393602964E-2</v>
      </c>
      <c r="M223" s="88">
        <f t="shared" si="111"/>
        <v>0.58057985684332292</v>
      </c>
      <c r="N223" s="88">
        <f t="shared" si="111"/>
        <v>0.54439857252816459</v>
      </c>
      <c r="O223" s="88">
        <f t="shared" si="111"/>
        <v>0.99656357388316152</v>
      </c>
      <c r="P223" s="88">
        <f t="shared" si="111"/>
        <v>0.82205348299768899</v>
      </c>
      <c r="Q223" s="88">
        <f t="shared" si="111"/>
        <v>0.2702600829249906</v>
      </c>
      <c r="R223" s="88">
        <f t="shared" si="111"/>
        <v>0.93457943925233644</v>
      </c>
      <c r="S223" s="88">
        <f t="shared" si="111"/>
        <v>0.75960252245365945</v>
      </c>
      <c r="T223" s="88">
        <f t="shared" si="111"/>
        <v>0.40620038439040695</v>
      </c>
      <c r="U223" s="88">
        <f t="shared" si="111"/>
        <v>0.54950375211813118</v>
      </c>
      <c r="V223" s="88">
        <f t="shared" si="111"/>
        <v>0.53003533568904593</v>
      </c>
      <c r="W223" s="88">
        <f t="shared" si="111"/>
        <v>0.93457189014539577</v>
      </c>
      <c r="X223" s="88">
        <f t="shared" si="111"/>
        <v>0.59084167593622539</v>
      </c>
      <c r="Y223" s="88">
        <f t="shared" si="111"/>
        <v>0.53064053064053063</v>
      </c>
    </row>
    <row r="224" spans="1:35" s="112" customFormat="1" ht="30" customHeight="1" outlineLevel="1" x14ac:dyDescent="0.2">
      <c r="A224" s="49" t="s">
        <v>136</v>
      </c>
      <c r="B224" s="22">
        <v>5078</v>
      </c>
      <c r="C224" s="25">
        <f>SUM(E224:Y224)</f>
        <v>800</v>
      </c>
      <c r="D224" s="8">
        <f t="shared" si="104"/>
        <v>0.15754233950374164</v>
      </c>
      <c r="E224" s="163"/>
      <c r="F224" s="162"/>
      <c r="G224" s="163"/>
      <c r="H224" s="161">
        <v>200</v>
      </c>
      <c r="I224" s="161">
        <v>600</v>
      </c>
      <c r="J224" s="162"/>
      <c r="K224" s="162"/>
      <c r="L224" s="163"/>
      <c r="M224" s="162"/>
      <c r="N224" s="162"/>
      <c r="O224" s="163"/>
      <c r="P224" s="163"/>
      <c r="Q224" s="162"/>
      <c r="R224" s="162"/>
      <c r="S224" s="162"/>
      <c r="T224" s="162"/>
      <c r="U224" s="162"/>
      <c r="V224" s="162"/>
      <c r="W224" s="163"/>
      <c r="X224" s="162"/>
      <c r="Y224" s="163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ref="D225:D233" si="112">C225/B225</f>
        <v>0.82320630429431108</v>
      </c>
      <c r="E225" s="156"/>
      <c r="F225" s="156">
        <v>9181</v>
      </c>
      <c r="G225" s="156">
        <v>34469</v>
      </c>
      <c r="H225" s="156">
        <v>40058</v>
      </c>
      <c r="I225" s="156">
        <v>6997</v>
      </c>
      <c r="J225" s="156">
        <v>1312</v>
      </c>
      <c r="K225" s="156">
        <v>3702</v>
      </c>
      <c r="L225" s="156">
        <v>22727</v>
      </c>
      <c r="M225" s="156">
        <v>4853</v>
      </c>
      <c r="N225" s="156">
        <v>9095</v>
      </c>
      <c r="O225" s="156">
        <v>9608</v>
      </c>
      <c r="P225" s="156">
        <v>15575</v>
      </c>
      <c r="Q225" s="156">
        <v>1934</v>
      </c>
      <c r="R225" s="156">
        <v>1760</v>
      </c>
      <c r="S225" s="156">
        <v>6052</v>
      </c>
      <c r="T225" s="156">
        <v>58173</v>
      </c>
      <c r="U225" s="156">
        <v>4304</v>
      </c>
      <c r="V225" s="156"/>
      <c r="W225" s="156">
        <v>9467</v>
      </c>
      <c r="X225" s="156">
        <v>22129</v>
      </c>
      <c r="Y225" s="156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152</v>
      </c>
      <c r="D226" s="8">
        <f t="shared" si="112"/>
        <v>0.1790341578327444</v>
      </c>
      <c r="E226" s="163"/>
      <c r="F226" s="163">
        <f t="shared" ref="F226:Y226" si="113">F224*0.19</f>
        <v>0</v>
      </c>
      <c r="G226" s="163">
        <f t="shared" si="113"/>
        <v>0</v>
      </c>
      <c r="H226" s="163">
        <f t="shared" si="113"/>
        <v>38</v>
      </c>
      <c r="I226" s="163">
        <f t="shared" si="113"/>
        <v>114</v>
      </c>
      <c r="J226" s="163">
        <f t="shared" si="113"/>
        <v>0</v>
      </c>
      <c r="K226" s="163">
        <f t="shared" si="113"/>
        <v>0</v>
      </c>
      <c r="L226" s="163">
        <f t="shared" si="113"/>
        <v>0</v>
      </c>
      <c r="M226" s="163">
        <f t="shared" si="113"/>
        <v>0</v>
      </c>
      <c r="N226" s="163">
        <f t="shared" si="113"/>
        <v>0</v>
      </c>
      <c r="O226" s="163">
        <f t="shared" si="113"/>
        <v>0</v>
      </c>
      <c r="P226" s="163">
        <f t="shared" si="113"/>
        <v>0</v>
      </c>
      <c r="Q226" s="163">
        <f t="shared" si="113"/>
        <v>0</v>
      </c>
      <c r="R226" s="163">
        <f t="shared" si="113"/>
        <v>0</v>
      </c>
      <c r="S226" s="163">
        <f t="shared" si="113"/>
        <v>0</v>
      </c>
      <c r="T226" s="163">
        <f t="shared" si="113"/>
        <v>0</v>
      </c>
      <c r="U226" s="163">
        <f t="shared" si="113"/>
        <v>0</v>
      </c>
      <c r="V226" s="163"/>
      <c r="W226" s="163">
        <f t="shared" si="113"/>
        <v>0</v>
      </c>
      <c r="X226" s="163">
        <f t="shared" si="113"/>
        <v>0</v>
      </c>
      <c r="Y226" s="163">
        <f t="shared" si="113"/>
        <v>0</v>
      </c>
    </row>
    <row r="227" spans="1:25" s="56" customFormat="1" ht="30" customHeight="1" collapsed="1" x14ac:dyDescent="0.2">
      <c r="A227" s="12" t="s">
        <v>138</v>
      </c>
      <c r="B227" s="8">
        <v>1.9E-2</v>
      </c>
      <c r="C227" s="8">
        <f>C224/C225</f>
        <v>2.8822804603001895E-3</v>
      </c>
      <c r="D227" s="8"/>
      <c r="E227" s="164"/>
      <c r="F227" s="164"/>
      <c r="G227" s="164"/>
      <c r="H227" s="164">
        <f>H224/H225</f>
        <v>4.9927604972789452E-3</v>
      </c>
      <c r="I227" s="164">
        <f t="shared" ref="I227" si="114">I224/I225</f>
        <v>8.5751036158353583E-2</v>
      </c>
      <c r="J227" s="164"/>
      <c r="K227" s="164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  <c r="W227" s="164"/>
      <c r="X227" s="164"/>
      <c r="Y227" s="164"/>
    </row>
    <row r="228" spans="1:25" s="44" customFormat="1" ht="30" customHeight="1" x14ac:dyDescent="0.2">
      <c r="A228" s="49" t="s">
        <v>139</v>
      </c>
      <c r="B228" s="25">
        <v>60</v>
      </c>
      <c r="C228" s="25">
        <f>SUM(E228:Y228)</f>
        <v>12</v>
      </c>
      <c r="D228" s="8">
        <f t="shared" si="112"/>
        <v>0.2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42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4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2"/>
        <v>#DIV/0!</v>
      </c>
      <c r="E230" s="134"/>
      <c r="F230" s="134"/>
      <c r="G230" s="134"/>
      <c r="H230" s="134"/>
      <c r="I230" s="134"/>
      <c r="J230" s="134"/>
      <c r="K230" s="134"/>
      <c r="L230" s="43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2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4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4"/>
      <c r="F232" s="134"/>
      <c r="G232" s="134"/>
      <c r="H232" s="134"/>
      <c r="I232" s="134"/>
      <c r="J232" s="134"/>
      <c r="K232" s="134"/>
      <c r="L232" s="43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</row>
    <row r="233" spans="1:25" s="44" customFormat="1" ht="30" hidden="1" customHeight="1" x14ac:dyDescent="0.2">
      <c r="A233" s="29" t="s">
        <v>141</v>
      </c>
      <c r="B233" s="25">
        <f>B231+B229+B226+B222+B218</f>
        <v>47284.5</v>
      </c>
      <c r="C233" s="25">
        <f>C231+C229+C226+C222+C218</f>
        <v>79105.595000000001</v>
      </c>
      <c r="D233" s="8">
        <f t="shared" si="112"/>
        <v>1.6729709524262708</v>
      </c>
      <c r="E233" s="132">
        <f>E231+E229+E226+E222+E218</f>
        <v>877.5</v>
      </c>
      <c r="F233" s="132">
        <f>F231+F229+F226+F222+F218</f>
        <v>2585.8500000000004</v>
      </c>
      <c r="G233" s="132">
        <f t="shared" ref="G233:Y233" si="115">G231+G229+G226+G222+G218</f>
        <v>11330.7</v>
      </c>
      <c r="H233" s="132">
        <f>H231+H229+H226+H222+H218</f>
        <v>5694.7999999999993</v>
      </c>
      <c r="I233" s="132">
        <f t="shared" si="115"/>
        <v>3299.1</v>
      </c>
      <c r="J233" s="132">
        <f t="shared" si="115"/>
        <v>3457.5</v>
      </c>
      <c r="K233" s="132">
        <f t="shared" si="115"/>
        <v>2332.8000000000002</v>
      </c>
      <c r="L233" s="24">
        <f t="shared" si="115"/>
        <v>631.5</v>
      </c>
      <c r="M233" s="132">
        <f t="shared" si="115"/>
        <v>3011.55</v>
      </c>
      <c r="N233" s="132">
        <f t="shared" si="115"/>
        <v>3501.75</v>
      </c>
      <c r="O233" s="132">
        <f>O231+O229+O226+O222+O218</f>
        <v>3005.4</v>
      </c>
      <c r="P233" s="134">
        <f t="shared" si="115"/>
        <v>4404.8999999999996</v>
      </c>
      <c r="Q233" s="132">
        <f t="shared" si="115"/>
        <v>2084.85</v>
      </c>
      <c r="R233" s="132">
        <f t="shared" si="115"/>
        <v>1464</v>
      </c>
      <c r="S233" s="132">
        <f t="shared" si="115"/>
        <v>3194.55</v>
      </c>
      <c r="T233" s="132">
        <f t="shared" si="115"/>
        <v>7697.8950000000004</v>
      </c>
      <c r="U233" s="132">
        <f t="shared" si="115"/>
        <v>1558.5</v>
      </c>
      <c r="V233" s="132">
        <f t="shared" si="115"/>
        <v>339.75</v>
      </c>
      <c r="W233" s="132">
        <f t="shared" si="115"/>
        <v>3058.2</v>
      </c>
      <c r="X233" s="132">
        <f t="shared" si="115"/>
        <v>10144.5</v>
      </c>
      <c r="Y233" s="132">
        <f t="shared" si="115"/>
        <v>5430</v>
      </c>
    </row>
    <row r="234" spans="1:25" s="44" customFormat="1" ht="45" hidden="1" customHeight="1" x14ac:dyDescent="0.2">
      <c r="A234" s="12" t="s">
        <v>215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4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156</v>
      </c>
      <c r="B235" s="47">
        <v>3</v>
      </c>
      <c r="C235" s="47">
        <f>C233/C234*10</f>
        <v>10.738704794743704</v>
      </c>
      <c r="D235" s="8">
        <f>C235/B235</f>
        <v>3.5795682649145681</v>
      </c>
      <c r="E235" s="158">
        <f>E233/E234*10</f>
        <v>12.894930198383541</v>
      </c>
      <c r="F235" s="158">
        <f>F233/F234*10</f>
        <v>12.205465873690176</v>
      </c>
      <c r="G235" s="158">
        <f t="shared" ref="G235:X235" si="116">G233/G234*10</f>
        <v>17.549835044839924</v>
      </c>
      <c r="H235" s="158">
        <f>H233/H234*10</f>
        <v>7.7400239208437513</v>
      </c>
      <c r="I235" s="158">
        <f t="shared" si="116"/>
        <v>12.400766801984664</v>
      </c>
      <c r="J235" s="158">
        <f t="shared" si="116"/>
        <v>12.301643777129438</v>
      </c>
      <c r="K235" s="158">
        <f>K233/K234*10</f>
        <v>18.626636857234111</v>
      </c>
      <c r="L235" s="158">
        <f t="shared" si="116"/>
        <v>1.00493316359007</v>
      </c>
      <c r="M235" s="158">
        <f>M233/M234*10</f>
        <v>9.80513772221137</v>
      </c>
      <c r="N235" s="158">
        <f t="shared" si="116"/>
        <v>11.679507704622774</v>
      </c>
      <c r="O235" s="158">
        <f>O233/O234*10</f>
        <v>15.014988009592328</v>
      </c>
      <c r="P235" s="158">
        <f t="shared" si="116"/>
        <v>11.846861384540905</v>
      </c>
      <c r="Q235" s="158">
        <f t="shared" si="116"/>
        <v>9.8509261009260989</v>
      </c>
      <c r="R235" s="158">
        <f t="shared" si="116"/>
        <v>10.163843376839765</v>
      </c>
      <c r="S235" s="158">
        <f t="shared" si="116"/>
        <v>14.956458635703919</v>
      </c>
      <c r="T235" s="158">
        <f t="shared" si="116"/>
        <v>8.1050949713611864</v>
      </c>
      <c r="U235" s="158">
        <f t="shared" si="116"/>
        <v>11.568438242280285</v>
      </c>
      <c r="V235" s="158">
        <f t="shared" si="116"/>
        <v>11.501354096140828</v>
      </c>
      <c r="W235" s="158">
        <f t="shared" si="116"/>
        <v>13.99890140071409</v>
      </c>
      <c r="X235" s="158">
        <f t="shared" si="116"/>
        <v>12.733948408962529</v>
      </c>
      <c r="Y235" s="159">
        <f>Y233/Y234*10</f>
        <v>10.30321429926758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</row>
    <row r="246" spans="1:25" ht="20.25" hidden="1" customHeight="1" x14ac:dyDescent="0.25">
      <c r="A246" s="180"/>
      <c r="B246" s="181"/>
      <c r="C246" s="181"/>
      <c r="D246" s="181"/>
      <c r="E246" s="181"/>
      <c r="F246" s="181"/>
      <c r="G246" s="181"/>
      <c r="H246" s="181"/>
      <c r="I246" s="181"/>
      <c r="J246" s="181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2023-07-03T04:50:20Z</cp:lastPrinted>
  <dcterms:created xsi:type="dcterms:W3CDTF">2017-06-08T05:54:08Z</dcterms:created>
  <dcterms:modified xsi:type="dcterms:W3CDTF">2023-07-03T04:50:33Z</dcterms:modified>
</cp:coreProperties>
</file>