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rpos_info1\Desktop\"/>
    </mc:Choice>
  </mc:AlternateContent>
  <bookViews>
    <workbookView xWindow="0" yWindow="0" windowWidth="28800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62913"/>
</workbook>
</file>

<file path=xl/calcChain.xml><?xml version="1.0" encoding="utf-8"?>
<calcChain xmlns="http://schemas.openxmlformats.org/spreadsheetml/2006/main">
  <c r="O164" i="1" l="1"/>
  <c r="O167" i="1" s="1"/>
  <c r="O165" i="1"/>
  <c r="O170" i="1"/>
  <c r="O214" i="1"/>
  <c r="D11" i="1"/>
  <c r="O166" i="1" l="1"/>
  <c r="B22" i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 s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Q103" i="1" l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64" i="1" l="1"/>
  <c r="D164" i="1" s="1"/>
  <c r="D20" i="1"/>
  <c r="C26" i="1"/>
  <c r="C22" i="1"/>
  <c r="D22" i="1" s="1"/>
  <c r="D21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<sst xmlns="http://schemas.openxmlformats.org/spreadsheetml/2006/main" count="275" uniqueCount="219">
  <si>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</si>
  <si>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</si>
  <si>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</si>
  <si>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</si>
  <si>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</si>
  <si>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</si>
  <si>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</si>
  <si>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</si>
  <si>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</si>
  <si>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</si>
  <si>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</si>
  <si>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</si>
  <si>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</si>
  <si>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</si>
  <si>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</si>
  <si>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</si>
  <si>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</si>
  <si>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</si>
  <si>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</si>
  <si>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</si>
  <si>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</si>
  <si>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</si>
  <si>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</si>
  <si>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</si>
  <si>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</si>
  <si>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</si>
  <si>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</si>
  <si>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</si>
  <si>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</si>
  <si>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</si>
  <si>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</si>
  <si>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</si>
  <si>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</si>
  <si>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</si>
  <si>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</si>
  <si>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</si>
  <si>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</si>
  <si>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</si>
  <si>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</si>
  <si>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</si>
  <si>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</si>
  <si>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</si>
  <si>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</si>
  <si>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</si>
  <si>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</si>
  <si>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</si>
  <si>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</si>
  <si>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</si>
  <si>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</si>
  <si>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</si>
  <si>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</si>
  <si>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</si>
  <si>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</si>
  <si>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</si>
  <si>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</si>
  <si>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</si>
  <si>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</si>
  <si>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</si>
  <si>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</si>
  <si>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</si>
  <si>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</si>
  <si>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</si>
  <si>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</si>
  <si>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</si>
  <si>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</si>
  <si>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</si>
  <si>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</si>
  <si>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</si>
  <si>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</si>
  <si>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</si>
  <si>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</si>
  <si>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</si>
  <si>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</si>
  <si>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</si>
  <si>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</si>
  <si>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</si>
  <si>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</si>
  <si>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</si>
  <si>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</si>
  <si>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</si>
  <si>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</si>
  <si>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</si>
  <si>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</si>
  <si>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</si>
  <si>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</si>
  <si>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</si>
  <si>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</si>
  <si>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</si>
  <si>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</si>
  <si>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</si>
  <si>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</si>
  <si>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</si>
  <si>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</si>
  <si>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</si>
  <si>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</si>
  <si>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</si>
  <si>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</si>
  <si>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</si>
  <si>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</si>
  <si>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</si>
  <si>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</si>
  <si>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</si>
  <si>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</si>
  <si>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</si>
  <si>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</si>
  <si>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</si>
  <si>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</si>
  <si>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</si>
  <si>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</si>
  <si>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</si>
  <si>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</si>
  <si>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</si>
  <si>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</si>
  <si>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</si>
  <si>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</si>
  <si>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</si>
  <si>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</si>
  <si>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</si>
  <si>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</si>
  <si>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</si>
  <si>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</si>
  <si>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</si>
  <si>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</si>
  <si>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</si>
  <si>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</si>
  <si>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</si>
  <si>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</si>
  <si>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</si>
  <si>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</si>
  <si>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</si>
  <si>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</si>
  <si>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</si>
  <si>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</si>
  <si>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</si>
  <si>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</si>
  <si>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</si>
  <si>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</si>
  <si>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</si>
  <si>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</si>
  <si>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</si>
  <si>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</si>
  <si>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</si>
  <si>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</si>
  <si>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</si>
  <si>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</si>
  <si>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</si>
  <si>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</si>
  <si>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</si>
  <si>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</si>
  <si>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</si>
  <si>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</si>
  <si>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</si>
  <si>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</si>
  <si>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</si>
  <si>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</si>
  <si>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</si>
  <si>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</si>
  <si>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</si>
  <si>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</si>
  <si>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</si>
  <si>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</si>
  <si>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</si>
  <si>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</si>
  <si>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</si>
  <si>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</si>
  <si>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</si>
  <si>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</si>
  <si>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</si>
  <si>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</si>
  <si>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</si>
  <si>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</si>
  <si>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</si>
  <si>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</si>
  <si>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</si>
  <si>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</si>
  <si>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</si>
  <si>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</si>
  <si>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</si>
  <si>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</si>
  <si>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</si>
  <si>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</si>
  <si>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</si>
  <si>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</si>
  <si>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</si>
  <si>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</si>
  <si>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</si>
  <si>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</si>
  <si>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</si>
  <si>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</si>
  <si>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</si>
  <si>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</si>
  <si>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</si>
  <si>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</si>
  <si>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</si>
  <si>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</si>
  <si>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</si>
  <si>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</si>
  <si>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</si>
  <si>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</si>
  <si>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</si>
  <si>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</si>
  <si>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</si>
  <si>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</si>
  <si>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</si>
  <si>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</si>
  <si>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</si>
  <si>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</si>
  <si>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</si>
  <si>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</si>
  <si>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</si>
  <si>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</si>
  <si>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</si>
  <si>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</si>
  <si>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</si>
  <si>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</si>
  <si>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</si>
  <si>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</si>
  <si>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</si>
  <si>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12 сентября 2023 г. (СХО и КФХ)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</si>
</sst>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70" zoomScaleNormal="70" zoomScaleSheetLayoutView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O199" sqref="O199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55.5" customHeight="1" thickBot="1" x14ac:dyDescent="0.3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178" t="s">
        <v>0</v>
      </c>
    </row>
    <row r="5" spans="1:26" s="178" customFormat="1" ht="57.75" customHeight="1" x14ac:dyDescent="0.25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178" customFormat="1" ht="53.25" customHeight="1" thickBot="1" x14ac:dyDescent="0.3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 x14ac:dyDescent="0.2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 x14ac:dyDescent="0.2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 x14ac:dyDescent="0.2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 x14ac:dyDescent="0.2">
      <c r="A102" s="172" t="s">
        <v>91</v>
      </c>
      <c r="B102" s="144">
        <v>297991</v>
      </c>
      <c r="C102" s="173">
        <f>SUM(E102:Y102)</f>
        <v>298857</v>
      </c>
      <c r="D102" s="174">
        <f>C102/B102</f>
        <v>1.0029061280374238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79">
        <v>8757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0.99737687848539758</v>
      </c>
      <c r="D104" s="15">
        <f t="shared" ref="D104:D131" si="26">C104/B104</f>
        <v>1.014901788082498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-8543</v>
      </c>
      <c r="D105" s="166">
        <f t="shared" si="26"/>
        <v>-1.6315889992360582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-8757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 x14ac:dyDescent="0.2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 x14ac:dyDescent="0.2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 x14ac:dyDescent="0.2">
      <c r="A108" s="11" t="s">
        <v>94</v>
      </c>
      <c r="B108" s="93">
        <v>94835</v>
      </c>
      <c r="C108" s="26">
        <f t="shared" si="30"/>
        <v>94498.3</v>
      </c>
      <c r="D108" s="15">
        <f t="shared" si="26"/>
        <v>0.99644962302947226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94">
        <v>4375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 x14ac:dyDescent="0.2">
      <c r="A111" s="172" t="s">
        <v>97</v>
      </c>
      <c r="B111" s="173">
        <v>297991</v>
      </c>
      <c r="C111" s="173">
        <f>SUM(E111:Y111)</f>
        <v>298857</v>
      </c>
      <c r="D111" s="174">
        <f t="shared" si="26"/>
        <v>1.0029061280374238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79">
        <v>8757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0.99737687848539758</v>
      </c>
      <c r="D112" s="15">
        <f t="shared" si="26"/>
        <v>1.014901788082498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1.0103842159916927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 x14ac:dyDescent="0.2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 x14ac:dyDescent="0.2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 x14ac:dyDescent="0.2">
      <c r="A115" s="11" t="s">
        <v>94</v>
      </c>
      <c r="B115" s="93">
        <v>94835</v>
      </c>
      <c r="C115" s="26">
        <f t="shared" si="33"/>
        <v>95888.8</v>
      </c>
      <c r="D115" s="15">
        <f t="shared" si="26"/>
        <v>1.0111119312490116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94">
        <v>4375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 x14ac:dyDescent="0.2">
      <c r="A119" s="31" t="s">
        <v>185</v>
      </c>
      <c r="B119" s="27">
        <v>582036</v>
      </c>
      <c r="C119" s="27">
        <f>SUM(E119:Y119)</f>
        <v>1016609.1000000001</v>
      </c>
      <c r="D119" s="15">
        <f t="shared" si="26"/>
        <v>1.7466429911551864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92">
        <v>25802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1.7080126008064518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 x14ac:dyDescent="0.2">
      <c r="A121" s="11" t="s">
        <v>92</v>
      </c>
      <c r="B121" s="26">
        <v>339356</v>
      </c>
      <c r="C121" s="26">
        <f t="shared" si="33"/>
        <v>574646.1100000001</v>
      </c>
      <c r="D121" s="15">
        <f t="shared" si="26"/>
        <v>1.6933430085220245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9597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 x14ac:dyDescent="0.2">
      <c r="A122" s="11" t="s">
        <v>93</v>
      </c>
      <c r="B122" s="26">
        <v>19109</v>
      </c>
      <c r="C122" s="26">
        <f t="shared" si="33"/>
        <v>31519</v>
      </c>
      <c r="D122" s="15">
        <f t="shared" si="26"/>
        <v>1.649432204720289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1674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 x14ac:dyDescent="0.2">
      <c r="A123" s="11" t="s">
        <v>94</v>
      </c>
      <c r="B123" s="26">
        <v>179619</v>
      </c>
      <c r="C123" s="26">
        <f t="shared" si="33"/>
        <v>311059.90000000002</v>
      </c>
      <c r="D123" s="15">
        <f t="shared" si="26"/>
        <v>1.7317761484030088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94">
        <v>13291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 x14ac:dyDescent="0.2">
      <c r="A126" s="31" t="s">
        <v>98</v>
      </c>
      <c r="B126" s="50">
        <f>B119/B111*10</f>
        <v>19.531999288569118</v>
      </c>
      <c r="C126" s="50">
        <f>C119/C111*10</f>
        <v>34.016573143677412</v>
      </c>
      <c r="D126" s="15">
        <f t="shared" si="26"/>
        <v>1.7415817316553575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v>29.5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34.660247656730647</v>
      </c>
      <c r="D127" s="15">
        <f t="shared" si="26"/>
        <v>1.7117375870854714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31.3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 x14ac:dyDescent="0.2">
      <c r="A128" s="11" t="s">
        <v>93</v>
      </c>
      <c r="B128" s="51">
        <f t="shared" si="41"/>
        <v>19.234021137393057</v>
      </c>
      <c r="C128" s="51">
        <f t="shared" si="41"/>
        <v>30.678411524235933</v>
      </c>
      <c r="D128" s="15">
        <f t="shared" si="26"/>
        <v>1.5950076848253909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24.8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 x14ac:dyDescent="0.2">
      <c r="A129" s="11" t="s">
        <v>94</v>
      </c>
      <c r="B129" s="51">
        <f t="shared" si="41"/>
        <v>18.94015922391522</v>
      </c>
      <c r="C129" s="51">
        <f t="shared" si="41"/>
        <v>32.439648843243425</v>
      </c>
      <c r="D129" s="15">
        <f t="shared" si="26"/>
        <v>1.7127442520273415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93">
        <v>30.5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5137.5</v>
      </c>
      <c r="D133" s="15">
        <f t="shared" si="54"/>
        <v>2.3426812585499315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524.5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 x14ac:dyDescent="0.2">
      <c r="A134" s="31" t="s">
        <v>100</v>
      </c>
      <c r="B134" s="27">
        <v>81</v>
      </c>
      <c r="C134" s="27">
        <f>SUM(E134:Y134)</f>
        <v>311</v>
      </c>
      <c r="D134" s="15">
        <f t="shared" si="54"/>
        <v>3.8395061728395063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163">
        <v>2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 x14ac:dyDescent="0.2">
      <c r="A139" s="52" t="s">
        <v>105</v>
      </c>
      <c r="B139" s="23">
        <v>4894</v>
      </c>
      <c r="C139" s="27">
        <f>SUM(E139:Y139)</f>
        <v>4923</v>
      </c>
      <c r="D139" s="15">
        <f t="shared" ref="D139:D145" si="58">C139/B139</f>
        <v>1.0059256232120966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63">
        <v>57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0.97091016665023178</v>
      </c>
      <c r="D140" s="15">
        <f t="shared" si="58"/>
        <v>0.97091016665023178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0.29381443298969073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147.5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137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 x14ac:dyDescent="0.2">
      <c r="A143" s="31" t="s">
        <v>106</v>
      </c>
      <c r="B143" s="23">
        <v>95653</v>
      </c>
      <c r="C143" s="27">
        <f>SUM(E143:Y143)</f>
        <v>120524.5</v>
      </c>
      <c r="D143" s="15">
        <f t="shared" si="58"/>
        <v>1.2600179816628856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1180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 x14ac:dyDescent="0.2">
      <c r="A145" s="31" t="s">
        <v>98</v>
      </c>
      <c r="B145" s="56">
        <f>B143/B139*10</f>
        <v>195.44953003677972</v>
      </c>
      <c r="C145" s="56">
        <f>C143/C139*10</f>
        <v>244.81921592524884</v>
      </c>
      <c r="D145" s="15">
        <f t="shared" si="58"/>
        <v>1.2525955722645059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92">
        <f t="shared" si="64"/>
        <v>207.01754385964909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customHeight="1" x14ac:dyDescent="0.2">
      <c r="A186" s="52" t="s">
        <v>116</v>
      </c>
      <c r="B186" s="23">
        <v>10259</v>
      </c>
      <c r="C186" s="27">
        <f>SUM(E186:Y186)</f>
        <v>12188</v>
      </c>
      <c r="D186" s="15">
        <f t="shared" si="66"/>
        <v>1.1880300224193392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195">
        <v>50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customHeight="1" x14ac:dyDescent="0.2">
      <c r="A197" s="52" t="s">
        <v>201</v>
      </c>
      <c r="B197" s="19">
        <v>107.8</v>
      </c>
      <c r="C197" s="50">
        <f>SUM(E197:Y197)</f>
        <v>113.9</v>
      </c>
      <c r="D197" s="15">
        <f t="shared" si="66"/>
        <v>1.0565862708719853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96">
        <v>1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customHeight="1" x14ac:dyDescent="0.2">
      <c r="A198" s="31" t="s">
        <v>202</v>
      </c>
      <c r="B198" s="19">
        <v>153.1</v>
      </c>
      <c r="C198" s="50">
        <f>SUM(E198:Y198)</f>
        <v>193.2</v>
      </c>
      <c r="D198" s="15">
        <f t="shared" si="66"/>
        <v>1.2619203135205748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96">
        <v>0.5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customHeight="1" x14ac:dyDescent="0.2">
      <c r="A199" s="31" t="s">
        <v>98</v>
      </c>
      <c r="B199" s="50">
        <f>B198/B197*10</f>
        <v>14.202226345083488</v>
      </c>
      <c r="C199" s="50">
        <f>C198/C197*10</f>
        <v>16.962247585601403</v>
      </c>
      <c r="D199" s="15">
        <f t="shared" si="66"/>
        <v>1.1943372238588055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96">
        <f t="shared" ref="O199" si="113">O198/O197*10</f>
        <v>5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 x14ac:dyDescent="0.2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 x14ac:dyDescent="0.2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 x14ac:dyDescent="0.2">
      <c r="A202" s="31" t="s">
        <v>120</v>
      </c>
      <c r="B202" s="23">
        <v>190819</v>
      </c>
      <c r="C202" s="27">
        <f>SUM(E202:Y202)</f>
        <v>148228</v>
      </c>
      <c r="D202" s="15">
        <f>C202/B202</f>
        <v>0.77679895607879723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820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 x14ac:dyDescent="0.2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 x14ac:dyDescent="0.2">
      <c r="A204" s="31" t="s">
        <v>122</v>
      </c>
      <c r="B204" s="23">
        <v>89005</v>
      </c>
      <c r="C204" s="27">
        <f>SUM(E204:Y204)</f>
        <v>81216.5</v>
      </c>
      <c r="D204" s="15">
        <f t="shared" si="116"/>
        <v>0.91249368013032972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1467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0.78119078536045783</v>
      </c>
      <c r="D205" s="15">
        <f t="shared" si="116"/>
        <v>0.92157780420030411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0.62029598308668077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 x14ac:dyDescent="0.2">
      <c r="A206" s="11" t="s">
        <v>123</v>
      </c>
      <c r="B206" s="26">
        <v>75052</v>
      </c>
      <c r="C206" s="26">
        <f>SUM(E206:Y206)</f>
        <v>71003</v>
      </c>
      <c r="D206" s="15">
        <f t="shared" si="116"/>
        <v>0.94605073815487928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821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 x14ac:dyDescent="0.2">
      <c r="A207" s="11" t="s">
        <v>124</v>
      </c>
      <c r="B207" s="26">
        <v>10126</v>
      </c>
      <c r="C207" s="26">
        <f>SUM(E207:Y207)</f>
        <v>9132</v>
      </c>
      <c r="D207" s="15">
        <f t="shared" si="116"/>
        <v>0.90183685561919813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646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 x14ac:dyDescent="0.2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 x14ac:dyDescent="0.2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 x14ac:dyDescent="0.2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 x14ac:dyDescent="0.2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 x14ac:dyDescent="0.2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 x14ac:dyDescent="0.2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 x14ac:dyDescent="0.2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 x14ac:dyDescent="0.2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 x14ac:dyDescent="0.2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 x14ac:dyDescent="0.2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 x14ac:dyDescent="0.2">
      <c r="A224" s="52" t="s">
        <v>136</v>
      </c>
      <c r="B224" s="23">
        <v>221605</v>
      </c>
      <c r="C224" s="27">
        <f>SUM(E224:Y224)</f>
        <v>297263.90000000002</v>
      </c>
      <c r="D224" s="9">
        <f t="shared" si="121"/>
        <v>1.3414133255116085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1000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 x14ac:dyDescent="0.2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 x14ac:dyDescent="0.2">
      <c r="A226" s="13" t="s">
        <v>137</v>
      </c>
      <c r="B226" s="23">
        <v>849</v>
      </c>
      <c r="C226" s="27">
        <f>C224*0.19</f>
        <v>56480.141000000003</v>
      </c>
      <c r="D226" s="9">
        <f t="shared" si="121"/>
        <v>66.525489988221437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190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 x14ac:dyDescent="0.2">
      <c r="A227" s="13" t="s">
        <v>138</v>
      </c>
      <c r="B227" s="9">
        <f>B224/B225</f>
        <v>0.65725589989530409</v>
      </c>
      <c r="C227" s="9">
        <f>C224/C225</f>
        <v>1.1224282585712129</v>
      </c>
      <c r="D227" s="9">
        <f t="shared" si="121"/>
        <v>1.7077492324526979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0.10827197921177999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197628.37099999998</v>
      </c>
      <c r="D233" s="9">
        <f t="shared" si="121"/>
        <v>1.5626909771505066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4131.25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 x14ac:dyDescent="0.2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x14ac:dyDescent="0.2">
      <c r="A235" s="52" t="s">
        <v>156</v>
      </c>
      <c r="B235" s="50">
        <v>23.5</v>
      </c>
      <c r="C235" s="50">
        <f>C233/C234*10</f>
        <v>27.879785824825532</v>
      </c>
      <c r="D235" s="9">
        <f t="shared" si="121"/>
        <v>1.1863738648861928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51">
        <f>O233/O234*10</f>
        <v>20.45173267326733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 x14ac:dyDescent="0.25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Максимова Анастасия Вячеславна</cp:lastModifiedBy>
  <cp:lastPrinted>2023-04-03T05:07:52Z</cp:lastPrinted>
  <dcterms:created xsi:type="dcterms:W3CDTF">2017-06-08T05:54:08Z</dcterms:created>
  <dcterms:modified xsi:type="dcterms:W3CDTF">2023-09-12T08:23:07Z</dcterms:modified>
</cp:coreProperties>
</file>