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1475" yWindow="165" windowWidth="17340" windowHeight="12360" tabRatio="765" activeTab="0"/>
  </bookViews>
  <sheets>
    <sheet name="03НДФЛ (муниципальные округа)" sheetId="1" r:id="rId1"/>
    <sheet name="03НДФЛ (городские округа)" sheetId="2" r:id="rId2"/>
    <sheet name="УСН" sheetId="3" r:id="rId3"/>
    <sheet name="ЕСХН" sheetId="4" r:id="rId4"/>
    <sheet name="зем нал" sheetId="5" r:id="rId5"/>
    <sheet name="нал на имущ физлиц" sheetId="6" r:id="rId6"/>
    <sheet name="трансп налог" sheetId="7" r:id="rId7"/>
    <sheet name="госпошлина" sheetId="8" r:id="rId8"/>
    <sheet name="12неналоговые доходы" sheetId="9" r:id="rId9"/>
    <sheet name="пиво (старый)" sheetId="10" state="hidden" r:id="rId10"/>
  </sheets>
  <definedNames>
    <definedName name="_Regression_Int" localSheetId="9" hidden="1">1</definedName>
    <definedName name="Boss_Dol">#REF!</definedName>
    <definedName name="Boss_FIO">#REF!</definedName>
    <definedName name="Budget_Level">#REF!</definedName>
    <definedName name="Buh_Dol">#REF!</definedName>
    <definedName name="Buh_FIO">#REF!</definedName>
    <definedName name="cdep">#REF!</definedName>
    <definedName name="Chef_Dol">#REF!</definedName>
    <definedName name="Chef_FIO">#REF!</definedName>
    <definedName name="CurentGroup">#REF!</definedName>
    <definedName name="CurRow">#REF!</definedName>
    <definedName name="Data">#REF!</definedName>
    <definedName name="DataFields">#REF!</definedName>
    <definedName name="dDate1">#REF!</definedName>
    <definedName name="dDate2">#REF!</definedName>
    <definedName name="End1">#REF!</definedName>
    <definedName name="End10">#REF!</definedName>
    <definedName name="End11">#REF!</definedName>
    <definedName name="End12">#REF!</definedName>
    <definedName name="End13">#REF!</definedName>
    <definedName name="End14">#REF!</definedName>
    <definedName name="End15">#REF!</definedName>
    <definedName name="End16">#REF!</definedName>
    <definedName name="End17">#REF!</definedName>
    <definedName name="End18">#REF!</definedName>
    <definedName name="End19">#REF!</definedName>
    <definedName name="End2">#REF!</definedName>
    <definedName name="End20">#REF!</definedName>
    <definedName name="End21">#REF!</definedName>
    <definedName name="End22">#REF!</definedName>
    <definedName name="End23">#REF!</definedName>
    <definedName name="End24">#REF!</definedName>
    <definedName name="End25">#REF!</definedName>
    <definedName name="End26">#REF!</definedName>
    <definedName name="End27">#REF!</definedName>
    <definedName name="End28">#REF!</definedName>
    <definedName name="End29">#REF!</definedName>
    <definedName name="End3">#REF!</definedName>
    <definedName name="End30">#REF!</definedName>
    <definedName name="End31">#REF!</definedName>
    <definedName name="End32">#REF!</definedName>
    <definedName name="End33">#REF!</definedName>
    <definedName name="End34">#REF!</definedName>
    <definedName name="End35">#REF!</definedName>
    <definedName name="End36">#REF!</definedName>
    <definedName name="End37">#REF!</definedName>
    <definedName name="End38">#REF!</definedName>
    <definedName name="End39">#REF!</definedName>
    <definedName name="End4">#REF!</definedName>
    <definedName name="End40">#REF!</definedName>
    <definedName name="End41">#REF!</definedName>
    <definedName name="End42">#REF!</definedName>
    <definedName name="End43">#REF!</definedName>
    <definedName name="End44">#REF!</definedName>
    <definedName name="End45">#REF!</definedName>
    <definedName name="End46">#REF!</definedName>
    <definedName name="End47">#REF!</definedName>
    <definedName name="End48">#REF!</definedName>
    <definedName name="End49">#REF!</definedName>
    <definedName name="End5">#REF!</definedName>
    <definedName name="End50">#REF!</definedName>
    <definedName name="End6">#REF!</definedName>
    <definedName name="End7">#REF!</definedName>
    <definedName name="End8">#REF!</definedName>
    <definedName name="End9">#REF!</definedName>
    <definedName name="EndPred">#REF!</definedName>
    <definedName name="EndRow">#REF!</definedName>
    <definedName name="Footer">#REF!</definedName>
    <definedName name="GroupOrder">#REF!</definedName>
    <definedName name="IsUp_cdep">#REF!</definedName>
    <definedName name="IsUp_s_1">#REF!</definedName>
    <definedName name="IsUp_s_2">#REF!</definedName>
    <definedName name="IsUp_s_3">#REF!</definedName>
    <definedName name="IsUp_s_4">#REF!</definedName>
    <definedName name="IsUp_s_god">#REF!</definedName>
    <definedName name="IsUp_sname">#REF!</definedName>
    <definedName name="IsUp_sum_i">#REF!</definedName>
    <definedName name="IsUp_sum_inc">#REF!</definedName>
    <definedName name="IsUp_sum_reinc">#REF!</definedName>
    <definedName name="NastrFields">#REF!</definedName>
    <definedName name="PrevGroupName">#REF!</definedName>
    <definedName name="PrevGroupValue">#REF!</definedName>
    <definedName name="Rash_Date">#REF!</definedName>
    <definedName name="s_1">#REF!</definedName>
    <definedName name="s_2">#REF!</definedName>
    <definedName name="s_3">#REF!</definedName>
    <definedName name="s_4">#REF!</definedName>
    <definedName name="s_god">#REF!</definedName>
    <definedName name="sname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Struct_Podraz">#REF!</definedName>
    <definedName name="sum_i">#REF!</definedName>
    <definedName name="sum_inc">#REF!</definedName>
    <definedName name="sum_reinc">#REF!</definedName>
    <definedName name="Today">#REF!</definedName>
    <definedName name="Today2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Name">#REF!</definedName>
    <definedName name="User_Phone">#REF!</definedName>
    <definedName name="Zam_Boss_FIO">#REF!</definedName>
    <definedName name="Zam_Buh_FIO">#REF!</definedName>
    <definedName name="Zam_Chef_FIO">#REF!</definedName>
    <definedName name="_xlnm.Print_Area" localSheetId="1">'03НДФЛ (городские округа)'!$A$1:$M$39</definedName>
    <definedName name="_xlnm.Print_Area" localSheetId="0">'03НДФЛ (муниципальные округа)'!$A$1:$M$40</definedName>
    <definedName name="_xlnm.Print_Area" localSheetId="8">'12неналоговые доходы'!$A$1:$O$23</definedName>
    <definedName name="_xlnm.Print_Area" localSheetId="7">'госпошлина'!$A$1:$M$14</definedName>
    <definedName name="_xlnm.Print_Area" localSheetId="3">'ЕСХН'!$A$1:$Q$12</definedName>
    <definedName name="_xlnm.Print_Area" localSheetId="4">'зем нал'!$A$1:$Q$12</definedName>
    <definedName name="_xlnm.Print_Area" localSheetId="5">'нал на имущ физлиц'!$A$1:$Q$12</definedName>
    <definedName name="_xlnm.Print_Area" localSheetId="9">'пиво (старый)'!$A$1:$Q$13</definedName>
    <definedName name="_xlnm.Print_Area" localSheetId="6">'трансп налог'!$A$1:$Q$12</definedName>
    <definedName name="_xlnm.Print_Area" localSheetId="2">'УСН'!$A$1:$Q$12</definedName>
    <definedName name="Область_печати_ИМ" localSheetId="9">'пиво (старый)'!$C$3:$I$11</definedName>
  </definedNames>
  <calcPr fullCalcOnLoad="1"/>
</workbook>
</file>

<file path=xl/sharedStrings.xml><?xml version="1.0" encoding="utf-8"?>
<sst xmlns="http://schemas.openxmlformats.org/spreadsheetml/2006/main" count="514" uniqueCount="120">
  <si>
    <t>1.</t>
  </si>
  <si>
    <t>2.</t>
  </si>
  <si>
    <t>3.</t>
  </si>
  <si>
    <t>4.</t>
  </si>
  <si>
    <t>Расчет</t>
  </si>
  <si>
    <t>Наименование показателей</t>
  </si>
  <si>
    <t>Показатели</t>
  </si>
  <si>
    <t>арендная плата за земли</t>
  </si>
  <si>
    <t xml:space="preserve"> Налог, взимаемый в связи с применением упрощеннной системы налогообложения</t>
  </si>
  <si>
    <t>РАСЧЕТ</t>
  </si>
  <si>
    <t>№ п/п</t>
  </si>
  <si>
    <t>Прогнозный объем продукции (тыс. дал).</t>
  </si>
  <si>
    <t>Сумма акциза  (тыс. руб).</t>
  </si>
  <si>
    <t>Сумма возмещения акцизов (отпуск произведен-ного спирта на производ-ство водки)</t>
  </si>
  <si>
    <t>Отпуск другим одразделениям ФГУП "Росспиртпром" (тыс. руб.)</t>
  </si>
  <si>
    <t>в том числе в республиканский бюджет Чувашской Республики</t>
  </si>
  <si>
    <t xml:space="preserve">Прогнозный объем продукции (тыс. дал). </t>
  </si>
  <si>
    <t xml:space="preserve">Прогнозный объем продукции(тыс. дал). </t>
  </si>
  <si>
    <t>Приложение № 6 к пояснительной записке</t>
  </si>
  <si>
    <t>поступлений акцизов на пиво в республиканский бюджет Чувашской Республики на 2008-2010 годы (КБК 1 03 02100 01 0000 110)</t>
  </si>
  <si>
    <t xml:space="preserve">Ставка акциза  за 1 л </t>
  </si>
  <si>
    <t>Ставка акциза за 1 л (руб).</t>
  </si>
  <si>
    <t>Ставка акциза на 1 л</t>
  </si>
  <si>
    <t>Расчет поступления акцизов по пиву исходя из объемов производства</t>
  </si>
  <si>
    <t>Прогноз поступления акцизов по пиву исходя из объемов реализации</t>
  </si>
  <si>
    <t>(тыс.руб.)</t>
  </si>
  <si>
    <t>доходы от сдачи в аренду имущества</t>
  </si>
  <si>
    <t>ДОХОДЫ ОТ ИСПОЛЬЗОВАНИЯ ИМУЩЕСТВА, НАХОДЯЩЕГОСЯ В ГОСУДАРСТВЕННОЙ И МУНИЦИПАЛЬНОЙ СОБСТВЕННОСТИ - всего,
      в том числе: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</si>
  <si>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</si>
  <si>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</si>
  <si>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</si>
  <si>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</si>
  <si>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НЕНАЛОГОВЫЕ ДОХОДЫ, всего</t>
  </si>
  <si>
    <t>Единица измерения</t>
  </si>
  <si>
    <t>тыс. рублей</t>
  </si>
  <si>
    <t>%</t>
  </si>
  <si>
    <t>Сумма налога на доходы физических лиц, контингент</t>
  </si>
  <si>
    <t>2024 год</t>
  </si>
  <si>
    <t>2025 год</t>
  </si>
  <si>
    <t>1 05 01000 00 0000 110</t>
  </si>
  <si>
    <t>КБК</t>
  </si>
  <si>
    <t>КБК 1 01 02000 01 0000 110</t>
  </si>
  <si>
    <r>
      <t>Код главного администратора____________________</t>
    </r>
    <r>
      <rPr>
        <i/>
        <sz val="14"/>
        <rFont val="Times New Roman"/>
        <family val="1"/>
      </rPr>
      <t>(название)</t>
    </r>
  </si>
  <si>
    <t>Прогноз на: (предусмотренный в проекте бюджета)</t>
  </si>
  <si>
    <t>Прогноз главного администратора на:</t>
  </si>
  <si>
    <t>норматив, предусмотренный БК РФ (15 %)</t>
  </si>
  <si>
    <t>00010102040010000110</t>
  </si>
  <si>
    <t>00010102010010000110
00010102020010000110
00010102030010000110
00010102050010000110
00010102090010000110</t>
  </si>
  <si>
    <t>00010102080010000110</t>
  </si>
  <si>
    <t>Сумма налога на доходы физических лиц в части суммы налога, превышающей 650 000 рублей, контингент</t>
  </si>
  <si>
    <t>Сумма налога на доходы физических лиц в части суммы налога, не превышающей 650 000 рублей, контингент</t>
  </si>
  <si>
    <t>Сумма налога на доходы физических лиц в части суммы налога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РФ, контингент</t>
  </si>
  <si>
    <t>единый норматив, предусмотренный Законом ЧР № 81</t>
  </si>
  <si>
    <t>в бюджет  по единому нормативу, предусмотренному Законом ЧР № 81</t>
  </si>
  <si>
    <t>в бюджет по нормативу, предусмотренному БК РФ (15 %)</t>
  </si>
  <si>
    <r>
      <t>размер дополнительного норматива, % -</t>
    </r>
    <r>
      <rPr>
        <i/>
        <sz val="11"/>
        <color indexed="60"/>
        <rFont val="Times New Roman"/>
        <family val="1"/>
      </rPr>
      <t xml:space="preserve"> проставить норматив</t>
    </r>
  </si>
  <si>
    <t xml:space="preserve">в бюджет по дополнительному нормативу </t>
  </si>
  <si>
    <t>поступление в бюджет в части суммы налога, не превышающей 650 000 рублей:</t>
  </si>
  <si>
    <t>поступление в бюджет в части суммы налога, превышающей 650 000 рублей:</t>
  </si>
  <si>
    <t>поступление в бюджет в части НДФЛ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РФ</t>
  </si>
  <si>
    <t>норматив, предусмотренный БК РФ (13 %)</t>
  </si>
  <si>
    <t>в бюджет по нормативу, предусмотренному БК РФ (13 %)</t>
  </si>
  <si>
    <t>Поступление в бюджет, всего, в т.числе:</t>
  </si>
  <si>
    <t>в бюджет по нормативу, предусмотренному БК РФ</t>
  </si>
  <si>
    <t>в бюджет по единому нормативу, предусмотренному Законом ЧР № 81</t>
  </si>
  <si>
    <t>х</t>
  </si>
  <si>
    <t>х-не обязательно для заполнения</t>
  </si>
  <si>
    <t>Рост/снижение к 2023 году, %</t>
  </si>
  <si>
    <t>Рост/снижение к 2025 году, %</t>
  </si>
  <si>
    <t>1 05 03000 00 0000 110</t>
  </si>
  <si>
    <t>1 06 06000 00 0000 110</t>
  </si>
  <si>
    <t>1 06 01000 00 0000 110</t>
  </si>
  <si>
    <t>1 06 04000 00 0000 110</t>
  </si>
  <si>
    <t>1 08 00000 00 0000 110</t>
  </si>
  <si>
    <t>Единый сельскохозяйственного налог</t>
  </si>
  <si>
    <t>Земельный налог</t>
  </si>
  <si>
    <t>Налог на имущество физических лиц</t>
  </si>
  <si>
    <t>Транспортный налог</t>
  </si>
  <si>
    <t>Государственная пошлина по делам, рассматриваемым в судах общей юрисдикции, мировыми судьями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</si>
  <si>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</si>
  <si>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</si>
  <si>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Государственная пошлина за государственную регистрацию, а также за совершение прочих юридически значимых действий</t>
  </si>
  <si>
    <t>Разовые поступления</t>
  </si>
  <si>
    <t>доходы, получаемые в виде арендной либо иной платы за передачу в возмездное пользование муниципального имущества (за исключением имущества бюджетных и автономных учреждений, а также имущества муниципальных унитарных предприятий, в том числе казенных) - всего,
из них: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</si>
  <si>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образованиям*</t>
  </si>
  <si>
    <t>доходы от перечисления части прибыли муниципальных унитарных предприятий, остающейся после уплаты налогов и обязательных платежей*</t>
  </si>
  <si>
    <t>ПЛАТЕЖИ ПРИ ПОЛЬЗОВАНИИ ПРИРОДНЫМИ РЕСУРСАМИ - всего</t>
  </si>
  <si>
    <t>План                   на 2023 год</t>
  </si>
  <si>
    <t>Оценка поступления                 на 2023 год</t>
  </si>
  <si>
    <t>% к оценке за 2023 год</t>
  </si>
  <si>
    <t>2026 год</t>
  </si>
  <si>
    <t>поступлений налога на доходы физических лиц в бюджет муниципального округа (городского округа) Чувашской Республики на 2024 год и на плановый период 2025 и 2026 годов (для городских округов)</t>
  </si>
  <si>
    <t>Поступление за 2022 год</t>
  </si>
  <si>
    <t>Поступление на 01.10.2022</t>
  </si>
  <si>
    <t>Поступление на 01.10.2023</t>
  </si>
  <si>
    <t>01.10.2023/                   к 01.10.2022</t>
  </si>
  <si>
    <t>Ожидаемое поступление за 2023 год</t>
  </si>
  <si>
    <t>Прогноз на 2024 год</t>
  </si>
  <si>
    <t>Прогноз                         на 2025 год</t>
  </si>
  <si>
    <t>Рост/снижение к 2024 году, %</t>
  </si>
  <si>
    <t>Прогноз                               на 2026 год</t>
  </si>
  <si>
    <t>поступлений единого сельскохозяйственного налога в бюджет муниципального округа (городского округа) Чувашской Республики на 2024 год и на плановый период 2025 и 2026 годов</t>
  </si>
  <si>
    <t>поступлений земельного налога в бюджет муниципального округа (городского округа) Чувашской Республики на 2024 год и на плановый период 2025 и 2026 годов</t>
  </si>
  <si>
    <t>поступлений налога на имущество физических лиц в бюджет муниципального округа (городского округа) Чувашской Республики на 2024 год и на плановый период 2025 и 2026 годов</t>
  </si>
  <si>
    <t>поступлений транспортного налога  в бюджет муниципального округа (городского округа) Чувашской Республики на 2024 год и на плановый период 2025 и 2026 годов</t>
  </si>
  <si>
    <t>поступлений государственной пошлины  в бюджет муниципального округа (городского округа) Чувашской Республики  на 2024 год и на плановый период 2025 и 2026 годов</t>
  </si>
  <si>
    <t>поступлений неналоговых доходов в бюджет муниципального округа (городского округа) Чувашской Республики
на 2024 год и на плановый период 2025 и 2026 годов</t>
  </si>
  <si>
    <t>поступлений налога, взимаемого в связи с применением упрощенной системы налогообложения, в бюджет муниципального округа (городского округа) Чувашской Республики на 2024 год и на плановый период 2025 и 2026 годов</t>
  </si>
  <si>
    <t>План                                                                      на 2023 год</t>
  </si>
  <si>
    <t>Ожидаемое поступление за 2023 год*</t>
  </si>
  <si>
    <r>
      <rPr>
        <sz val="20"/>
        <rFont val="Times New Roman"/>
        <family val="1"/>
      </rPr>
      <t>*</t>
    </r>
    <r>
      <rPr>
        <sz val="14"/>
        <rFont val="Times New Roman"/>
        <family val="1"/>
      </rPr>
      <t>при оценке</t>
    </r>
    <r>
      <rPr>
        <sz val="22"/>
        <rFont val="Times New Roman"/>
        <family val="1"/>
      </rPr>
      <t xml:space="preserve"> ожидаемого поступления за 2023 год </t>
    </r>
    <r>
      <rPr>
        <sz val="16"/>
        <rFont val="Times New Roman"/>
        <family val="1"/>
      </rPr>
      <t xml:space="preserve">представить муниципальные правовые акты, регулирующие </t>
    </r>
    <r>
      <rPr>
        <b/>
        <sz val="18"/>
        <rFont val="Times New Roman"/>
        <family val="1"/>
      </rPr>
      <t xml:space="preserve">размер </t>
    </r>
    <r>
      <rPr>
        <sz val="16"/>
        <rFont val="Times New Roman"/>
        <family val="1"/>
      </rPr>
      <t>поступления прибыли, приходящейся на доли в уставных (складочных) капиталах хозяйственных товариществ и обществ, или дивидендов по акциям в бюджет на сумму поступлений</t>
    </r>
  </si>
  <si>
    <r>
      <rPr>
        <sz val="18"/>
        <rFont val="Times New Roman"/>
        <family val="1"/>
      </rPr>
      <t>*</t>
    </r>
    <r>
      <rPr>
        <sz val="14"/>
        <rFont val="Times New Roman"/>
        <family val="1"/>
      </rPr>
      <t>при оценке</t>
    </r>
    <r>
      <rPr>
        <b/>
        <sz val="16"/>
        <rFont val="Times New Roman"/>
        <family val="1"/>
      </rPr>
      <t xml:space="preserve"> </t>
    </r>
    <r>
      <rPr>
        <sz val="22"/>
        <rFont val="Times New Roman"/>
        <family val="1"/>
      </rPr>
      <t>ожидаемого поступления за 2023 год</t>
    </r>
    <r>
      <rPr>
        <sz val="14"/>
        <rFont val="Times New Roman"/>
        <family val="1"/>
      </rPr>
      <t xml:space="preserve"> представить муниципальные правовые акты, регулирующие </t>
    </r>
    <r>
      <rPr>
        <b/>
        <sz val="16"/>
        <rFont val="Times New Roman"/>
        <family val="1"/>
      </rPr>
      <t>размер</t>
    </r>
    <r>
      <rPr>
        <sz val="14"/>
        <rFont val="Times New Roman"/>
        <family val="1"/>
      </rPr>
      <t xml:space="preserve"> поступления дчасти прибыли муниципальных унитарных предприятий, остающейся после уплаты налогов и обязательных платежей в бюджет на сумму поступлений</t>
    </r>
  </si>
  <si>
    <t>поступлений налога на доходы физических лиц в бюджет муниципального округа (городского округа) Чувашской Республики на 2024 год и на плановый период 2025 и 2026 годов (для муниципальных округов)</t>
  </si>
  <si>
    <t>Инициативные платежи</t>
  </si>
  <si>
    <t>из них:</t>
  </si>
  <si>
    <r>
      <t>Код главного администратора___182 Федеральная налоговая служба_</t>
    </r>
    <r>
      <rPr>
        <i/>
        <sz val="14"/>
        <rFont val="Times New Roman"/>
        <family val="1"/>
      </rPr>
      <t>(название)</t>
    </r>
  </si>
  <si>
    <r>
      <t>Код главного администратора____182 Федеральная налоговая служба__</t>
    </r>
    <r>
      <rPr>
        <i/>
        <sz val="14"/>
        <rFont val="Times New Roman"/>
        <family val="1"/>
      </rPr>
      <t>(название)</t>
    </r>
  </si>
  <si>
    <r>
      <t>Код главного администратора______182 Федеральная налоговая служба__</t>
    </r>
    <r>
      <rPr>
        <i/>
        <sz val="14"/>
        <rFont val="Times New Roman"/>
        <family val="1"/>
      </rPr>
      <t>(название)</t>
    </r>
  </si>
  <si>
    <r>
      <t>Код главного администратора___182 Федеральная налоговая служба__</t>
    </r>
    <r>
      <rPr>
        <i/>
        <sz val="14"/>
        <rFont val="Times New Roman"/>
        <family val="1"/>
      </rPr>
      <t>(название)</t>
    </r>
  </si>
  <si>
    <r>
      <t xml:space="preserve">Код главного администратора    182 Федеральная налоговая служба </t>
    </r>
    <r>
      <rPr>
        <i/>
        <sz val="14"/>
        <rFont val="Times New Roman"/>
        <family val="1"/>
      </rPr>
      <t>(название)</t>
    </r>
  </si>
</sst>
</file>

<file path=xl/styles.xml><?xml version="1.0" encoding="utf-8"?>
<styleSheet xmlns="http://schemas.openxmlformats.org/spreadsheetml/2006/main">
  <numFmts count="7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#,##0.00&quot;р.&quot;"/>
    <numFmt numFmtId="176" formatCode="#,##0.0"/>
    <numFmt numFmtId="177" formatCode="#,##0.00_р_."/>
    <numFmt numFmtId="178" formatCode="#,##0&quot;р.&quot;"/>
    <numFmt numFmtId="179" formatCode="0.000"/>
    <numFmt numFmtId="180" formatCode="0.0000000000"/>
    <numFmt numFmtId="181" formatCode="0.000000000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00000000"/>
    <numFmt numFmtId="188" formatCode="0.000000000000"/>
    <numFmt numFmtId="189" formatCode="_-* #,##0.0_р_._-;\-* #,##0.0_р_._-;_-* &quot;-&quot;?_р_._-;_-@_-"/>
    <numFmt numFmtId="190" formatCode="0.000_)"/>
    <numFmt numFmtId="191" formatCode="0_)"/>
    <numFmt numFmtId="192" formatCode="0.0_)"/>
    <numFmt numFmtId="193" formatCode="#,##0_);\(#,##0\)"/>
    <numFmt numFmtId="194" formatCode="0.00_)"/>
    <numFmt numFmtId="195" formatCode="#,##0.00_ ;[Red]\-#,##0.00\ "/>
    <numFmt numFmtId="196" formatCode="#,##0.0_р_."/>
    <numFmt numFmtId="197" formatCode="0.0%"/>
    <numFmt numFmtId="198" formatCode="d\ mmmm\,\ yyyy"/>
    <numFmt numFmtId="199" formatCode="#,##0_ ;[Red]\-#,##0\ 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mmm/yyyy"/>
    <numFmt numFmtId="204" formatCode="#,##0.0000_ ;[Red]\-#,##0.0000\ "/>
    <numFmt numFmtId="205" formatCode="#,##0.0_ ;[Red]\-#,##0.0\ "/>
    <numFmt numFmtId="206" formatCode="#,##0.00000_ ;[Red]\-#,##0.00000\ "/>
    <numFmt numFmtId="207" formatCode="#,##0_ ;\-#,##0\ "/>
    <numFmt numFmtId="208" formatCode="[$-FC19]d\ mmmm\ yyyy\ &quot;г.&quot;"/>
    <numFmt numFmtId="209" formatCode="_-* #,##0.0_р_._-;\-* #,##0.0_р_._-;_-* &quot;-&quot;_р_._-;_-@_-"/>
    <numFmt numFmtId="210" formatCode="0.00_ ;\-0.00\ "/>
    <numFmt numFmtId="211" formatCode="#,##0.00_ ;\-#,##0.00\ "/>
    <numFmt numFmtId="212" formatCode="#,##0.0_ ;\-#,##0.0\ "/>
    <numFmt numFmtId="213" formatCode="#,##0.000_ ;\-#,##0.000\ "/>
    <numFmt numFmtId="214" formatCode="0.0_ ;\-0.0\ "/>
    <numFmt numFmtId="215" formatCode="#,##0.000"/>
    <numFmt numFmtId="216" formatCode="#,##0.0000"/>
    <numFmt numFmtId="217" formatCode="#,##0.00000"/>
    <numFmt numFmtId="218" formatCode="#,##0.000000"/>
    <numFmt numFmtId="219" formatCode="#,##0.0000000"/>
    <numFmt numFmtId="220" formatCode="#,##0.00000000"/>
    <numFmt numFmtId="221" formatCode="_-* #,##0.0_р_._-;\-* #,##0.0_р_._-;_-* &quot;-&quot;??_р_._-;_-@_-"/>
    <numFmt numFmtId="222" formatCode="#,##0.000000000"/>
    <numFmt numFmtId="223" formatCode="#,##0.0000000000"/>
    <numFmt numFmtId="224" formatCode="#,##0.00000000000"/>
    <numFmt numFmtId="225" formatCode="[$€-2]\ ###,000_);[Red]\([$€-2]\ ###,000\)"/>
    <numFmt numFmtId="226" formatCode="#,##0.0;[Red]#,##0.0"/>
  </numFmts>
  <fonts count="83">
    <font>
      <sz val="10"/>
      <name val="Arial Cyr"/>
      <family val="0"/>
    </font>
    <font>
      <b/>
      <sz val="10"/>
      <name val="Arial Cyr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Courier"/>
      <family val="1"/>
    </font>
    <font>
      <sz val="12"/>
      <name val="TimesET"/>
      <family val="0"/>
    </font>
    <font>
      <b/>
      <sz val="14"/>
      <name val="TimesET"/>
      <family val="0"/>
    </font>
    <font>
      <b/>
      <sz val="14"/>
      <name val="Courier"/>
      <family val="1"/>
    </font>
    <font>
      <b/>
      <sz val="11"/>
      <name val="TimesET"/>
      <family val="0"/>
    </font>
    <font>
      <sz val="11"/>
      <color indexed="8"/>
      <name val="TimesET"/>
      <family val="0"/>
    </font>
    <font>
      <sz val="11"/>
      <name val="Courier"/>
      <family val="1"/>
    </font>
    <font>
      <sz val="11"/>
      <name val="TimesET"/>
      <family val="0"/>
    </font>
    <font>
      <sz val="12"/>
      <color indexed="8"/>
      <name val="TimesET"/>
      <family val="0"/>
    </font>
    <font>
      <b/>
      <i/>
      <sz val="12"/>
      <color indexed="8"/>
      <name val="TimesET"/>
      <family val="0"/>
    </font>
    <font>
      <sz val="12"/>
      <name val="Courier"/>
      <family val="3"/>
    </font>
    <font>
      <sz val="14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Times New Roman"/>
      <family val="1"/>
    </font>
    <font>
      <sz val="14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i/>
      <sz val="14"/>
      <name val="Times New Roman"/>
      <family val="1"/>
    </font>
    <font>
      <b/>
      <i/>
      <sz val="11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i/>
      <sz val="11"/>
      <color indexed="60"/>
      <name val="Times New Roman"/>
      <family val="1"/>
    </font>
    <font>
      <b/>
      <sz val="10"/>
      <name val="Times New Roman"/>
      <family val="1"/>
    </font>
    <font>
      <sz val="16"/>
      <name val="Times New Roman"/>
      <family val="1"/>
    </font>
    <font>
      <sz val="20"/>
      <name val="Times New Roman"/>
      <family val="1"/>
    </font>
    <font>
      <sz val="22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sz val="18"/>
      <name val="Times New Roman"/>
      <family val="1"/>
    </font>
    <font>
      <b/>
      <i/>
      <sz val="14"/>
      <name val="Times New Roman"/>
      <family val="1"/>
    </font>
    <font>
      <b/>
      <i/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36"/>
      <name val="Times New Roman"/>
      <family val="1"/>
    </font>
    <font>
      <i/>
      <sz val="12"/>
      <color indexed="36"/>
      <name val="Times New Roman"/>
      <family val="1"/>
    </font>
    <font>
      <i/>
      <sz val="10"/>
      <color indexed="3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1"/>
      <color theme="7" tint="-0.24997000396251678"/>
      <name val="Times New Roman"/>
      <family val="1"/>
    </font>
    <font>
      <i/>
      <sz val="12"/>
      <color theme="7" tint="-0.24997000396251678"/>
      <name val="Times New Roman"/>
      <family val="1"/>
    </font>
    <font>
      <i/>
      <sz val="10"/>
      <color theme="7" tint="-0.24997000396251678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1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2" applyNumberFormat="0" applyAlignment="0" applyProtection="0"/>
    <xf numFmtId="0" fontId="66" fillId="27" borderId="3" applyNumberFormat="0" applyAlignment="0" applyProtection="0"/>
    <xf numFmtId="0" fontId="67" fillId="27" borderId="2" applyNumberFormat="0" applyAlignment="0" applyProtection="0"/>
    <xf numFmtId="0" fontId="1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7" applyNumberFormat="0" applyFill="0" applyAlignment="0" applyProtection="0"/>
    <xf numFmtId="0" fontId="72" fillId="28" borderId="8" applyNumberFormat="0" applyAlignment="0" applyProtection="0"/>
    <xf numFmtId="0" fontId="73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27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18" fillId="0" borderId="0" applyNumberFormat="0" applyFill="0" applyBorder="0" applyAlignment="0" applyProtection="0"/>
    <xf numFmtId="0" fontId="75" fillId="30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77" fillId="0" borderId="10" applyNumberFormat="0" applyFill="0" applyAlignment="0" applyProtection="0"/>
    <xf numFmtId="0" fontId="7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79" fillId="32" borderId="0" applyNumberFormat="0" applyBorder="0" applyAlignment="0" applyProtection="0"/>
    <xf numFmtId="0" fontId="2" fillId="0" borderId="0">
      <alignment/>
      <protection locked="0"/>
    </xf>
  </cellStyleXfs>
  <cellXfs count="220">
    <xf numFmtId="0" fontId="0" fillId="0" borderId="0" xfId="0" applyAlignment="1">
      <alignment/>
    </xf>
    <xf numFmtId="0" fontId="4" fillId="0" borderId="0" xfId="61">
      <alignment/>
      <protection/>
    </xf>
    <xf numFmtId="0" fontId="5" fillId="0" borderId="0" xfId="61" applyFont="1">
      <alignment/>
      <protection/>
    </xf>
    <xf numFmtId="0" fontId="4" fillId="0" borderId="11" xfId="61" applyBorder="1" applyAlignment="1">
      <alignment/>
      <protection/>
    </xf>
    <xf numFmtId="0" fontId="9" fillId="0" borderId="12" xfId="61" applyFont="1" applyFill="1" applyBorder="1" applyAlignment="1">
      <alignment horizontal="center" vertical="center"/>
      <protection/>
    </xf>
    <xf numFmtId="0" fontId="10" fillId="0" borderId="13" xfId="61" applyFont="1" applyBorder="1" applyAlignment="1">
      <alignment horizontal="center" vertical="center" wrapText="1"/>
      <protection/>
    </xf>
    <xf numFmtId="0" fontId="10" fillId="0" borderId="0" xfId="61" applyFont="1">
      <alignment/>
      <protection/>
    </xf>
    <xf numFmtId="0" fontId="9" fillId="0" borderId="12" xfId="61" applyFont="1" applyFill="1" applyBorder="1" applyAlignment="1" applyProtection="1">
      <alignment horizontal="center" vertical="center" wrapText="1"/>
      <protection/>
    </xf>
    <xf numFmtId="0" fontId="11" fillId="0" borderId="12" xfId="61" applyFont="1" applyBorder="1" applyAlignment="1">
      <alignment horizontal="left" vertical="center" wrapText="1"/>
      <protection/>
    </xf>
    <xf numFmtId="0" fontId="11" fillId="0" borderId="12" xfId="61" applyFont="1" applyBorder="1" applyAlignment="1">
      <alignment horizontal="center" vertical="center" wrapText="1"/>
      <protection/>
    </xf>
    <xf numFmtId="0" fontId="9" fillId="0" borderId="12" xfId="61" applyFont="1" applyFill="1" applyBorder="1" applyAlignment="1" applyProtection="1">
      <alignment horizontal="left" vertical="center" wrapText="1"/>
      <protection/>
    </xf>
    <xf numFmtId="2" fontId="9" fillId="0" borderId="12" xfId="61" applyNumberFormat="1" applyFont="1" applyFill="1" applyBorder="1" applyAlignment="1" applyProtection="1">
      <alignment horizontal="center" vertical="center" wrapText="1"/>
      <protection/>
    </xf>
    <xf numFmtId="174" fontId="9" fillId="0" borderId="12" xfId="61" applyNumberFormat="1" applyFont="1" applyFill="1" applyBorder="1" applyAlignment="1" applyProtection="1">
      <alignment horizontal="center" vertical="center" wrapText="1"/>
      <protection/>
    </xf>
    <xf numFmtId="174" fontId="11" fillId="0" borderId="12" xfId="61" applyNumberFormat="1" applyFont="1" applyBorder="1" applyAlignment="1">
      <alignment horizontal="center" vertical="center" wrapText="1"/>
      <protection/>
    </xf>
    <xf numFmtId="0" fontId="9" fillId="0" borderId="12" xfId="61" applyFont="1" applyFill="1" applyBorder="1" applyAlignment="1">
      <alignment horizontal="left" vertical="center" wrapText="1"/>
      <protection/>
    </xf>
    <xf numFmtId="0" fontId="9" fillId="0" borderId="12" xfId="61" applyFont="1" applyFill="1" applyBorder="1" applyAlignment="1">
      <alignment horizontal="center" vertical="center" wrapText="1"/>
      <protection/>
    </xf>
    <xf numFmtId="174" fontId="9" fillId="0" borderId="12" xfId="61" applyNumberFormat="1" applyFont="1" applyFill="1" applyBorder="1" applyAlignment="1">
      <alignment horizontal="center" vertical="center" wrapText="1"/>
      <protection/>
    </xf>
    <xf numFmtId="0" fontId="4" fillId="0" borderId="0" xfId="61" applyFont="1">
      <alignment/>
      <protection/>
    </xf>
    <xf numFmtId="0" fontId="5" fillId="0" borderId="0" xfId="61" applyFont="1" applyAlignment="1">
      <alignment horizontal="center" vertical="center"/>
      <protection/>
    </xf>
    <xf numFmtId="0" fontId="11" fillId="0" borderId="0" xfId="61" applyFont="1" applyAlignment="1">
      <alignment horizontal="center" vertical="center"/>
      <protection/>
    </xf>
    <xf numFmtId="0" fontId="9" fillId="0" borderId="0" xfId="61" applyFont="1" applyFill="1" applyAlignment="1">
      <alignment horizontal="center" vertical="center"/>
      <protection/>
    </xf>
    <xf numFmtId="192" fontId="11" fillId="0" borderId="0" xfId="61" applyNumberFormat="1" applyFont="1" applyAlignment="1" applyProtection="1">
      <alignment horizontal="center" vertical="center"/>
      <protection/>
    </xf>
    <xf numFmtId="0" fontId="12" fillId="0" borderId="0" xfId="61" applyFont="1" applyFill="1">
      <alignment/>
      <protection/>
    </xf>
    <xf numFmtId="192" fontId="5" fillId="0" borderId="0" xfId="61" applyNumberFormat="1" applyFont="1" applyProtection="1">
      <alignment/>
      <protection/>
    </xf>
    <xf numFmtId="0" fontId="13" fillId="0" borderId="0" xfId="61" applyFont="1" applyFill="1">
      <alignment/>
      <protection/>
    </xf>
    <xf numFmtId="0" fontId="13" fillId="0" borderId="0" xfId="61" applyFont="1" applyFill="1" applyAlignment="1">
      <alignment horizontal="left"/>
      <protection/>
    </xf>
    <xf numFmtId="190" fontId="13" fillId="0" borderId="0" xfId="61" applyNumberFormat="1" applyFont="1" applyFill="1" applyProtection="1">
      <alignment/>
      <protection/>
    </xf>
    <xf numFmtId="0" fontId="15" fillId="0" borderId="0" xfId="0" applyFont="1" applyAlignment="1">
      <alignment/>
    </xf>
    <xf numFmtId="0" fontId="19" fillId="0" borderId="0" xfId="0" applyFont="1" applyAlignment="1">
      <alignment horizontal="right"/>
    </xf>
    <xf numFmtId="0" fontId="16" fillId="0" borderId="0" xfId="0" applyFont="1" applyFill="1" applyAlignment="1">
      <alignment/>
    </xf>
    <xf numFmtId="0" fontId="16" fillId="0" borderId="0" xfId="0" applyFont="1" applyAlignment="1">
      <alignment/>
    </xf>
    <xf numFmtId="0" fontId="16" fillId="0" borderId="0" xfId="60" applyFont="1" applyFill="1" applyAlignment="1">
      <alignment horizontal="right"/>
      <protection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left" wrapText="1"/>
    </xf>
    <xf numFmtId="0" fontId="16" fillId="0" borderId="0" xfId="0" applyFont="1" applyAlignment="1">
      <alignment horizontal="right"/>
    </xf>
    <xf numFmtId="0" fontId="15" fillId="0" borderId="0" xfId="0" applyFont="1" applyAlignment="1">
      <alignment wrapText="1"/>
    </xf>
    <xf numFmtId="0" fontId="15" fillId="0" borderId="0" xfId="0" applyNumberFormat="1" applyFont="1" applyAlignment="1">
      <alignment horizontal="center" vertical="center" wrapText="1"/>
    </xf>
    <xf numFmtId="174" fontId="15" fillId="0" borderId="0" xfId="0" applyNumberFormat="1" applyFont="1" applyAlignment="1">
      <alignment horizontal="center" vertical="center"/>
    </xf>
    <xf numFmtId="0" fontId="15" fillId="0" borderId="0" xfId="0" applyFont="1" applyAlignment="1">
      <alignment vertical="center"/>
    </xf>
    <xf numFmtId="0" fontId="24" fillId="0" borderId="0" xfId="0" applyFont="1" applyAlignment="1">
      <alignment horizontal="right"/>
    </xf>
    <xf numFmtId="0" fontId="25" fillId="0" borderId="0" xfId="0" applyFont="1" applyAlignment="1">
      <alignment/>
    </xf>
    <xf numFmtId="2" fontId="26" fillId="0" borderId="12" xfId="0" applyNumberFormat="1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/>
    </xf>
    <xf numFmtId="0" fontId="26" fillId="0" borderId="12" xfId="0" applyFont="1" applyBorder="1" applyAlignment="1">
      <alignment horizontal="justify" vertical="center" wrapText="1"/>
    </xf>
    <xf numFmtId="0" fontId="26" fillId="0" borderId="15" xfId="0" applyFont="1" applyBorder="1" applyAlignment="1">
      <alignment vertical="center"/>
    </xf>
    <xf numFmtId="0" fontId="26" fillId="0" borderId="12" xfId="0" applyFont="1" applyBorder="1" applyAlignment="1">
      <alignment horizontal="center" vertical="center" wrapText="1"/>
    </xf>
    <xf numFmtId="176" fontId="26" fillId="0" borderId="12" xfId="0" applyNumberFormat="1" applyFont="1" applyBorder="1" applyAlignment="1">
      <alignment horizontal="center" vertical="center"/>
    </xf>
    <xf numFmtId="215" fontId="26" fillId="0" borderId="12" xfId="0" applyNumberFormat="1" applyFont="1" applyBorder="1" applyAlignment="1">
      <alignment horizontal="center" vertical="center"/>
    </xf>
    <xf numFmtId="0" fontId="20" fillId="0" borderId="16" xfId="0" applyFont="1" applyFill="1" applyBorder="1" applyAlignment="1">
      <alignment horizontal="left" vertical="center" wrapText="1"/>
    </xf>
    <xf numFmtId="0" fontId="20" fillId="0" borderId="13" xfId="0" applyFont="1" applyFill="1" applyBorder="1" applyAlignment="1" applyProtection="1">
      <alignment vertical="center" wrapText="1"/>
      <protection/>
    </xf>
    <xf numFmtId="0" fontId="20" fillId="0" borderId="17" xfId="0" applyFont="1" applyFill="1" applyBorder="1" applyAlignment="1" applyProtection="1">
      <alignment vertical="center" wrapText="1"/>
      <protection/>
    </xf>
    <xf numFmtId="174" fontId="22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22" fillId="0" borderId="0" xfId="0" applyFont="1" applyAlignment="1">
      <alignment vertical="center"/>
    </xf>
    <xf numFmtId="0" fontId="15" fillId="0" borderId="0" xfId="0" applyFont="1" applyFill="1" applyAlignment="1">
      <alignment/>
    </xf>
    <xf numFmtId="0" fontId="16" fillId="0" borderId="12" xfId="0" applyFont="1" applyBorder="1" applyAlignment="1">
      <alignment horizontal="center"/>
    </xf>
    <xf numFmtId="0" fontId="22" fillId="0" borderId="0" xfId="0" applyFont="1" applyAlignment="1">
      <alignment horizontal="left" vertical="top" wrapText="1"/>
    </xf>
    <xf numFmtId="2" fontId="28" fillId="0" borderId="12" xfId="0" applyNumberFormat="1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2" fillId="33" borderId="0" xfId="0" applyFont="1" applyFill="1" applyAlignment="1">
      <alignment horizontal="left" wrapText="1"/>
    </xf>
    <xf numFmtId="0" fontId="26" fillId="33" borderId="12" xfId="0" applyFont="1" applyFill="1" applyBorder="1" applyAlignment="1">
      <alignment vertical="center"/>
    </xf>
    <xf numFmtId="0" fontId="26" fillId="33" borderId="12" xfId="0" applyFont="1" applyFill="1" applyBorder="1" applyAlignment="1">
      <alignment horizontal="center" vertical="center" wrapText="1"/>
    </xf>
    <xf numFmtId="49" fontId="26" fillId="33" borderId="12" xfId="0" applyNumberFormat="1" applyFont="1" applyFill="1" applyBorder="1" applyAlignment="1">
      <alignment vertical="center"/>
    </xf>
    <xf numFmtId="49" fontId="26" fillId="0" borderId="12" xfId="0" applyNumberFormat="1" applyFont="1" applyBorder="1" applyAlignment="1">
      <alignment horizontal="justify" vertical="center" wrapText="1"/>
    </xf>
    <xf numFmtId="0" fontId="28" fillId="4" borderId="12" xfId="0" applyFont="1" applyFill="1" applyBorder="1" applyAlignment="1">
      <alignment horizontal="justify" vertical="center" wrapText="1"/>
    </xf>
    <xf numFmtId="49" fontId="28" fillId="4" borderId="12" xfId="0" applyNumberFormat="1" applyFont="1" applyFill="1" applyBorder="1" applyAlignment="1">
      <alignment horizontal="justify" vertical="center" wrapText="1"/>
    </xf>
    <xf numFmtId="0" fontId="28" fillId="4" borderId="12" xfId="0" applyFont="1" applyFill="1" applyBorder="1" applyAlignment="1">
      <alignment horizontal="center" vertical="center" wrapText="1"/>
    </xf>
    <xf numFmtId="49" fontId="32" fillId="0" borderId="12" xfId="0" applyNumberFormat="1" applyFont="1" applyBorder="1" applyAlignment="1">
      <alignment vertical="center"/>
    </xf>
    <xf numFmtId="0" fontId="19" fillId="0" borderId="0" xfId="0" applyFont="1" applyAlignment="1">
      <alignment/>
    </xf>
    <xf numFmtId="49" fontId="32" fillId="0" borderId="12" xfId="0" applyNumberFormat="1" applyFont="1" applyBorder="1" applyAlignment="1">
      <alignment horizontal="justify" vertical="center" wrapText="1"/>
    </xf>
    <xf numFmtId="49" fontId="28" fillId="0" borderId="12" xfId="0" applyNumberFormat="1" applyFont="1" applyBorder="1" applyAlignment="1">
      <alignment vertical="center"/>
    </xf>
    <xf numFmtId="0" fontId="21" fillId="0" borderId="0" xfId="0" applyFont="1" applyAlignment="1">
      <alignment/>
    </xf>
    <xf numFmtId="0" fontId="28" fillId="0" borderId="18" xfId="0" applyFont="1" applyBorder="1" applyAlignment="1">
      <alignment vertical="center"/>
    </xf>
    <xf numFmtId="0" fontId="32" fillId="0" borderId="19" xfId="0" applyFont="1" applyBorder="1" applyAlignment="1">
      <alignment vertical="center"/>
    </xf>
    <xf numFmtId="0" fontId="26" fillId="0" borderId="19" xfId="0" applyFont="1" applyBorder="1" applyAlignment="1">
      <alignment vertical="center"/>
    </xf>
    <xf numFmtId="0" fontId="28" fillId="0" borderId="18" xfId="0" applyFont="1" applyBorder="1" applyAlignment="1">
      <alignment horizontal="left" vertical="center"/>
    </xf>
    <xf numFmtId="0" fontId="28" fillId="0" borderId="17" xfId="0" applyFont="1" applyBorder="1" applyAlignment="1">
      <alignment vertical="center"/>
    </xf>
    <xf numFmtId="0" fontId="28" fillId="4" borderId="17" xfId="0" applyFont="1" applyFill="1" applyBorder="1" applyAlignment="1">
      <alignment horizontal="justify" vertical="center" wrapText="1"/>
    </xf>
    <xf numFmtId="0" fontId="26" fillId="0" borderId="12" xfId="0" applyFont="1" applyBorder="1" applyAlignment="1">
      <alignment horizontal="center" wrapText="1"/>
    </xf>
    <xf numFmtId="0" fontId="28" fillId="0" borderId="17" xfId="0" applyFont="1" applyBorder="1" applyAlignment="1">
      <alignment horizontal="justify" vertical="center" wrapText="1"/>
    </xf>
    <xf numFmtId="0" fontId="80" fillId="0" borderId="19" xfId="0" applyFont="1" applyBorder="1" applyAlignment="1">
      <alignment vertical="center"/>
    </xf>
    <xf numFmtId="0" fontId="80" fillId="0" borderId="12" xfId="0" applyFont="1" applyBorder="1" applyAlignment="1">
      <alignment vertical="center"/>
    </xf>
    <xf numFmtId="49" fontId="80" fillId="0" borderId="12" xfId="0" applyNumberFormat="1" applyFont="1" applyBorder="1" applyAlignment="1">
      <alignment vertical="center"/>
    </xf>
    <xf numFmtId="0" fontId="80" fillId="0" borderId="12" xfId="0" applyFont="1" applyBorder="1" applyAlignment="1">
      <alignment horizontal="center" wrapText="1"/>
    </xf>
    <xf numFmtId="0" fontId="81" fillId="0" borderId="0" xfId="0" applyFont="1" applyAlignment="1">
      <alignment/>
    </xf>
    <xf numFmtId="0" fontId="80" fillId="0" borderId="12" xfId="0" applyFont="1" applyBorder="1" applyAlignment="1">
      <alignment horizontal="justify" vertical="center" wrapText="1"/>
    </xf>
    <xf numFmtId="49" fontId="80" fillId="0" borderId="12" xfId="0" applyNumberFormat="1" applyFont="1" applyBorder="1" applyAlignment="1">
      <alignment horizontal="justify" vertical="center" wrapText="1"/>
    </xf>
    <xf numFmtId="0" fontId="81" fillId="0" borderId="12" xfId="0" applyFont="1" applyBorder="1" applyAlignment="1">
      <alignment horizontal="center"/>
    </xf>
    <xf numFmtId="0" fontId="28" fillId="0" borderId="12" xfId="0" applyFont="1" applyBorder="1" applyAlignment="1">
      <alignment vertical="center" wrapText="1"/>
    </xf>
    <xf numFmtId="0" fontId="31" fillId="0" borderId="0" xfId="0" applyFont="1" applyAlignment="1">
      <alignment/>
    </xf>
    <xf numFmtId="0" fontId="30" fillId="0" borderId="14" xfId="0" applyFont="1" applyBorder="1" applyAlignment="1">
      <alignment horizontal="center" vertical="center" wrapText="1"/>
    </xf>
    <xf numFmtId="0" fontId="28" fillId="33" borderId="18" xfId="0" applyFont="1" applyFill="1" applyBorder="1" applyAlignment="1">
      <alignment horizontal="left" vertical="center"/>
    </xf>
    <xf numFmtId="0" fontId="28" fillId="33" borderId="19" xfId="0" applyFont="1" applyFill="1" applyBorder="1" applyAlignment="1">
      <alignment horizontal="left" vertical="center"/>
    </xf>
    <xf numFmtId="0" fontId="26" fillId="33" borderId="19" xfId="0" applyFont="1" applyFill="1" applyBorder="1" applyAlignment="1">
      <alignment horizontal="center" vertical="center"/>
    </xf>
    <xf numFmtId="176" fontId="25" fillId="33" borderId="12" xfId="0" applyNumberFormat="1" applyFont="1" applyFill="1" applyBorder="1" applyAlignment="1">
      <alignment horizontal="center" vertical="center" wrapText="1"/>
    </xf>
    <xf numFmtId="176" fontId="34" fillId="0" borderId="12" xfId="0" applyNumberFormat="1" applyFont="1" applyFill="1" applyBorder="1" applyAlignment="1">
      <alignment horizontal="center" vertical="center" wrapText="1"/>
    </xf>
    <xf numFmtId="176" fontId="34" fillId="0" borderId="12" xfId="0" applyNumberFormat="1" applyFont="1" applyFill="1" applyBorder="1" applyAlignment="1">
      <alignment horizontal="center" vertical="center"/>
    </xf>
    <xf numFmtId="176" fontId="34" fillId="0" borderId="12" xfId="0" applyNumberFormat="1" applyFont="1" applyBorder="1" applyAlignment="1">
      <alignment horizontal="center" vertical="center"/>
    </xf>
    <xf numFmtId="197" fontId="82" fillId="0" borderId="12" xfId="0" applyNumberFormat="1" applyFont="1" applyFill="1" applyBorder="1" applyAlignment="1">
      <alignment horizontal="right" vertical="center" indent="2"/>
    </xf>
    <xf numFmtId="176" fontId="82" fillId="0" borderId="12" xfId="0" applyNumberFormat="1" applyFont="1" applyFill="1" applyBorder="1" applyAlignment="1">
      <alignment horizontal="center" vertical="center"/>
    </xf>
    <xf numFmtId="176" fontId="82" fillId="0" borderId="12" xfId="0" applyNumberFormat="1" applyFont="1" applyBorder="1" applyAlignment="1">
      <alignment horizontal="center" vertical="center"/>
    </xf>
    <xf numFmtId="176" fontId="25" fillId="0" borderId="12" xfId="0" applyNumberFormat="1" applyFont="1" applyFill="1" applyBorder="1" applyAlignment="1">
      <alignment horizontal="right" vertical="center" indent="2"/>
    </xf>
    <xf numFmtId="176" fontId="25" fillId="0" borderId="12" xfId="0" applyNumberFormat="1" applyFont="1" applyFill="1" applyBorder="1" applyAlignment="1">
      <alignment horizontal="center" vertical="center"/>
    </xf>
    <xf numFmtId="176" fontId="25" fillId="0" borderId="12" xfId="0" applyNumberFormat="1" applyFont="1" applyBorder="1" applyAlignment="1">
      <alignment horizontal="center" vertical="center" wrapText="1"/>
    </xf>
    <xf numFmtId="176" fontId="82" fillId="0" borderId="12" xfId="0" applyNumberFormat="1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/>
    </xf>
    <xf numFmtId="0" fontId="25" fillId="0" borderId="12" xfId="0" applyFont="1" applyBorder="1" applyAlignment="1">
      <alignment horizontal="center" wrapText="1"/>
    </xf>
    <xf numFmtId="0" fontId="82" fillId="0" borderId="12" xfId="0" applyFont="1" applyBorder="1" applyAlignment="1">
      <alignment horizontal="center"/>
    </xf>
    <xf numFmtId="0" fontId="82" fillId="0" borderId="12" xfId="0" applyFont="1" applyBorder="1" applyAlignment="1">
      <alignment horizontal="center" wrapText="1"/>
    </xf>
    <xf numFmtId="176" fontId="34" fillId="4" borderId="12" xfId="0" applyNumberFormat="1" applyFont="1" applyFill="1" applyBorder="1" applyAlignment="1">
      <alignment horizontal="center" vertical="center"/>
    </xf>
    <xf numFmtId="176" fontId="25" fillId="0" borderId="12" xfId="0" applyNumberFormat="1" applyFont="1" applyBorder="1" applyAlignment="1">
      <alignment horizontal="center" vertical="center"/>
    </xf>
    <xf numFmtId="176" fontId="24" fillId="0" borderId="12" xfId="0" applyNumberFormat="1" applyFont="1" applyFill="1" applyBorder="1" applyAlignment="1">
      <alignment horizontal="center" vertical="center"/>
    </xf>
    <xf numFmtId="176" fontId="24" fillId="0" borderId="12" xfId="0" applyNumberFormat="1" applyFont="1" applyBorder="1" applyAlignment="1">
      <alignment horizontal="center" vertical="center"/>
    </xf>
    <xf numFmtId="176" fontId="24" fillId="0" borderId="12" xfId="0" applyNumberFormat="1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/>
    </xf>
    <xf numFmtId="0" fontId="24" fillId="0" borderId="12" xfId="0" applyFont="1" applyBorder="1" applyAlignment="1">
      <alignment horizontal="center" wrapText="1"/>
    </xf>
    <xf numFmtId="49" fontId="34" fillId="0" borderId="12" xfId="0" applyNumberFormat="1" applyFont="1" applyBorder="1" applyAlignment="1">
      <alignment horizontal="center" vertical="center" wrapText="1"/>
    </xf>
    <xf numFmtId="197" fontId="82" fillId="12" borderId="12" xfId="0" applyNumberFormat="1" applyFont="1" applyFill="1" applyBorder="1" applyAlignment="1">
      <alignment horizontal="right" vertical="center" indent="2"/>
    </xf>
    <xf numFmtId="174" fontId="34" fillId="12" borderId="12" xfId="0" applyNumberFormat="1" applyFont="1" applyFill="1" applyBorder="1" applyAlignment="1">
      <alignment horizontal="center" vertical="center" wrapText="1"/>
    </xf>
    <xf numFmtId="176" fontId="25" fillId="12" borderId="12" xfId="0" applyNumberFormat="1" applyFont="1" applyFill="1" applyBorder="1" applyAlignment="1">
      <alignment horizontal="center" vertical="center" wrapText="1"/>
    </xf>
    <xf numFmtId="10" fontId="25" fillId="33" borderId="12" xfId="0" applyNumberFormat="1" applyFont="1" applyFill="1" applyBorder="1" applyAlignment="1">
      <alignment horizontal="center" vertical="center" wrapText="1"/>
    </xf>
    <xf numFmtId="10" fontId="25" fillId="33" borderId="12" xfId="0" applyNumberFormat="1" applyFont="1" applyFill="1" applyBorder="1" applyAlignment="1">
      <alignment horizontal="right" vertical="center" indent="2"/>
    </xf>
    <xf numFmtId="10" fontId="34" fillId="0" borderId="12" xfId="0" applyNumberFormat="1" applyFont="1" applyFill="1" applyBorder="1" applyAlignment="1">
      <alignment horizontal="right" vertical="center" indent="2"/>
    </xf>
    <xf numFmtId="10" fontId="82" fillId="0" borderId="12" xfId="0" applyNumberFormat="1" applyFont="1" applyFill="1" applyBorder="1" applyAlignment="1">
      <alignment horizontal="right" vertical="center" indent="2"/>
    </xf>
    <xf numFmtId="10" fontId="25" fillId="0" borderId="12" xfId="0" applyNumberFormat="1" applyFont="1" applyFill="1" applyBorder="1" applyAlignment="1">
      <alignment horizontal="right" vertical="center" indent="2"/>
    </xf>
    <xf numFmtId="10" fontId="34" fillId="4" borderId="12" xfId="0" applyNumberFormat="1" applyFont="1" applyFill="1" applyBorder="1" applyAlignment="1">
      <alignment horizontal="center" vertical="center" wrapText="1"/>
    </xf>
    <xf numFmtId="10" fontId="25" fillId="0" borderId="12" xfId="0" applyNumberFormat="1" applyFont="1" applyFill="1" applyBorder="1" applyAlignment="1">
      <alignment horizontal="center" vertical="center" wrapText="1"/>
    </xf>
    <xf numFmtId="176" fontId="22" fillId="0" borderId="12" xfId="0" applyNumberFormat="1" applyFont="1" applyFill="1" applyBorder="1" applyAlignment="1">
      <alignment horizontal="right" vertical="center" wrapText="1"/>
    </xf>
    <xf numFmtId="176" fontId="22" fillId="0" borderId="12" xfId="0" applyNumberFormat="1" applyFont="1" applyFill="1" applyBorder="1" applyAlignment="1">
      <alignment horizontal="right" vertical="center"/>
    </xf>
    <xf numFmtId="176" fontId="20" fillId="0" borderId="17" xfId="0" applyNumberFormat="1" applyFont="1" applyFill="1" applyBorder="1" applyAlignment="1" applyProtection="1">
      <alignment horizontal="right" vertical="center" wrapText="1"/>
      <protection/>
    </xf>
    <xf numFmtId="176" fontId="15" fillId="0" borderId="12" xfId="0" applyNumberFormat="1" applyFont="1" applyFill="1" applyBorder="1" applyAlignment="1">
      <alignment horizontal="right" vertical="center"/>
    </xf>
    <xf numFmtId="176" fontId="15" fillId="0" borderId="12" xfId="0" applyNumberFormat="1" applyFont="1" applyFill="1" applyBorder="1" applyAlignment="1">
      <alignment horizontal="right" vertical="center" wrapText="1"/>
    </xf>
    <xf numFmtId="176" fontId="23" fillId="0" borderId="17" xfId="0" applyNumberFormat="1" applyFont="1" applyFill="1" applyBorder="1" applyAlignment="1">
      <alignment horizontal="right" vertical="center" wrapText="1"/>
    </xf>
    <xf numFmtId="176" fontId="23" fillId="0" borderId="12" xfId="0" applyNumberFormat="1" applyFont="1" applyFill="1" applyBorder="1" applyAlignment="1">
      <alignment horizontal="right" vertical="center" wrapText="1"/>
    </xf>
    <xf numFmtId="176" fontId="23" fillId="0" borderId="12" xfId="0" applyNumberFormat="1" applyFont="1" applyFill="1" applyBorder="1" applyAlignment="1" applyProtection="1">
      <alignment horizontal="right" vertical="center" wrapText="1"/>
      <protection/>
    </xf>
    <xf numFmtId="176" fontId="22" fillId="0" borderId="12" xfId="0" applyNumberFormat="1" applyFont="1" applyBorder="1" applyAlignment="1">
      <alignment horizontal="right" vertical="center" wrapText="1"/>
    </xf>
    <xf numFmtId="0" fontId="29" fillId="0" borderId="0" xfId="0" applyFont="1" applyFill="1" applyAlignment="1">
      <alignment/>
    </xf>
    <xf numFmtId="176" fontId="41" fillId="0" borderId="12" xfId="0" applyNumberFormat="1" applyFont="1" applyFill="1" applyBorder="1" applyAlignment="1">
      <alignment horizontal="right" vertical="center" wrapText="1"/>
    </xf>
    <xf numFmtId="176" fontId="34" fillId="12" borderId="12" xfId="0" applyNumberFormat="1" applyFont="1" applyFill="1" applyBorder="1" applyAlignment="1">
      <alignment horizontal="center" vertical="center" wrapText="1"/>
    </xf>
    <xf numFmtId="10" fontId="82" fillId="12" borderId="12" xfId="0" applyNumberFormat="1" applyFont="1" applyFill="1" applyBorder="1" applyAlignment="1">
      <alignment horizontal="right" vertical="center" indent="2"/>
    </xf>
    <xf numFmtId="226" fontId="26" fillId="0" borderId="12" xfId="0" applyNumberFormat="1" applyFont="1" applyBorder="1" applyAlignment="1">
      <alignment horizontal="center" vertical="center" wrapText="1"/>
    </xf>
    <xf numFmtId="176" fontId="26" fillId="0" borderId="12" xfId="0" applyNumberFormat="1" applyFont="1" applyBorder="1" applyAlignment="1">
      <alignment horizontal="center" vertical="center" wrapText="1"/>
    </xf>
    <xf numFmtId="219" fontId="28" fillId="0" borderId="12" xfId="0" applyNumberFormat="1" applyFont="1" applyBorder="1" applyAlignment="1">
      <alignment horizontal="center" vertical="center" wrapText="1"/>
    </xf>
    <xf numFmtId="226" fontId="26" fillId="0" borderId="12" xfId="0" applyNumberFormat="1" applyFont="1" applyBorder="1" applyAlignment="1">
      <alignment horizontal="center" vertical="center"/>
    </xf>
    <xf numFmtId="176" fontId="16" fillId="0" borderId="12" xfId="0" applyNumberFormat="1" applyFont="1" applyBorder="1" applyAlignment="1">
      <alignment horizontal="center" vertical="center"/>
    </xf>
    <xf numFmtId="226" fontId="16" fillId="0" borderId="12" xfId="0" applyNumberFormat="1" applyFont="1" applyBorder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horizontal="left" wrapText="1"/>
    </xf>
    <xf numFmtId="0" fontId="26" fillId="0" borderId="20" xfId="0" applyFont="1" applyBorder="1" applyAlignment="1">
      <alignment horizontal="center" vertical="center"/>
    </xf>
    <xf numFmtId="0" fontId="26" fillId="0" borderId="21" xfId="0" applyFont="1" applyBorder="1" applyAlignment="1">
      <alignment horizontal="center" vertical="center"/>
    </xf>
    <xf numFmtId="0" fontId="26" fillId="0" borderId="22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top" wrapText="1"/>
    </xf>
    <xf numFmtId="2" fontId="26" fillId="0" borderId="18" xfId="0" applyNumberFormat="1" applyFont="1" applyBorder="1" applyAlignment="1">
      <alignment horizontal="center" vertical="center" wrapText="1"/>
    </xf>
    <xf numFmtId="2" fontId="26" fillId="0" borderId="15" xfId="0" applyNumberFormat="1" applyFont="1" applyBorder="1" applyAlignment="1">
      <alignment horizontal="center" vertical="center" wrapText="1"/>
    </xf>
    <xf numFmtId="2" fontId="28" fillId="0" borderId="18" xfId="0" applyNumberFormat="1" applyFont="1" applyBorder="1" applyAlignment="1">
      <alignment horizontal="center" vertical="center" wrapText="1"/>
    </xf>
    <xf numFmtId="2" fontId="28" fillId="0" borderId="15" xfId="0" applyNumberFormat="1" applyFont="1" applyBorder="1" applyAlignment="1">
      <alignment horizontal="center" vertical="center" wrapText="1"/>
    </xf>
    <xf numFmtId="0" fontId="22" fillId="0" borderId="0" xfId="0" applyFont="1" applyAlignment="1">
      <alignment horizontal="left" vertical="top" wrapText="1"/>
    </xf>
    <xf numFmtId="2" fontId="26" fillId="0" borderId="12" xfId="0" applyNumberFormat="1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/>
    </xf>
    <xf numFmtId="0" fontId="16" fillId="0" borderId="0" xfId="0" applyFont="1" applyAlignment="1">
      <alignment horizontal="left" wrapText="1"/>
    </xf>
    <xf numFmtId="0" fontId="23" fillId="0" borderId="12" xfId="0" applyFont="1" applyFill="1" applyBorder="1" applyAlignment="1">
      <alignment horizontal="left" vertical="center" wrapText="1"/>
    </xf>
    <xf numFmtId="0" fontId="20" fillId="0" borderId="13" xfId="0" applyFont="1" applyFill="1" applyBorder="1" applyAlignment="1" applyProtection="1">
      <alignment horizontal="left" vertical="center" wrapText="1"/>
      <protection/>
    </xf>
    <xf numFmtId="0" fontId="20" fillId="0" borderId="17" xfId="0" applyFont="1" applyFill="1" applyBorder="1" applyAlignment="1" applyProtection="1">
      <alignment horizontal="left" vertical="center" wrapText="1"/>
      <protection/>
    </xf>
    <xf numFmtId="0" fontId="23" fillId="0" borderId="12" xfId="0" applyFont="1" applyFill="1" applyBorder="1" applyAlignment="1" applyProtection="1">
      <alignment horizontal="left" vertical="center" wrapText="1"/>
      <protection/>
    </xf>
    <xf numFmtId="0" fontId="15" fillId="0" borderId="0" xfId="0" applyFont="1" applyFill="1" applyAlignment="1">
      <alignment horizontal="left" wrapText="1"/>
    </xf>
    <xf numFmtId="0" fontId="23" fillId="0" borderId="16" xfId="0" applyFont="1" applyFill="1" applyBorder="1" applyAlignment="1">
      <alignment horizontal="left" vertical="center" wrapText="1"/>
    </xf>
    <xf numFmtId="0" fontId="23" fillId="0" borderId="13" xfId="0" applyFont="1" applyFill="1" applyBorder="1" applyAlignment="1">
      <alignment horizontal="left" vertical="center" wrapText="1"/>
    </xf>
    <xf numFmtId="0" fontId="23" fillId="0" borderId="17" xfId="0" applyFont="1" applyFill="1" applyBorder="1" applyAlignment="1">
      <alignment horizontal="left" vertical="center" wrapText="1"/>
    </xf>
    <xf numFmtId="0" fontId="22" fillId="0" borderId="12" xfId="0" applyFont="1" applyBorder="1" applyAlignment="1">
      <alignment horizontal="left" vertical="center" wrapText="1"/>
    </xf>
    <xf numFmtId="2" fontId="28" fillId="0" borderId="12" xfId="0" applyNumberFormat="1" applyFont="1" applyBorder="1" applyAlignment="1">
      <alignment horizontal="center" vertical="center" wrapText="1"/>
    </xf>
    <xf numFmtId="0" fontId="28" fillId="0" borderId="18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23" fillId="0" borderId="12" xfId="0" applyFont="1" applyFill="1" applyBorder="1" applyAlignment="1" applyProtection="1">
      <alignment vertical="center" wrapText="1"/>
      <protection/>
    </xf>
    <xf numFmtId="0" fontId="22" fillId="0" borderId="12" xfId="0" applyFont="1" applyFill="1" applyBorder="1" applyAlignment="1">
      <alignment vertical="center" wrapText="1"/>
    </xf>
    <xf numFmtId="0" fontId="42" fillId="0" borderId="16" xfId="0" applyFont="1" applyFill="1" applyBorder="1" applyAlignment="1" applyProtection="1">
      <alignment horizontal="left" vertical="center" wrapText="1"/>
      <protection/>
    </xf>
    <xf numFmtId="0" fontId="42" fillId="0" borderId="13" xfId="0" applyFont="1" applyFill="1" applyBorder="1" applyAlignment="1" applyProtection="1">
      <alignment horizontal="left" vertical="center" wrapText="1"/>
      <protection/>
    </xf>
    <xf numFmtId="0" fontId="42" fillId="0" borderId="17" xfId="0" applyFont="1" applyFill="1" applyBorder="1" applyAlignment="1" applyProtection="1">
      <alignment horizontal="left" vertical="center" wrapText="1"/>
      <protection/>
    </xf>
    <xf numFmtId="2" fontId="30" fillId="0" borderId="18" xfId="0" applyNumberFormat="1" applyFont="1" applyBorder="1" applyAlignment="1">
      <alignment horizontal="center" vertical="center" wrapText="1"/>
    </xf>
    <xf numFmtId="2" fontId="30" fillId="0" borderId="15" xfId="0" applyNumberFormat="1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/>
    </xf>
    <xf numFmtId="0" fontId="15" fillId="0" borderId="23" xfId="0" applyFont="1" applyFill="1" applyBorder="1" applyAlignment="1">
      <alignment horizontal="left" vertical="top" wrapText="1"/>
    </xf>
    <xf numFmtId="0" fontId="22" fillId="0" borderId="0" xfId="0" applyFont="1" applyAlignment="1">
      <alignment horizontal="center" wrapText="1"/>
    </xf>
    <xf numFmtId="0" fontId="22" fillId="0" borderId="12" xfId="0" applyNumberFormat="1" applyFont="1" applyBorder="1" applyAlignment="1">
      <alignment horizontal="center" vertical="center" wrapText="1"/>
    </xf>
    <xf numFmtId="0" fontId="8" fillId="0" borderId="12" xfId="61" applyFont="1" applyBorder="1" applyAlignment="1">
      <alignment horizontal="center" vertical="top" wrapText="1"/>
      <protection/>
    </xf>
    <xf numFmtId="0" fontId="10" fillId="0" borderId="12" xfId="61" applyFont="1" applyBorder="1" applyAlignment="1">
      <alignment/>
      <protection/>
    </xf>
    <xf numFmtId="0" fontId="9" fillId="0" borderId="18" xfId="61" applyFont="1" applyFill="1" applyBorder="1" applyAlignment="1" applyProtection="1">
      <alignment horizontal="center" vertical="center" wrapText="1"/>
      <protection/>
    </xf>
    <xf numFmtId="0" fontId="10" fillId="0" borderId="19" xfId="61" applyFont="1" applyBorder="1" applyAlignment="1">
      <alignment horizontal="center" vertical="center" wrapText="1"/>
      <protection/>
    </xf>
    <xf numFmtId="0" fontId="10" fillId="0" borderId="15" xfId="61" applyFont="1" applyBorder="1" applyAlignment="1">
      <alignment horizontal="center" vertical="center" wrapText="1"/>
      <protection/>
    </xf>
    <xf numFmtId="0" fontId="9" fillId="0" borderId="19" xfId="61" applyFont="1" applyFill="1" applyBorder="1" applyAlignment="1" applyProtection="1">
      <alignment horizontal="center" vertical="center" wrapText="1"/>
      <protection/>
    </xf>
    <xf numFmtId="0" fontId="9" fillId="0" borderId="16" xfId="61" applyFont="1" applyFill="1" applyBorder="1" applyAlignment="1">
      <alignment horizontal="center" vertical="center" wrapText="1"/>
      <protection/>
    </xf>
    <xf numFmtId="0" fontId="10" fillId="0" borderId="13" xfId="61" applyFont="1" applyBorder="1" applyAlignment="1">
      <alignment horizontal="center" vertical="center" wrapText="1"/>
      <protection/>
    </xf>
    <xf numFmtId="0" fontId="10" fillId="0" borderId="17" xfId="61" applyFont="1" applyBorder="1" applyAlignment="1">
      <alignment horizontal="center" vertical="center" wrapText="1"/>
      <protection/>
    </xf>
    <xf numFmtId="0" fontId="9" fillId="0" borderId="15" xfId="61" applyFont="1" applyFill="1" applyBorder="1" applyAlignment="1" applyProtection="1">
      <alignment horizontal="center" vertical="center" wrapText="1"/>
      <protection/>
    </xf>
    <xf numFmtId="0" fontId="9" fillId="0" borderId="12" xfId="61" applyFont="1" applyFill="1" applyBorder="1" applyAlignment="1" applyProtection="1">
      <alignment horizontal="center" vertical="center" wrapText="1"/>
      <protection/>
    </xf>
    <xf numFmtId="0" fontId="14" fillId="0" borderId="0" xfId="61" applyFont="1" applyAlignment="1">
      <alignment wrapText="1"/>
      <protection/>
    </xf>
    <xf numFmtId="0" fontId="9" fillId="0" borderId="18" xfId="61" applyFont="1" applyFill="1" applyBorder="1" applyAlignment="1" applyProtection="1">
      <alignment horizontal="center" vertical="center" wrapText="1"/>
      <protection/>
    </xf>
    <xf numFmtId="0" fontId="11" fillId="0" borderId="16" xfId="61" applyFont="1" applyBorder="1" applyAlignment="1">
      <alignment horizontal="center" vertical="center" wrapText="1"/>
      <protection/>
    </xf>
    <xf numFmtId="0" fontId="11" fillId="0" borderId="18" xfId="61" applyFont="1" applyBorder="1" applyAlignment="1">
      <alignment horizontal="center" vertical="center" wrapText="1"/>
      <protection/>
    </xf>
    <xf numFmtId="0" fontId="11" fillId="0" borderId="19" xfId="61" applyFont="1" applyBorder="1" applyAlignment="1">
      <alignment horizontal="center" vertical="center" wrapText="1"/>
      <protection/>
    </xf>
    <xf numFmtId="0" fontId="11" fillId="0" borderId="15" xfId="61" applyFont="1" applyBorder="1" applyAlignment="1">
      <alignment horizontal="center" vertical="center" wrapText="1"/>
      <protection/>
    </xf>
    <xf numFmtId="0" fontId="6" fillId="0" borderId="0" xfId="61" applyFont="1" applyAlignment="1">
      <alignment horizontal="center"/>
      <protection/>
    </xf>
    <xf numFmtId="0" fontId="7" fillId="0" borderId="0" xfId="61" applyFont="1" applyAlignment="1">
      <alignment/>
      <protection/>
    </xf>
    <xf numFmtId="0" fontId="9" fillId="0" borderId="18" xfId="61" applyFont="1" applyFill="1" applyBorder="1" applyAlignment="1" applyProtection="1">
      <alignment horizontal="center" vertical="center"/>
      <protection/>
    </xf>
    <xf numFmtId="0" fontId="9" fillId="0" borderId="19" xfId="61" applyFont="1" applyFill="1" applyBorder="1" applyAlignment="1" applyProtection="1">
      <alignment horizontal="center" vertical="center"/>
      <protection/>
    </xf>
    <xf numFmtId="0" fontId="9" fillId="0" borderId="15" xfId="61" applyFont="1" applyFill="1" applyBorder="1" applyAlignment="1" applyProtection="1">
      <alignment horizontal="center" vertical="center"/>
      <protection/>
    </xf>
    <xf numFmtId="0" fontId="6" fillId="0" borderId="0" xfId="61" applyFont="1" applyAlignment="1">
      <alignment horizontal="center" vertical="center"/>
      <protection/>
    </xf>
    <xf numFmtId="0" fontId="4" fillId="0" borderId="19" xfId="61" applyBorder="1" applyAlignment="1">
      <alignment horizontal="center" vertical="center" wrapText="1"/>
      <protection/>
    </xf>
    <xf numFmtId="0" fontId="4" fillId="0" borderId="15" xfId="61" applyBorder="1" applyAlignment="1">
      <alignment horizontal="center" vertical="center" wrapText="1"/>
      <protection/>
    </xf>
    <xf numFmtId="0" fontId="4" fillId="0" borderId="13" xfId="61" applyBorder="1" applyAlignment="1">
      <alignment horizontal="center" vertical="center" wrapText="1"/>
      <protection/>
    </xf>
    <xf numFmtId="0" fontId="4" fillId="0" borderId="17" xfId="61" applyBorder="1" applyAlignment="1">
      <alignment horizontal="center" vertical="center" wrapText="1"/>
      <protection/>
    </xf>
  </cellXfs>
  <cellStyles count="62">
    <cellStyle name="Normal" xfId="0"/>
    <cellStyle name="RowLevel_0" xfId="1"/>
    <cellStyle name="”€ќђќ‘ћ‚›‰" xfId="15"/>
    <cellStyle name="”€љ‘€ђћ‚ђќќ›‰" xfId="16"/>
    <cellStyle name="„…ќ…†ќ›‰" xfId="17"/>
    <cellStyle name="€’ћѓћ‚›‰" xfId="18"/>
    <cellStyle name="‡ђѓћ‹ћ‚ћљ1" xfId="19"/>
    <cellStyle name="‡ђѓћ‹ћ‚ћљ2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— акцент1" xfId="27"/>
    <cellStyle name="40% — акцент2" xfId="28"/>
    <cellStyle name="40% — акцент3" xfId="29"/>
    <cellStyle name="40% — акцент4" xfId="30"/>
    <cellStyle name="40% — акцент5" xfId="31"/>
    <cellStyle name="40% — акцент6" xfId="32"/>
    <cellStyle name="60% — акцент1" xfId="33"/>
    <cellStyle name="60% — акцент2" xfId="34"/>
    <cellStyle name="60% — акцент3" xfId="35"/>
    <cellStyle name="60% — акцент4" xfId="36"/>
    <cellStyle name="60% — акцент5" xfId="37"/>
    <cellStyle name="60% — акцент6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Обычный 2" xfId="59"/>
    <cellStyle name="Обычный_tulkanov1 2" xfId="60"/>
    <cellStyle name="Обычный_Расчет акцизов на пиво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Тысячи [0]_Лист1" xfId="69"/>
    <cellStyle name="Тысячи_Лист1" xfId="70"/>
    <cellStyle name="Comma" xfId="71"/>
    <cellStyle name="Comma [0]" xfId="72"/>
    <cellStyle name="Хороший" xfId="73"/>
    <cellStyle name="Џђћ–…ќ’ќ›‰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40"/>
  <sheetViews>
    <sheetView tabSelected="1" zoomScaleSheetLayoutView="75" zoomScalePageLayoutView="0" workbookViewId="0" topLeftCell="A1">
      <pane xSplit="4" ySplit="12" topLeftCell="E19" activePane="bottomRight" state="frozen"/>
      <selection pane="topLeft" activeCell="A1" sqref="A1"/>
      <selection pane="topRight" activeCell="E1" sqref="E1"/>
      <selection pane="bottomLeft" activeCell="A13" sqref="A13"/>
      <selection pane="bottomRight" activeCell="F13" sqref="F13"/>
    </sheetView>
  </sheetViews>
  <sheetFormatPr defaultColWidth="9.00390625" defaultRowHeight="12.75"/>
  <cols>
    <col min="1" max="1" width="5.00390625" style="30" customWidth="1"/>
    <col min="2" max="2" width="78.00390625" style="30" customWidth="1"/>
    <col min="3" max="3" width="24.375" style="30" customWidth="1"/>
    <col min="4" max="4" width="12.875" style="30" customWidth="1"/>
    <col min="5" max="5" width="15.875" style="30" customWidth="1"/>
    <col min="6" max="6" width="12.75390625" style="30" customWidth="1"/>
    <col min="7" max="7" width="14.125" style="30" customWidth="1"/>
    <col min="8" max="8" width="14.125" style="90" customWidth="1"/>
    <col min="9" max="10" width="14.125" style="30" customWidth="1"/>
    <col min="11" max="13" width="11.25390625" style="30" customWidth="1"/>
    <col min="14" max="16384" width="9.125" style="30" customWidth="1"/>
  </cols>
  <sheetData>
    <row r="1" spans="1:10" ht="11.25" customHeight="1">
      <c r="A1" s="29"/>
      <c r="I1" s="40"/>
      <c r="J1" s="28"/>
    </row>
    <row r="2" spans="9:10" ht="10.5" customHeight="1" hidden="1">
      <c r="I2" s="40"/>
      <c r="J2" s="28"/>
    </row>
    <row r="3" spans="9:10" ht="15.75" customHeight="1" hidden="1">
      <c r="I3" s="40"/>
      <c r="J3" s="39"/>
    </row>
    <row r="4" spans="1:13" ht="18.75">
      <c r="A4" s="147" t="s">
        <v>4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</row>
    <row r="5" spans="1:13" ht="36.75" customHeight="1">
      <c r="A5" s="148" t="s">
        <v>112</v>
      </c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</row>
    <row r="6" ht="9.75" customHeight="1"/>
    <row r="7" ht="14.25" customHeight="1" hidden="1">
      <c r="J7" s="31"/>
    </row>
    <row r="8" spans="2:10" ht="18.75" customHeight="1">
      <c r="B8" s="60" t="s">
        <v>41</v>
      </c>
      <c r="C8" s="60"/>
      <c r="J8" s="31"/>
    </row>
    <row r="9" spans="2:10" ht="21" customHeight="1">
      <c r="B9" s="149" t="s">
        <v>119</v>
      </c>
      <c r="C9" s="149"/>
      <c r="D9" s="149"/>
      <c r="E9" s="149"/>
      <c r="F9" s="149"/>
      <c r="G9" s="149"/>
      <c r="H9" s="149"/>
      <c r="I9" s="149"/>
      <c r="J9" s="149"/>
    </row>
    <row r="10" ht="14.25" customHeight="1">
      <c r="J10" s="31"/>
    </row>
    <row r="11" spans="1:13" ht="34.5" customHeight="1">
      <c r="A11" s="150" t="s">
        <v>5</v>
      </c>
      <c r="B11" s="151"/>
      <c r="C11" s="154" t="s">
        <v>40</v>
      </c>
      <c r="D11" s="156" t="s">
        <v>33</v>
      </c>
      <c r="E11" s="156" t="s">
        <v>87</v>
      </c>
      <c r="F11" s="156" t="s">
        <v>88</v>
      </c>
      <c r="G11" s="158" t="s">
        <v>43</v>
      </c>
      <c r="H11" s="159"/>
      <c r="I11" s="159"/>
      <c r="J11" s="160"/>
      <c r="K11" s="158" t="s">
        <v>44</v>
      </c>
      <c r="L11" s="159"/>
      <c r="M11" s="160"/>
    </row>
    <row r="12" spans="1:13" ht="45" customHeight="1">
      <c r="A12" s="152"/>
      <c r="B12" s="153"/>
      <c r="C12" s="155"/>
      <c r="D12" s="157"/>
      <c r="E12" s="157"/>
      <c r="F12" s="157"/>
      <c r="G12" s="42" t="s">
        <v>37</v>
      </c>
      <c r="H12" s="91" t="s">
        <v>89</v>
      </c>
      <c r="I12" s="42" t="s">
        <v>38</v>
      </c>
      <c r="J12" s="42" t="s">
        <v>90</v>
      </c>
      <c r="K12" s="42" t="s">
        <v>37</v>
      </c>
      <c r="L12" s="42" t="s">
        <v>38</v>
      </c>
      <c r="M12" s="42" t="s">
        <v>90</v>
      </c>
    </row>
    <row r="13" spans="1:13" ht="27.75" customHeight="1">
      <c r="A13" s="92" t="s">
        <v>0</v>
      </c>
      <c r="B13" s="61" t="s">
        <v>36</v>
      </c>
      <c r="C13" s="63"/>
      <c r="D13" s="62" t="s">
        <v>34</v>
      </c>
      <c r="E13" s="95">
        <f>E25+E33+E39</f>
        <v>87143.5</v>
      </c>
      <c r="F13" s="95">
        <f>F25+F33+F39</f>
        <v>99820.1</v>
      </c>
      <c r="G13" s="95">
        <f>G25+G33+G39</f>
        <v>110082.2</v>
      </c>
      <c r="H13" s="121">
        <f aca="true" t="shared" si="0" ref="H13:H18">G13/F13</f>
        <v>1.1028059479002725</v>
      </c>
      <c r="I13" s="95">
        <f>I25+I33+I39</f>
        <v>118448.4</v>
      </c>
      <c r="J13" s="95">
        <f>J25+J33+J39</f>
        <v>127095.1</v>
      </c>
      <c r="K13" s="120"/>
      <c r="L13" s="120"/>
      <c r="M13" s="120"/>
    </row>
    <row r="14" spans="1:13" ht="27.75" customHeight="1">
      <c r="A14" s="93"/>
      <c r="B14" s="61" t="s">
        <v>62</v>
      </c>
      <c r="C14" s="63"/>
      <c r="D14" s="62" t="s">
        <v>34</v>
      </c>
      <c r="E14" s="95" t="e">
        <f>SUM(E15:E17)</f>
        <v>#VALUE!</v>
      </c>
      <c r="F14" s="95" t="e">
        <f>SUM(F15:F17)</f>
        <v>#VALUE!</v>
      </c>
      <c r="G14" s="95">
        <f>SUM(G15:G17)</f>
        <v>96872.336</v>
      </c>
      <c r="H14" s="121" t="e">
        <f t="shared" si="0"/>
        <v>#VALUE!</v>
      </c>
      <c r="I14" s="95">
        <f>SUM(I15:I17)</f>
        <v>104234.59199999999</v>
      </c>
      <c r="J14" s="95">
        <f>SUM(J15:J17)</f>
        <v>111843.688</v>
      </c>
      <c r="K14" s="120">
        <v>106351</v>
      </c>
      <c r="L14" s="120">
        <v>114895</v>
      </c>
      <c r="M14" s="120">
        <v>123597</v>
      </c>
    </row>
    <row r="15" spans="1:13" ht="27.75" customHeight="1">
      <c r="A15" s="94"/>
      <c r="B15" s="61" t="s">
        <v>63</v>
      </c>
      <c r="C15" s="63"/>
      <c r="D15" s="62" t="s">
        <v>34</v>
      </c>
      <c r="E15" s="95">
        <f>E20+E28</f>
        <v>13071.525</v>
      </c>
      <c r="F15" s="95">
        <f>F20+F28</f>
        <v>14930.165</v>
      </c>
      <c r="G15" s="95">
        <f>G20+G28</f>
        <v>16512.329999999998</v>
      </c>
      <c r="H15" s="122">
        <f t="shared" si="0"/>
        <v>1.1059710324701701</v>
      </c>
      <c r="I15" s="95">
        <f>I20+I28</f>
        <v>17767.26</v>
      </c>
      <c r="J15" s="95">
        <f>J20+J28</f>
        <v>19064.265</v>
      </c>
      <c r="K15" s="120"/>
      <c r="L15" s="120"/>
      <c r="M15" s="120"/>
    </row>
    <row r="16" spans="1:13" ht="27.75" customHeight="1">
      <c r="A16" s="94"/>
      <c r="B16" s="61" t="s">
        <v>64</v>
      </c>
      <c r="C16" s="63"/>
      <c r="D16" s="62" t="s">
        <v>34</v>
      </c>
      <c r="E16" s="95">
        <f>E22+E30+E36</f>
        <v>2614.305</v>
      </c>
      <c r="F16" s="95">
        <f>F22+F30+F36</f>
        <v>2994.603</v>
      </c>
      <c r="G16" s="95">
        <f>G22+G30+G36</f>
        <v>3302.466</v>
      </c>
      <c r="H16" s="122">
        <f t="shared" si="0"/>
        <v>1.1028059479002725</v>
      </c>
      <c r="I16" s="95">
        <f>I22+I30+I36</f>
        <v>3553.4519999999998</v>
      </c>
      <c r="J16" s="95">
        <f>J22+J30+J36</f>
        <v>3812.853</v>
      </c>
      <c r="K16" s="120"/>
      <c r="L16" s="120"/>
      <c r="M16" s="120"/>
    </row>
    <row r="17" spans="1:13" ht="27.75" customHeight="1">
      <c r="A17" s="94"/>
      <c r="B17" s="61" t="s">
        <v>56</v>
      </c>
      <c r="C17" s="63"/>
      <c r="D17" s="62" t="s">
        <v>34</v>
      </c>
      <c r="E17" s="95" t="e">
        <f>E24+E32+E38</f>
        <v>#VALUE!</v>
      </c>
      <c r="F17" s="95" t="e">
        <f>F24+F32+F38</f>
        <v>#VALUE!</v>
      </c>
      <c r="G17" s="95">
        <f>G24+G32+G38</f>
        <v>77057.54</v>
      </c>
      <c r="H17" s="122" t="e">
        <f t="shared" si="0"/>
        <v>#VALUE!</v>
      </c>
      <c r="I17" s="95">
        <f>I24+I32+I38</f>
        <v>82913.87999999999</v>
      </c>
      <c r="J17" s="95">
        <f>J24+J32+J38</f>
        <v>88966.56999999999</v>
      </c>
      <c r="K17" s="120"/>
      <c r="L17" s="120"/>
      <c r="M17" s="120"/>
    </row>
    <row r="18" spans="1:13" s="72" customFormat="1" ht="66" customHeight="1">
      <c r="A18" s="73" t="s">
        <v>1</v>
      </c>
      <c r="B18" s="89" t="s">
        <v>57</v>
      </c>
      <c r="C18" s="117" t="s">
        <v>47</v>
      </c>
      <c r="D18" s="59" t="s">
        <v>34</v>
      </c>
      <c r="E18" s="96">
        <f>E20+E22+E24</f>
        <v>76686.28</v>
      </c>
      <c r="F18" s="96">
        <f>F20+F22+F24</f>
        <v>85956.288</v>
      </c>
      <c r="G18" s="96">
        <f>G20+G22+G24</f>
        <v>96872.336</v>
      </c>
      <c r="H18" s="123">
        <f t="shared" si="0"/>
        <v>1.1269953397708379</v>
      </c>
      <c r="I18" s="96">
        <f>I20+I22+I24</f>
        <v>104234.59199999999</v>
      </c>
      <c r="J18" s="96">
        <f>J20+J22+J24</f>
        <v>111843.688</v>
      </c>
      <c r="K18" s="97" t="s">
        <v>65</v>
      </c>
      <c r="L18" s="98" t="s">
        <v>65</v>
      </c>
      <c r="M18" s="97" t="s">
        <v>65</v>
      </c>
    </row>
    <row r="19" spans="1:13" s="85" customFormat="1" ht="18.75" customHeight="1">
      <c r="A19" s="81"/>
      <c r="B19" s="82" t="s">
        <v>45</v>
      </c>
      <c r="C19" s="83"/>
      <c r="D19" s="84" t="s">
        <v>35</v>
      </c>
      <c r="E19" s="99">
        <v>0.15</v>
      </c>
      <c r="F19" s="99">
        <v>0.15</v>
      </c>
      <c r="G19" s="99">
        <v>0.15</v>
      </c>
      <c r="H19" s="124"/>
      <c r="I19" s="99">
        <v>0.15</v>
      </c>
      <c r="J19" s="99">
        <v>0.15</v>
      </c>
      <c r="K19" s="100" t="s">
        <v>65</v>
      </c>
      <c r="L19" s="101" t="s">
        <v>65</v>
      </c>
      <c r="M19" s="100" t="s">
        <v>65</v>
      </c>
    </row>
    <row r="20" spans="1:13" ht="18.75" customHeight="1">
      <c r="A20" s="75"/>
      <c r="B20" s="43" t="s">
        <v>54</v>
      </c>
      <c r="C20" s="64"/>
      <c r="D20" s="79" t="s">
        <v>34</v>
      </c>
      <c r="E20" s="102">
        <f>E19*E25</f>
        <v>13071.525</v>
      </c>
      <c r="F20" s="102">
        <f>F19*F25</f>
        <v>14651.640000000001</v>
      </c>
      <c r="G20" s="102">
        <f>G19*G25</f>
        <v>16512.329999999998</v>
      </c>
      <c r="H20" s="125">
        <f>G20/F20</f>
        <v>1.1269953397708377</v>
      </c>
      <c r="I20" s="102">
        <f>I19*I25</f>
        <v>17767.26</v>
      </c>
      <c r="J20" s="102">
        <f>J19*J25</f>
        <v>19064.265</v>
      </c>
      <c r="K20" s="103" t="s">
        <v>65</v>
      </c>
      <c r="L20" s="104" t="s">
        <v>65</v>
      </c>
      <c r="M20" s="103" t="s">
        <v>65</v>
      </c>
    </row>
    <row r="21" spans="1:13" s="85" customFormat="1" ht="18.75" customHeight="1">
      <c r="A21" s="81"/>
      <c r="B21" s="86" t="s">
        <v>52</v>
      </c>
      <c r="C21" s="87"/>
      <c r="D21" s="84" t="s">
        <v>35</v>
      </c>
      <c r="E21" s="99">
        <v>0.03</v>
      </c>
      <c r="F21" s="99">
        <v>0.03</v>
      </c>
      <c r="G21" s="99">
        <v>0.03</v>
      </c>
      <c r="H21" s="124"/>
      <c r="I21" s="99">
        <v>0.03</v>
      </c>
      <c r="J21" s="99">
        <v>0.03</v>
      </c>
      <c r="K21" s="100" t="s">
        <v>65</v>
      </c>
      <c r="L21" s="105" t="s">
        <v>65</v>
      </c>
      <c r="M21" s="100" t="s">
        <v>65</v>
      </c>
    </row>
    <row r="22" spans="1:13" ht="18.75" customHeight="1">
      <c r="A22" s="75"/>
      <c r="B22" s="43" t="s">
        <v>53</v>
      </c>
      <c r="C22" s="64"/>
      <c r="D22" s="56" t="s">
        <v>34</v>
      </c>
      <c r="E22" s="102">
        <f>E21*E25</f>
        <v>2614.305</v>
      </c>
      <c r="F22" s="102">
        <f>F21*F25</f>
        <v>2930.328</v>
      </c>
      <c r="G22" s="102">
        <f>G21*G25</f>
        <v>3302.466</v>
      </c>
      <c r="H22" s="125">
        <f>G22/F22</f>
        <v>1.1269953397708379</v>
      </c>
      <c r="I22" s="102">
        <f>I21*I25</f>
        <v>3553.4519999999998</v>
      </c>
      <c r="J22" s="102">
        <f>J21*J25</f>
        <v>3812.853</v>
      </c>
      <c r="K22" s="106" t="s">
        <v>65</v>
      </c>
      <c r="L22" s="106" t="s">
        <v>65</v>
      </c>
      <c r="M22" s="107" t="s">
        <v>65</v>
      </c>
    </row>
    <row r="23" spans="1:13" s="85" customFormat="1" ht="18.75" customHeight="1">
      <c r="A23" s="81"/>
      <c r="B23" s="86" t="s">
        <v>55</v>
      </c>
      <c r="C23" s="87"/>
      <c r="D23" s="88" t="s">
        <v>35</v>
      </c>
      <c r="E23" s="124">
        <v>0.7</v>
      </c>
      <c r="F23" s="140">
        <v>0.7</v>
      </c>
      <c r="G23" s="118">
        <v>0.7</v>
      </c>
      <c r="H23" s="124"/>
      <c r="I23" s="118">
        <v>0.7</v>
      </c>
      <c r="J23" s="118">
        <v>0.7</v>
      </c>
      <c r="K23" s="108" t="s">
        <v>65</v>
      </c>
      <c r="L23" s="108" t="s">
        <v>65</v>
      </c>
      <c r="M23" s="109" t="s">
        <v>65</v>
      </c>
    </row>
    <row r="24" spans="1:13" ht="18.75" customHeight="1">
      <c r="A24" s="75"/>
      <c r="B24" s="43" t="s">
        <v>56</v>
      </c>
      <c r="C24" s="64"/>
      <c r="D24" s="56" t="s">
        <v>34</v>
      </c>
      <c r="E24" s="102">
        <f>E23*E25</f>
        <v>61000.45</v>
      </c>
      <c r="F24" s="102">
        <f>F23*F25</f>
        <v>68374.32</v>
      </c>
      <c r="G24" s="102">
        <f>G23*G25</f>
        <v>77057.54</v>
      </c>
      <c r="H24" s="125">
        <f>G24/F24</f>
        <v>1.1269953397708377</v>
      </c>
      <c r="I24" s="102">
        <f>I23*I25</f>
        <v>82913.87999999999</v>
      </c>
      <c r="J24" s="102">
        <f>J23*J25</f>
        <v>88966.56999999999</v>
      </c>
      <c r="K24" s="106" t="s">
        <v>65</v>
      </c>
      <c r="L24" s="106" t="s">
        <v>65</v>
      </c>
      <c r="M24" s="107" t="s">
        <v>65</v>
      </c>
    </row>
    <row r="25" spans="1:13" ht="33" customHeight="1">
      <c r="A25" s="75"/>
      <c r="B25" s="65" t="s">
        <v>50</v>
      </c>
      <c r="C25" s="66"/>
      <c r="D25" s="67" t="s">
        <v>34</v>
      </c>
      <c r="E25" s="119">
        <v>87143.5</v>
      </c>
      <c r="F25" s="119">
        <v>97677.6</v>
      </c>
      <c r="G25" s="119">
        <v>110082.2</v>
      </c>
      <c r="H25" s="126">
        <f>G25/F25</f>
        <v>1.1269953397708379</v>
      </c>
      <c r="I25" s="119">
        <v>118448.4</v>
      </c>
      <c r="J25" s="119">
        <v>127095.1</v>
      </c>
      <c r="K25" s="110" t="s">
        <v>65</v>
      </c>
      <c r="L25" s="110" t="s">
        <v>65</v>
      </c>
      <c r="M25" s="110" t="s">
        <v>65</v>
      </c>
    </row>
    <row r="26" spans="1:13" ht="28.5" customHeight="1">
      <c r="A26" s="76" t="s">
        <v>2</v>
      </c>
      <c r="B26" s="77" t="s">
        <v>58</v>
      </c>
      <c r="C26" s="71" t="s">
        <v>48</v>
      </c>
      <c r="D26" s="45"/>
      <c r="E26" s="96" t="e">
        <f>E28+E30+E32</f>
        <v>#VALUE!</v>
      </c>
      <c r="F26" s="96" t="e">
        <f>F28+F30+F32</f>
        <v>#VALUE!</v>
      </c>
      <c r="G26" s="96">
        <f>G28+G30+G32</f>
        <v>0</v>
      </c>
      <c r="H26" s="127" t="e">
        <f>G26/F26</f>
        <v>#VALUE!</v>
      </c>
      <c r="I26" s="96">
        <f>I28+I30+I32</f>
        <v>0</v>
      </c>
      <c r="J26" s="96">
        <f>J28+J30+J32</f>
        <v>0</v>
      </c>
      <c r="K26" s="111" t="s">
        <v>65</v>
      </c>
      <c r="L26" s="111" t="s">
        <v>65</v>
      </c>
      <c r="M26" s="111" t="s">
        <v>65</v>
      </c>
    </row>
    <row r="27" spans="1:13" s="69" customFormat="1" ht="24" customHeight="1">
      <c r="A27" s="74"/>
      <c r="B27" s="82" t="s">
        <v>60</v>
      </c>
      <c r="C27" s="68"/>
      <c r="D27" s="84" t="s">
        <v>35</v>
      </c>
      <c r="E27" s="99">
        <v>0.13</v>
      </c>
      <c r="F27" s="99">
        <v>0.13</v>
      </c>
      <c r="G27" s="99">
        <v>0.13</v>
      </c>
      <c r="H27" s="124"/>
      <c r="I27" s="99">
        <v>0.13</v>
      </c>
      <c r="J27" s="99">
        <v>0.13</v>
      </c>
      <c r="K27" s="112" t="s">
        <v>65</v>
      </c>
      <c r="L27" s="113" t="s">
        <v>65</v>
      </c>
      <c r="M27" s="112" t="s">
        <v>65</v>
      </c>
    </row>
    <row r="28" spans="1:13" ht="15.75">
      <c r="A28" s="75"/>
      <c r="B28" s="43" t="s">
        <v>61</v>
      </c>
      <c r="C28" s="64"/>
      <c r="D28" s="79" t="s">
        <v>34</v>
      </c>
      <c r="E28" s="102">
        <f>E27*E33</f>
        <v>0</v>
      </c>
      <c r="F28" s="102">
        <f>F27*F33</f>
        <v>278.52500000000003</v>
      </c>
      <c r="G28" s="102">
        <f>G27*G33</f>
        <v>0</v>
      </c>
      <c r="H28" s="125">
        <f>G28/F28</f>
        <v>0</v>
      </c>
      <c r="I28" s="102">
        <f>I27*I33</f>
        <v>0</v>
      </c>
      <c r="J28" s="102">
        <f>J27*J33</f>
        <v>0</v>
      </c>
      <c r="K28" s="103" t="s">
        <v>65</v>
      </c>
      <c r="L28" s="104" t="s">
        <v>65</v>
      </c>
      <c r="M28" s="103" t="s">
        <v>65</v>
      </c>
    </row>
    <row r="29" spans="1:13" s="69" customFormat="1" ht="15.75">
      <c r="A29" s="74"/>
      <c r="B29" s="86" t="s">
        <v>52</v>
      </c>
      <c r="C29" s="70"/>
      <c r="D29" s="84" t="s">
        <v>35</v>
      </c>
      <c r="E29" s="99">
        <v>0.03</v>
      </c>
      <c r="F29" s="99">
        <v>0.03</v>
      </c>
      <c r="G29" s="99">
        <v>0.03</v>
      </c>
      <c r="H29" s="124"/>
      <c r="I29" s="99">
        <v>0.03</v>
      </c>
      <c r="J29" s="99">
        <v>0.03</v>
      </c>
      <c r="K29" s="112" t="s">
        <v>65</v>
      </c>
      <c r="L29" s="114" t="s">
        <v>65</v>
      </c>
      <c r="M29" s="112" t="s">
        <v>65</v>
      </c>
    </row>
    <row r="30" spans="1:13" ht="15.75">
      <c r="A30" s="75"/>
      <c r="B30" s="43" t="s">
        <v>53</v>
      </c>
      <c r="C30" s="64"/>
      <c r="D30" s="56" t="s">
        <v>34</v>
      </c>
      <c r="E30" s="102">
        <f>E29*E33</f>
        <v>0</v>
      </c>
      <c r="F30" s="102">
        <f>F29*F33</f>
        <v>64.27499999999999</v>
      </c>
      <c r="G30" s="102">
        <f>G29*G33</f>
        <v>0</v>
      </c>
      <c r="H30" s="125">
        <f>G30/F30</f>
        <v>0</v>
      </c>
      <c r="I30" s="102">
        <f>I29*I33</f>
        <v>0</v>
      </c>
      <c r="J30" s="102">
        <f>J29*J33</f>
        <v>0</v>
      </c>
      <c r="K30" s="106" t="s">
        <v>65</v>
      </c>
      <c r="L30" s="106" t="s">
        <v>65</v>
      </c>
      <c r="M30" s="107" t="s">
        <v>65</v>
      </c>
    </row>
    <row r="31" spans="1:13" s="69" customFormat="1" ht="15.75">
      <c r="A31" s="74"/>
      <c r="B31" s="86" t="s">
        <v>55</v>
      </c>
      <c r="C31" s="70"/>
      <c r="D31" s="88" t="s">
        <v>35</v>
      </c>
      <c r="E31" s="124" t="s">
        <v>35</v>
      </c>
      <c r="F31" s="140" t="s">
        <v>35</v>
      </c>
      <c r="G31" s="118"/>
      <c r="H31" s="124"/>
      <c r="I31" s="118"/>
      <c r="J31" s="118"/>
      <c r="K31" s="115" t="s">
        <v>65</v>
      </c>
      <c r="L31" s="115" t="s">
        <v>65</v>
      </c>
      <c r="M31" s="116" t="s">
        <v>65</v>
      </c>
    </row>
    <row r="32" spans="1:13" ht="15.75">
      <c r="A32" s="75"/>
      <c r="B32" s="43" t="s">
        <v>56</v>
      </c>
      <c r="C32" s="64"/>
      <c r="D32" s="56" t="s">
        <v>34</v>
      </c>
      <c r="E32" s="102" t="e">
        <f>E31*E33</f>
        <v>#VALUE!</v>
      </c>
      <c r="F32" s="102" t="e">
        <f>F31*F33</f>
        <v>#VALUE!</v>
      </c>
      <c r="G32" s="102">
        <f>G31*G33</f>
        <v>0</v>
      </c>
      <c r="H32" s="125" t="e">
        <f>G32/F32</f>
        <v>#VALUE!</v>
      </c>
      <c r="I32" s="102">
        <f>I31*I33</f>
        <v>0</v>
      </c>
      <c r="J32" s="102">
        <f>J31*J33</f>
        <v>0</v>
      </c>
      <c r="K32" s="106" t="s">
        <v>65</v>
      </c>
      <c r="L32" s="106" t="s">
        <v>65</v>
      </c>
      <c r="M32" s="107" t="s">
        <v>65</v>
      </c>
    </row>
    <row r="33" spans="1:13" ht="33" customHeight="1">
      <c r="A33" s="75"/>
      <c r="B33" s="78" t="s">
        <v>49</v>
      </c>
      <c r="C33" s="66"/>
      <c r="D33" s="67" t="s">
        <v>34</v>
      </c>
      <c r="E33" s="119"/>
      <c r="F33" s="119">
        <v>2142.5</v>
      </c>
      <c r="G33" s="119"/>
      <c r="H33" s="126">
        <f>G33/F33</f>
        <v>0</v>
      </c>
      <c r="I33" s="119"/>
      <c r="J33" s="119"/>
      <c r="K33" s="110" t="s">
        <v>65</v>
      </c>
      <c r="L33" s="110" t="s">
        <v>65</v>
      </c>
      <c r="M33" s="110" t="s">
        <v>65</v>
      </c>
    </row>
    <row r="34" spans="1:13" ht="73.5" customHeight="1">
      <c r="A34" s="76" t="s">
        <v>3</v>
      </c>
      <c r="B34" s="80" t="s">
        <v>59</v>
      </c>
      <c r="C34" s="71" t="s">
        <v>46</v>
      </c>
      <c r="D34" s="45"/>
      <c r="E34" s="96" t="e">
        <f>E36+E38</f>
        <v>#VALUE!</v>
      </c>
      <c r="F34" s="96" t="e">
        <f>F36+F38</f>
        <v>#VALUE!</v>
      </c>
      <c r="G34" s="96">
        <f>G36+G38</f>
        <v>0</v>
      </c>
      <c r="H34" s="127" t="e">
        <f>G34/F34</f>
        <v>#VALUE!</v>
      </c>
      <c r="I34" s="96">
        <f>I36+I38</f>
        <v>0</v>
      </c>
      <c r="J34" s="96">
        <f>J36+J38</f>
        <v>0</v>
      </c>
      <c r="K34" s="111" t="s">
        <v>65</v>
      </c>
      <c r="L34" s="111" t="s">
        <v>65</v>
      </c>
      <c r="M34" s="111" t="s">
        <v>65</v>
      </c>
    </row>
    <row r="35" spans="1:13" s="69" customFormat="1" ht="15.75">
      <c r="A35" s="74"/>
      <c r="B35" s="86" t="s">
        <v>52</v>
      </c>
      <c r="C35" s="70"/>
      <c r="D35" s="84" t="s">
        <v>35</v>
      </c>
      <c r="E35" s="99">
        <v>0.03</v>
      </c>
      <c r="F35" s="99">
        <v>0.03</v>
      </c>
      <c r="G35" s="99">
        <v>0.03</v>
      </c>
      <c r="H35" s="124"/>
      <c r="I35" s="99">
        <v>0.03</v>
      </c>
      <c r="J35" s="99">
        <v>0.03</v>
      </c>
      <c r="K35" s="112" t="s">
        <v>65</v>
      </c>
      <c r="L35" s="114" t="s">
        <v>65</v>
      </c>
      <c r="M35" s="112" t="s">
        <v>65</v>
      </c>
    </row>
    <row r="36" spans="1:13" ht="15.75">
      <c r="A36" s="75"/>
      <c r="B36" s="43" t="s">
        <v>53</v>
      </c>
      <c r="C36" s="64"/>
      <c r="D36" s="56" t="s">
        <v>34</v>
      </c>
      <c r="E36" s="102">
        <f>E35*E39</f>
        <v>0</v>
      </c>
      <c r="F36" s="102">
        <f>F35*F39</f>
        <v>0</v>
      </c>
      <c r="G36" s="102">
        <f>G35*G39</f>
        <v>0</v>
      </c>
      <c r="H36" s="125" t="e">
        <f>G36/F36</f>
        <v>#DIV/0!</v>
      </c>
      <c r="I36" s="102">
        <f>I35*I39</f>
        <v>0</v>
      </c>
      <c r="J36" s="102">
        <f>J35*J39</f>
        <v>0</v>
      </c>
      <c r="K36" s="106" t="s">
        <v>65</v>
      </c>
      <c r="L36" s="106" t="s">
        <v>65</v>
      </c>
      <c r="M36" s="107" t="s">
        <v>65</v>
      </c>
    </row>
    <row r="37" spans="1:13" s="69" customFormat="1" ht="15.75">
      <c r="A37" s="74"/>
      <c r="B37" s="86" t="s">
        <v>55</v>
      </c>
      <c r="C37" s="70"/>
      <c r="D37" s="88" t="s">
        <v>35</v>
      </c>
      <c r="E37" s="124" t="s">
        <v>35</v>
      </c>
      <c r="F37" s="140" t="s">
        <v>35</v>
      </c>
      <c r="G37" s="118"/>
      <c r="H37" s="124"/>
      <c r="I37" s="118"/>
      <c r="J37" s="118"/>
      <c r="K37" s="115" t="s">
        <v>65</v>
      </c>
      <c r="L37" s="115" t="s">
        <v>65</v>
      </c>
      <c r="M37" s="116" t="s">
        <v>65</v>
      </c>
    </row>
    <row r="38" spans="1:13" ht="15.75">
      <c r="A38" s="75"/>
      <c r="B38" s="43" t="s">
        <v>56</v>
      </c>
      <c r="C38" s="64"/>
      <c r="D38" s="56" t="s">
        <v>34</v>
      </c>
      <c r="E38" s="102" t="e">
        <f>E37*E39</f>
        <v>#VALUE!</v>
      </c>
      <c r="F38" s="102" t="e">
        <f>F37*F39</f>
        <v>#VALUE!</v>
      </c>
      <c r="G38" s="102">
        <f>G37*G39</f>
        <v>0</v>
      </c>
      <c r="H38" s="125" t="e">
        <f>G38/F38</f>
        <v>#VALUE!</v>
      </c>
      <c r="I38" s="102">
        <f>I37*I39</f>
        <v>0</v>
      </c>
      <c r="J38" s="102">
        <f>J37*J39</f>
        <v>0</v>
      </c>
      <c r="K38" s="106" t="s">
        <v>65</v>
      </c>
      <c r="L38" s="106" t="s">
        <v>65</v>
      </c>
      <c r="M38" s="107" t="s">
        <v>65</v>
      </c>
    </row>
    <row r="39" spans="1:13" ht="78" customHeight="1">
      <c r="A39" s="44"/>
      <c r="B39" s="78" t="s">
        <v>51</v>
      </c>
      <c r="C39" s="66"/>
      <c r="D39" s="67" t="s">
        <v>34</v>
      </c>
      <c r="E39" s="119"/>
      <c r="F39" s="119"/>
      <c r="G39" s="119"/>
      <c r="H39" s="126" t="e">
        <f>G39/F39</f>
        <v>#DIV/0!</v>
      </c>
      <c r="I39" s="119"/>
      <c r="J39" s="119"/>
      <c r="K39" s="110" t="s">
        <v>65</v>
      </c>
      <c r="L39" s="110" t="s">
        <v>65</v>
      </c>
      <c r="M39" s="110" t="s">
        <v>65</v>
      </c>
    </row>
    <row r="40" ht="15.75">
      <c r="K40" s="30" t="s">
        <v>66</v>
      </c>
    </row>
  </sheetData>
  <sheetProtection/>
  <mergeCells count="10">
    <mergeCell ref="A4:M4"/>
    <mergeCell ref="A5:M5"/>
    <mergeCell ref="B9:J9"/>
    <mergeCell ref="A11:B12"/>
    <mergeCell ref="C11:C12"/>
    <mergeCell ref="D11:D12"/>
    <mergeCell ref="E11:E12"/>
    <mergeCell ref="F11:F12"/>
    <mergeCell ref="G11:J11"/>
    <mergeCell ref="K11:M11"/>
  </mergeCells>
  <printOptions/>
  <pageMargins left="0.5118110236220472" right="0.5118110236220472" top="0.3937007874015748" bottom="0.15748031496062992" header="0.31496062992125984" footer="0.31496062992125984"/>
  <pageSetup fitToHeight="0" fitToWidth="1" horizontalDpi="1200" verticalDpi="1200" orientation="landscape" paperSize="9" scale="5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B79"/>
  <sheetViews>
    <sheetView view="pageBreakPreview" zoomScale="75" zoomScaleNormal="75" zoomScaleSheetLayoutView="75" zoomScalePageLayoutView="0" workbookViewId="0" topLeftCell="A1">
      <selection activeCell="Q4" sqref="Q4"/>
    </sheetView>
  </sheetViews>
  <sheetFormatPr defaultColWidth="11.00390625" defaultRowHeight="12.75"/>
  <cols>
    <col min="1" max="1" width="2.875" style="1" customWidth="1"/>
    <col min="2" max="2" width="4.00390625" style="1" customWidth="1"/>
    <col min="3" max="3" width="37.75390625" style="1" customWidth="1"/>
    <col min="4" max="4" width="13.00390625" style="1" customWidth="1"/>
    <col min="5" max="5" width="14.125" style="1" customWidth="1"/>
    <col min="6" max="6" width="14.625" style="1" customWidth="1"/>
    <col min="7" max="7" width="18.375" style="1" hidden="1" customWidth="1"/>
    <col min="8" max="8" width="17.00390625" style="1" hidden="1" customWidth="1"/>
    <col min="9" max="9" width="14.75390625" style="1" customWidth="1"/>
    <col min="10" max="10" width="12.875" style="1" customWidth="1"/>
    <col min="11" max="11" width="14.875" style="1" customWidth="1"/>
    <col min="12" max="12" width="13.125" style="1" customWidth="1"/>
    <col min="13" max="13" width="14.625" style="1" customWidth="1"/>
    <col min="14" max="14" width="12.375" style="1" customWidth="1"/>
    <col min="15" max="15" width="14.75390625" style="1" customWidth="1"/>
    <col min="16" max="16" width="12.75390625" style="1" customWidth="1"/>
    <col min="17" max="17" width="13.25390625" style="1" customWidth="1"/>
    <col min="18" max="16384" width="11.00390625" style="1" customWidth="1"/>
  </cols>
  <sheetData>
    <row r="1" spans="3:17" ht="56.25" customHeight="1">
      <c r="C1" s="2"/>
      <c r="D1" s="2"/>
      <c r="E1" s="2"/>
      <c r="F1" s="2"/>
      <c r="G1" s="2"/>
      <c r="H1" s="2"/>
      <c r="I1" s="2"/>
      <c r="J1" s="2"/>
      <c r="K1" s="2"/>
      <c r="P1" s="204" t="s">
        <v>18</v>
      </c>
      <c r="Q1" s="204"/>
    </row>
    <row r="2" spans="3:17" ht="38.25" customHeight="1">
      <c r="C2" s="210" t="s">
        <v>9</v>
      </c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</row>
    <row r="3" spans="3:17" ht="24.75" customHeight="1">
      <c r="C3" s="215" t="s">
        <v>19</v>
      </c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</row>
    <row r="4" spans="3:17" ht="15.75" customHeight="1"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2:20" ht="18" customHeight="1">
      <c r="B5" s="193" t="s">
        <v>10</v>
      </c>
      <c r="C5" s="4"/>
      <c r="D5" s="195" t="s">
        <v>20</v>
      </c>
      <c r="E5" s="199">
        <v>2008</v>
      </c>
      <c r="F5" s="200"/>
      <c r="G5" s="200"/>
      <c r="H5" s="200"/>
      <c r="I5" s="201"/>
      <c r="J5" s="206">
        <v>2009</v>
      </c>
      <c r="K5" s="218"/>
      <c r="L5" s="218"/>
      <c r="M5" s="219"/>
      <c r="N5" s="5"/>
      <c r="O5" s="206">
        <v>2010</v>
      </c>
      <c r="P5" s="200"/>
      <c r="Q5" s="201"/>
      <c r="R5" s="6"/>
      <c r="S5" s="6"/>
      <c r="T5" s="6"/>
    </row>
    <row r="6" spans="2:20" ht="21" customHeight="1">
      <c r="B6" s="194"/>
      <c r="C6" s="212" t="s">
        <v>5</v>
      </c>
      <c r="D6" s="196"/>
      <c r="E6" s="207" t="s">
        <v>11</v>
      </c>
      <c r="F6" s="198" t="s">
        <v>12</v>
      </c>
      <c r="G6" s="202" t="s">
        <v>13</v>
      </c>
      <c r="H6" s="202" t="s">
        <v>14</v>
      </c>
      <c r="I6" s="198" t="s">
        <v>15</v>
      </c>
      <c r="J6" s="205" t="s">
        <v>21</v>
      </c>
      <c r="K6" s="205" t="s">
        <v>16</v>
      </c>
      <c r="L6" s="205" t="s">
        <v>12</v>
      </c>
      <c r="M6" s="205" t="s">
        <v>15</v>
      </c>
      <c r="N6" s="205" t="s">
        <v>22</v>
      </c>
      <c r="O6" s="207" t="s">
        <v>17</v>
      </c>
      <c r="P6" s="205" t="s">
        <v>12</v>
      </c>
      <c r="Q6" s="205" t="s">
        <v>15</v>
      </c>
      <c r="R6" s="6"/>
      <c r="S6" s="6"/>
      <c r="T6" s="6"/>
    </row>
    <row r="7" spans="2:20" ht="12" customHeight="1">
      <c r="B7" s="194"/>
      <c r="C7" s="213"/>
      <c r="D7" s="196"/>
      <c r="E7" s="196"/>
      <c r="F7" s="196"/>
      <c r="G7" s="203"/>
      <c r="H7" s="203"/>
      <c r="I7" s="196"/>
      <c r="J7" s="198"/>
      <c r="K7" s="196"/>
      <c r="L7" s="196"/>
      <c r="M7" s="196"/>
      <c r="N7" s="216"/>
      <c r="O7" s="208"/>
      <c r="P7" s="196"/>
      <c r="Q7" s="196"/>
      <c r="R7" s="6"/>
      <c r="S7" s="6"/>
      <c r="T7" s="6"/>
    </row>
    <row r="8" spans="2:20" ht="12" customHeight="1">
      <c r="B8" s="194"/>
      <c r="C8" s="213"/>
      <c r="D8" s="196"/>
      <c r="E8" s="196"/>
      <c r="F8" s="196"/>
      <c r="G8" s="203"/>
      <c r="H8" s="203"/>
      <c r="I8" s="196"/>
      <c r="J8" s="198"/>
      <c r="K8" s="196"/>
      <c r="L8" s="196"/>
      <c r="M8" s="196"/>
      <c r="N8" s="216"/>
      <c r="O8" s="208"/>
      <c r="P8" s="196"/>
      <c r="Q8" s="196"/>
      <c r="R8" s="6"/>
      <c r="S8" s="6"/>
      <c r="T8" s="6"/>
    </row>
    <row r="9" spans="2:20" ht="12" customHeight="1">
      <c r="B9" s="194"/>
      <c r="C9" s="213"/>
      <c r="D9" s="196"/>
      <c r="E9" s="196"/>
      <c r="F9" s="196"/>
      <c r="G9" s="203"/>
      <c r="H9" s="203"/>
      <c r="I9" s="196"/>
      <c r="J9" s="198"/>
      <c r="K9" s="196"/>
      <c r="L9" s="196"/>
      <c r="M9" s="196"/>
      <c r="N9" s="216"/>
      <c r="O9" s="208"/>
      <c r="P9" s="196"/>
      <c r="Q9" s="196"/>
      <c r="R9" s="6"/>
      <c r="S9" s="6"/>
      <c r="T9" s="6"/>
    </row>
    <row r="10" spans="2:20" ht="42.75" customHeight="1">
      <c r="B10" s="194"/>
      <c r="C10" s="214"/>
      <c r="D10" s="197"/>
      <c r="E10" s="197"/>
      <c r="F10" s="197"/>
      <c r="G10" s="203"/>
      <c r="H10" s="203"/>
      <c r="I10" s="197"/>
      <c r="J10" s="202"/>
      <c r="K10" s="197"/>
      <c r="L10" s="197"/>
      <c r="M10" s="197"/>
      <c r="N10" s="217"/>
      <c r="O10" s="209"/>
      <c r="P10" s="197"/>
      <c r="Q10" s="197"/>
      <c r="R10" s="6"/>
      <c r="S10" s="6"/>
      <c r="T10" s="6"/>
    </row>
    <row r="11" spans="2:20" ht="18.75" customHeight="1">
      <c r="B11" s="8">
        <v>1</v>
      </c>
      <c r="C11" s="7">
        <v>2</v>
      </c>
      <c r="D11" s="7">
        <v>3</v>
      </c>
      <c r="E11" s="7">
        <v>5</v>
      </c>
      <c r="F11" s="7">
        <v>6</v>
      </c>
      <c r="G11" s="7">
        <v>5</v>
      </c>
      <c r="H11" s="7">
        <v>6</v>
      </c>
      <c r="I11" s="7">
        <v>7</v>
      </c>
      <c r="J11" s="7"/>
      <c r="K11" s="7">
        <v>8</v>
      </c>
      <c r="L11" s="9">
        <v>9</v>
      </c>
      <c r="M11" s="9">
        <v>10</v>
      </c>
      <c r="N11" s="9"/>
      <c r="O11" s="9">
        <v>11</v>
      </c>
      <c r="P11" s="9">
        <v>12</v>
      </c>
      <c r="Q11" s="9">
        <v>13</v>
      </c>
      <c r="R11" s="6"/>
      <c r="S11" s="6"/>
      <c r="T11" s="6"/>
    </row>
    <row r="12" spans="2:20" ht="45" customHeight="1">
      <c r="B12" s="8" t="s">
        <v>2</v>
      </c>
      <c r="C12" s="10" t="s">
        <v>23</v>
      </c>
      <c r="D12" s="11">
        <v>8.94</v>
      </c>
      <c r="E12" s="12">
        <v>12800</v>
      </c>
      <c r="F12" s="12">
        <f>E12*D12</f>
        <v>114432</v>
      </c>
      <c r="G12" s="12"/>
      <c r="H12" s="12">
        <v>0</v>
      </c>
      <c r="I12" s="12">
        <f>+F12</f>
        <v>114432</v>
      </c>
      <c r="J12" s="11">
        <v>9.52</v>
      </c>
      <c r="K12" s="12">
        <v>13100</v>
      </c>
      <c r="L12" s="13">
        <f>K12*J12</f>
        <v>124712</v>
      </c>
      <c r="M12" s="13">
        <v>124712</v>
      </c>
      <c r="N12" s="9">
        <v>10.09</v>
      </c>
      <c r="O12" s="13">
        <v>14000</v>
      </c>
      <c r="P12" s="13">
        <f>O12*N12</f>
        <v>141260</v>
      </c>
      <c r="Q12" s="13">
        <v>141260</v>
      </c>
      <c r="R12" s="6"/>
      <c r="S12" s="6"/>
      <c r="T12" s="6"/>
    </row>
    <row r="13" spans="2:28" ht="43.5" customHeight="1">
      <c r="B13" s="8"/>
      <c r="C13" s="14" t="s">
        <v>24</v>
      </c>
      <c r="D13" s="15">
        <v>8.94</v>
      </c>
      <c r="E13" s="16">
        <f>F13/D13</f>
        <v>36368.143176733785</v>
      </c>
      <c r="F13" s="16">
        <v>325131.2</v>
      </c>
      <c r="G13" s="16">
        <v>325131.2</v>
      </c>
      <c r="H13" s="16">
        <v>325131.2</v>
      </c>
      <c r="I13" s="16">
        <v>325131.2</v>
      </c>
      <c r="J13" s="11">
        <v>9.52</v>
      </c>
      <c r="K13" s="16">
        <f>L13/D13</f>
        <v>38757.527964205816</v>
      </c>
      <c r="L13" s="9">
        <v>346492.3</v>
      </c>
      <c r="M13" s="9">
        <v>346492.3</v>
      </c>
      <c r="N13" s="9">
        <v>10.09</v>
      </c>
      <c r="O13" s="13">
        <f>P13/D13</f>
        <v>41013.22147651007</v>
      </c>
      <c r="P13" s="13">
        <v>366658.2</v>
      </c>
      <c r="Q13" s="13">
        <v>366658.2</v>
      </c>
      <c r="R13" s="6"/>
      <c r="S13" s="6"/>
      <c r="T13" s="6"/>
      <c r="U13" s="17"/>
      <c r="V13" s="17"/>
      <c r="W13" s="17"/>
      <c r="X13" s="17"/>
      <c r="Y13" s="17"/>
      <c r="Z13" s="17"/>
      <c r="AA13" s="17"/>
      <c r="AB13" s="17"/>
    </row>
    <row r="14" spans="1:25" ht="15.75">
      <c r="A14" s="18"/>
      <c r="B14" s="19"/>
      <c r="C14" s="20"/>
      <c r="D14" s="20"/>
      <c r="E14" s="20"/>
      <c r="F14" s="20"/>
      <c r="G14" s="20"/>
      <c r="H14" s="20"/>
      <c r="I14" s="21"/>
      <c r="J14" s="21"/>
      <c r="K14" s="21"/>
      <c r="L14" s="19"/>
      <c r="M14" s="19"/>
      <c r="N14" s="19"/>
      <c r="O14" s="19"/>
      <c r="P14" s="19"/>
      <c r="Q14" s="19"/>
      <c r="R14" s="6"/>
      <c r="S14" s="6"/>
      <c r="T14" s="6"/>
      <c r="U14" s="17"/>
      <c r="V14" s="17"/>
      <c r="W14" s="17"/>
      <c r="X14" s="17"/>
      <c r="Y14" s="17"/>
    </row>
    <row r="15" spans="1:25" ht="15.75">
      <c r="A15" s="17"/>
      <c r="B15" s="17"/>
      <c r="C15" s="22"/>
      <c r="D15" s="22"/>
      <c r="E15" s="22"/>
      <c r="F15" s="22"/>
      <c r="G15" s="22"/>
      <c r="H15" s="22"/>
      <c r="I15" s="23"/>
      <c r="J15" s="23"/>
      <c r="K15" s="23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</row>
    <row r="16" spans="1:25" ht="15.75">
      <c r="A16" s="17"/>
      <c r="B16" s="17"/>
      <c r="C16" s="22"/>
      <c r="D16" s="22"/>
      <c r="E16" s="22"/>
      <c r="F16" s="22"/>
      <c r="G16" s="22"/>
      <c r="H16" s="22"/>
      <c r="I16" s="23"/>
      <c r="J16" s="23"/>
      <c r="K16" s="23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</row>
    <row r="17" spans="1:25" ht="15.75">
      <c r="A17" s="17"/>
      <c r="B17" s="17"/>
      <c r="C17" s="22"/>
      <c r="D17" s="22"/>
      <c r="E17" s="22"/>
      <c r="F17" s="22"/>
      <c r="G17" s="22"/>
      <c r="H17" s="22"/>
      <c r="I17" s="23"/>
      <c r="J17" s="23"/>
      <c r="K17" s="23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</row>
    <row r="18" spans="3:11" ht="15.75">
      <c r="C18" s="24"/>
      <c r="D18" s="24"/>
      <c r="E18" s="24"/>
      <c r="F18" s="24"/>
      <c r="G18" s="24"/>
      <c r="H18" s="24"/>
      <c r="I18" s="23"/>
      <c r="J18" s="23"/>
      <c r="K18" s="23"/>
    </row>
    <row r="19" spans="3:11" ht="15.75">
      <c r="C19" s="24"/>
      <c r="D19" s="24"/>
      <c r="E19" s="24"/>
      <c r="F19" s="24"/>
      <c r="G19" s="24"/>
      <c r="H19" s="24"/>
      <c r="I19" s="23"/>
      <c r="J19" s="23"/>
      <c r="K19" s="23"/>
    </row>
    <row r="20" spans="3:11" ht="15.75">
      <c r="C20" s="24"/>
      <c r="D20" s="24"/>
      <c r="E20" s="24"/>
      <c r="F20" s="24"/>
      <c r="G20" s="24"/>
      <c r="H20" s="24"/>
      <c r="I20" s="23"/>
      <c r="J20" s="23"/>
      <c r="K20" s="23"/>
    </row>
    <row r="21" spans="3:11" ht="15.75">
      <c r="C21" s="24"/>
      <c r="D21" s="24"/>
      <c r="E21" s="24"/>
      <c r="F21" s="24"/>
      <c r="G21" s="24"/>
      <c r="H21" s="24"/>
      <c r="I21" s="23"/>
      <c r="J21" s="23"/>
      <c r="K21" s="23"/>
    </row>
    <row r="22" spans="3:11" ht="15.75">
      <c r="C22" s="24"/>
      <c r="D22" s="24"/>
      <c r="E22" s="24"/>
      <c r="F22" s="24"/>
      <c r="G22" s="24"/>
      <c r="H22" s="24"/>
      <c r="I22" s="23"/>
      <c r="J22" s="23"/>
      <c r="K22" s="23"/>
    </row>
    <row r="23" spans="3:11" ht="15.75">
      <c r="C23" s="24"/>
      <c r="D23" s="24"/>
      <c r="E23" s="24"/>
      <c r="F23" s="24"/>
      <c r="G23" s="24"/>
      <c r="H23" s="24"/>
      <c r="I23" s="23"/>
      <c r="J23" s="23"/>
      <c r="K23" s="23"/>
    </row>
    <row r="24" spans="3:11" ht="15.75">
      <c r="C24" s="24"/>
      <c r="D24" s="24"/>
      <c r="E24" s="24"/>
      <c r="F24" s="24"/>
      <c r="G24" s="24"/>
      <c r="H24" s="24"/>
      <c r="I24" s="23"/>
      <c r="J24" s="23"/>
      <c r="K24" s="23"/>
    </row>
    <row r="25" spans="3:11" ht="15.75">
      <c r="C25" s="24"/>
      <c r="D25" s="24"/>
      <c r="E25" s="24"/>
      <c r="F25" s="24"/>
      <c r="G25" s="24"/>
      <c r="H25" s="24"/>
      <c r="I25" s="2"/>
      <c r="J25" s="2"/>
      <c r="K25" s="2"/>
    </row>
    <row r="26" spans="3:11" ht="15.75">
      <c r="C26" s="24"/>
      <c r="D26" s="24"/>
      <c r="E26" s="24"/>
      <c r="F26" s="24"/>
      <c r="G26" s="24"/>
      <c r="H26" s="24"/>
      <c r="I26" s="2"/>
      <c r="J26" s="2"/>
      <c r="K26" s="2"/>
    </row>
    <row r="27" spans="3:11" ht="15.75">
      <c r="C27" s="24"/>
      <c r="D27" s="24"/>
      <c r="E27" s="24"/>
      <c r="F27" s="24"/>
      <c r="G27" s="24"/>
      <c r="H27" s="24"/>
      <c r="I27" s="23"/>
      <c r="J27" s="23"/>
      <c r="K27" s="23"/>
    </row>
    <row r="28" spans="3:11" ht="15.75">
      <c r="C28" s="24"/>
      <c r="D28" s="24"/>
      <c r="E28" s="24"/>
      <c r="F28" s="24"/>
      <c r="G28" s="24"/>
      <c r="H28" s="24"/>
      <c r="I28" s="23"/>
      <c r="J28" s="23"/>
      <c r="K28" s="23"/>
    </row>
    <row r="29" spans="3:11" ht="15.75">
      <c r="C29" s="24"/>
      <c r="D29" s="24"/>
      <c r="E29" s="24"/>
      <c r="F29" s="24"/>
      <c r="G29" s="24"/>
      <c r="H29" s="24"/>
      <c r="I29" s="23"/>
      <c r="J29" s="23"/>
      <c r="K29" s="23"/>
    </row>
    <row r="30" spans="3:11" ht="15.75">
      <c r="C30" s="24"/>
      <c r="D30" s="24"/>
      <c r="E30" s="24"/>
      <c r="F30" s="24"/>
      <c r="G30" s="24"/>
      <c r="H30" s="24"/>
      <c r="I30" s="23"/>
      <c r="J30" s="23"/>
      <c r="K30" s="23"/>
    </row>
    <row r="31" spans="3:11" ht="15.75">
      <c r="C31" s="24"/>
      <c r="D31" s="24"/>
      <c r="E31" s="24"/>
      <c r="F31" s="24"/>
      <c r="G31" s="24"/>
      <c r="H31" s="24"/>
      <c r="I31" s="23"/>
      <c r="J31" s="23"/>
      <c r="K31" s="23"/>
    </row>
    <row r="32" spans="3:11" ht="15.75">
      <c r="C32" s="24"/>
      <c r="D32" s="24"/>
      <c r="E32" s="24"/>
      <c r="F32" s="24"/>
      <c r="G32" s="24"/>
      <c r="H32" s="24"/>
      <c r="I32" s="23"/>
      <c r="J32" s="23"/>
      <c r="K32" s="23"/>
    </row>
    <row r="33" spans="3:11" ht="15.75">
      <c r="C33" s="24"/>
      <c r="D33" s="24"/>
      <c r="E33" s="24"/>
      <c r="F33" s="24"/>
      <c r="G33" s="24"/>
      <c r="H33" s="24"/>
      <c r="I33" s="23"/>
      <c r="J33" s="23"/>
      <c r="K33" s="23"/>
    </row>
    <row r="34" spans="3:11" ht="15.75">
      <c r="C34" s="24"/>
      <c r="D34" s="24"/>
      <c r="E34" s="24"/>
      <c r="F34" s="24"/>
      <c r="G34" s="24"/>
      <c r="H34" s="24"/>
      <c r="I34" s="23"/>
      <c r="J34" s="23"/>
      <c r="K34" s="23"/>
    </row>
    <row r="35" spans="3:11" ht="15.75">
      <c r="C35" s="24"/>
      <c r="D35" s="24"/>
      <c r="E35" s="24"/>
      <c r="F35" s="24"/>
      <c r="G35" s="24"/>
      <c r="H35" s="24"/>
      <c r="I35" s="23"/>
      <c r="J35" s="23"/>
      <c r="K35" s="23"/>
    </row>
    <row r="36" spans="3:11" ht="15.75">
      <c r="C36" s="24"/>
      <c r="D36" s="24"/>
      <c r="E36" s="24"/>
      <c r="F36" s="24"/>
      <c r="G36" s="24"/>
      <c r="H36" s="24"/>
      <c r="I36" s="23"/>
      <c r="J36" s="23"/>
      <c r="K36" s="23"/>
    </row>
    <row r="37" spans="3:11" ht="15.75">
      <c r="C37" s="24"/>
      <c r="D37" s="24"/>
      <c r="E37" s="24"/>
      <c r="F37" s="24"/>
      <c r="G37" s="24"/>
      <c r="H37" s="24"/>
      <c r="I37" s="23"/>
      <c r="J37" s="23"/>
      <c r="K37" s="23"/>
    </row>
    <row r="38" spans="3:11" ht="15.75">
      <c r="C38" s="24"/>
      <c r="D38" s="24"/>
      <c r="E38" s="24"/>
      <c r="F38" s="24"/>
      <c r="G38" s="24"/>
      <c r="H38" s="24"/>
      <c r="I38" s="23"/>
      <c r="J38" s="23"/>
      <c r="K38" s="23"/>
    </row>
    <row r="39" spans="3:11" ht="15.75">
      <c r="C39" s="24"/>
      <c r="D39" s="24"/>
      <c r="E39" s="24"/>
      <c r="F39" s="24"/>
      <c r="G39" s="24"/>
      <c r="H39" s="24"/>
      <c r="I39" s="23"/>
      <c r="J39" s="23"/>
      <c r="K39" s="23"/>
    </row>
    <row r="40" spans="3:11" ht="15.75">
      <c r="C40" s="24"/>
      <c r="D40" s="24"/>
      <c r="E40" s="24"/>
      <c r="F40" s="24"/>
      <c r="G40" s="24"/>
      <c r="H40" s="24"/>
      <c r="I40" s="23"/>
      <c r="J40" s="23"/>
      <c r="K40" s="23"/>
    </row>
    <row r="41" spans="3:11" ht="15.75">
      <c r="C41" s="24"/>
      <c r="D41" s="24"/>
      <c r="E41" s="24"/>
      <c r="F41" s="24"/>
      <c r="G41" s="24"/>
      <c r="H41" s="24"/>
      <c r="I41" s="23"/>
      <c r="J41" s="23"/>
      <c r="K41" s="23"/>
    </row>
    <row r="42" spans="3:11" ht="15.75">
      <c r="C42" s="24"/>
      <c r="D42" s="24"/>
      <c r="E42" s="24"/>
      <c r="F42" s="24"/>
      <c r="G42" s="24"/>
      <c r="H42" s="24"/>
      <c r="I42" s="23"/>
      <c r="J42" s="23"/>
      <c r="K42" s="23"/>
    </row>
    <row r="43" spans="3:11" ht="15.75">
      <c r="C43" s="25"/>
      <c r="D43" s="25"/>
      <c r="E43" s="25"/>
      <c r="F43" s="25"/>
      <c r="G43" s="25"/>
      <c r="H43" s="25"/>
      <c r="I43" s="23"/>
      <c r="J43" s="23"/>
      <c r="K43" s="23"/>
    </row>
    <row r="44" spans="3:11" ht="15.75">
      <c r="C44" s="24"/>
      <c r="D44" s="24"/>
      <c r="E44" s="24"/>
      <c r="F44" s="24"/>
      <c r="G44" s="24"/>
      <c r="H44" s="24"/>
      <c r="I44" s="2"/>
      <c r="J44" s="2"/>
      <c r="K44" s="2"/>
    </row>
    <row r="45" spans="3:11" ht="15.75">
      <c r="C45" s="24"/>
      <c r="D45" s="24"/>
      <c r="E45" s="24"/>
      <c r="F45" s="24"/>
      <c r="G45" s="24"/>
      <c r="H45" s="24"/>
      <c r="I45" s="2"/>
      <c r="J45" s="2"/>
      <c r="K45" s="2"/>
    </row>
    <row r="46" spans="3:11" ht="15.75">
      <c r="C46" s="24"/>
      <c r="D46" s="24"/>
      <c r="E46" s="24"/>
      <c r="F46" s="24"/>
      <c r="G46" s="24"/>
      <c r="H46" s="24"/>
      <c r="I46" s="2"/>
      <c r="J46" s="2"/>
      <c r="K46" s="2"/>
    </row>
    <row r="47" spans="3:11" ht="15.75">
      <c r="C47" s="26"/>
      <c r="D47" s="24"/>
      <c r="E47" s="24"/>
      <c r="F47" s="24"/>
      <c r="G47" s="24"/>
      <c r="H47" s="24"/>
      <c r="I47" s="2"/>
      <c r="J47" s="2"/>
      <c r="K47" s="2"/>
    </row>
    <row r="48" spans="3:11" ht="15.75">
      <c r="C48" s="24"/>
      <c r="D48" s="24"/>
      <c r="E48" s="24"/>
      <c r="F48" s="24"/>
      <c r="G48" s="24"/>
      <c r="H48" s="24"/>
      <c r="I48" s="2"/>
      <c r="J48" s="2"/>
      <c r="K48" s="2"/>
    </row>
    <row r="49" spans="3:11" ht="15.75">
      <c r="C49" s="24"/>
      <c r="D49" s="24"/>
      <c r="E49" s="24"/>
      <c r="F49" s="24"/>
      <c r="G49" s="24"/>
      <c r="H49" s="24"/>
      <c r="I49" s="2"/>
      <c r="J49" s="2"/>
      <c r="K49" s="2"/>
    </row>
    <row r="50" spans="3:11" ht="15.75">
      <c r="C50" s="24"/>
      <c r="D50" s="24"/>
      <c r="E50" s="24"/>
      <c r="F50" s="24"/>
      <c r="G50" s="24"/>
      <c r="H50" s="24"/>
      <c r="I50" s="2"/>
      <c r="J50" s="2"/>
      <c r="K50" s="2"/>
    </row>
    <row r="51" spans="3:11" ht="15.75">
      <c r="C51" s="24"/>
      <c r="D51" s="24"/>
      <c r="E51" s="24"/>
      <c r="F51" s="24"/>
      <c r="G51" s="24"/>
      <c r="H51" s="24"/>
      <c r="I51" s="2"/>
      <c r="J51" s="2"/>
      <c r="K51" s="2"/>
    </row>
    <row r="52" spans="3:11" ht="15.75">
      <c r="C52" s="24"/>
      <c r="D52" s="24"/>
      <c r="E52" s="24"/>
      <c r="F52" s="24"/>
      <c r="G52" s="24"/>
      <c r="H52" s="24"/>
      <c r="I52" s="2"/>
      <c r="J52" s="2"/>
      <c r="K52" s="2"/>
    </row>
    <row r="53" spans="3:11" ht="15.75">
      <c r="C53" s="24"/>
      <c r="D53" s="24"/>
      <c r="E53" s="24"/>
      <c r="F53" s="24"/>
      <c r="G53" s="24"/>
      <c r="H53" s="24"/>
      <c r="I53" s="2"/>
      <c r="J53" s="2"/>
      <c r="K53" s="2"/>
    </row>
    <row r="54" spans="3:11" ht="15.75">
      <c r="C54" s="24"/>
      <c r="D54" s="24"/>
      <c r="E54" s="24"/>
      <c r="F54" s="24"/>
      <c r="G54" s="24"/>
      <c r="H54" s="24"/>
      <c r="I54" s="2"/>
      <c r="J54" s="2"/>
      <c r="K54" s="2"/>
    </row>
    <row r="55" spans="3:11" ht="15.75">
      <c r="C55" s="24"/>
      <c r="D55" s="24"/>
      <c r="E55" s="24"/>
      <c r="F55" s="24"/>
      <c r="G55" s="24"/>
      <c r="H55" s="24"/>
      <c r="I55" s="2"/>
      <c r="J55" s="2"/>
      <c r="K55" s="2"/>
    </row>
    <row r="56" spans="3:11" ht="15.75">
      <c r="C56" s="24"/>
      <c r="D56" s="24"/>
      <c r="E56" s="24"/>
      <c r="F56" s="24"/>
      <c r="G56" s="24"/>
      <c r="H56" s="24"/>
      <c r="I56" s="2"/>
      <c r="J56" s="2"/>
      <c r="K56" s="2"/>
    </row>
    <row r="57" spans="3:11" ht="15.75">
      <c r="C57" s="24"/>
      <c r="D57" s="24"/>
      <c r="E57" s="24"/>
      <c r="F57" s="24"/>
      <c r="G57" s="24"/>
      <c r="H57" s="24"/>
      <c r="I57" s="2"/>
      <c r="J57" s="2"/>
      <c r="K57" s="2"/>
    </row>
    <row r="58" spans="3:11" ht="15.75">
      <c r="C58" s="24"/>
      <c r="D58" s="24"/>
      <c r="E58" s="24"/>
      <c r="F58" s="24"/>
      <c r="G58" s="24"/>
      <c r="H58" s="24"/>
      <c r="I58" s="2"/>
      <c r="J58" s="2"/>
      <c r="K58" s="2"/>
    </row>
    <row r="59" spans="3:11" ht="15.75">
      <c r="C59" s="24"/>
      <c r="D59" s="24"/>
      <c r="E59" s="24"/>
      <c r="F59" s="24"/>
      <c r="G59" s="24"/>
      <c r="H59" s="24"/>
      <c r="I59" s="2"/>
      <c r="J59" s="2"/>
      <c r="K59" s="2"/>
    </row>
    <row r="60" spans="3:11" ht="15.75">
      <c r="C60" s="24"/>
      <c r="D60" s="24"/>
      <c r="E60" s="24"/>
      <c r="F60" s="24"/>
      <c r="G60" s="24"/>
      <c r="H60" s="24"/>
      <c r="I60" s="2"/>
      <c r="J60" s="2"/>
      <c r="K60" s="2"/>
    </row>
    <row r="61" spans="3:11" ht="15.75">
      <c r="C61" s="24"/>
      <c r="D61" s="24"/>
      <c r="E61" s="24"/>
      <c r="F61" s="24"/>
      <c r="G61" s="24"/>
      <c r="H61" s="24"/>
      <c r="I61" s="2"/>
      <c r="J61" s="2"/>
      <c r="K61" s="2"/>
    </row>
    <row r="62" spans="3:11" ht="15.75">
      <c r="C62" s="24"/>
      <c r="D62" s="24"/>
      <c r="E62" s="24"/>
      <c r="F62" s="24"/>
      <c r="G62" s="24"/>
      <c r="H62" s="24"/>
      <c r="I62" s="2"/>
      <c r="J62" s="2"/>
      <c r="K62" s="2"/>
    </row>
    <row r="63" spans="3:11" ht="15.75">
      <c r="C63" s="24"/>
      <c r="D63" s="24"/>
      <c r="E63" s="24"/>
      <c r="F63" s="24"/>
      <c r="G63" s="24"/>
      <c r="H63" s="24"/>
      <c r="I63" s="2"/>
      <c r="J63" s="2"/>
      <c r="K63" s="2"/>
    </row>
    <row r="64" spans="3:11" ht="15.75">
      <c r="C64" s="24"/>
      <c r="D64" s="24"/>
      <c r="E64" s="24"/>
      <c r="F64" s="24"/>
      <c r="G64" s="24"/>
      <c r="H64" s="24"/>
      <c r="I64" s="2"/>
      <c r="J64" s="2"/>
      <c r="K64" s="2"/>
    </row>
    <row r="65" spans="3:11" ht="15.75">
      <c r="C65" s="24"/>
      <c r="D65" s="24"/>
      <c r="E65" s="24"/>
      <c r="F65" s="24"/>
      <c r="G65" s="24"/>
      <c r="H65" s="24"/>
      <c r="I65" s="2"/>
      <c r="J65" s="2"/>
      <c r="K65" s="2"/>
    </row>
    <row r="66" spans="3:11" ht="15.75">
      <c r="C66" s="24"/>
      <c r="D66" s="24"/>
      <c r="E66" s="24"/>
      <c r="F66" s="24"/>
      <c r="G66" s="24"/>
      <c r="H66" s="24"/>
      <c r="I66" s="2"/>
      <c r="J66" s="2"/>
      <c r="K66" s="2"/>
    </row>
    <row r="67" spans="3:11" ht="15.75">
      <c r="C67" s="24"/>
      <c r="D67" s="24"/>
      <c r="E67" s="24"/>
      <c r="F67" s="24"/>
      <c r="G67" s="24"/>
      <c r="H67" s="24"/>
      <c r="I67" s="2"/>
      <c r="J67" s="2"/>
      <c r="K67" s="2"/>
    </row>
    <row r="68" spans="3:11" ht="15.75">
      <c r="C68" s="24"/>
      <c r="D68" s="24"/>
      <c r="E68" s="24"/>
      <c r="F68" s="24"/>
      <c r="G68" s="24"/>
      <c r="H68" s="24"/>
      <c r="I68" s="2"/>
      <c r="J68" s="2"/>
      <c r="K68" s="2"/>
    </row>
    <row r="69" spans="3:11" ht="15.75">
      <c r="C69" s="24"/>
      <c r="D69" s="24"/>
      <c r="E69" s="24"/>
      <c r="F69" s="24"/>
      <c r="G69" s="24"/>
      <c r="H69" s="24"/>
      <c r="I69" s="2"/>
      <c r="J69" s="2"/>
      <c r="K69" s="2"/>
    </row>
    <row r="70" spans="3:11" ht="15.75">
      <c r="C70" s="24"/>
      <c r="D70" s="24"/>
      <c r="E70" s="24"/>
      <c r="F70" s="24"/>
      <c r="G70" s="24"/>
      <c r="H70" s="24"/>
      <c r="I70" s="2"/>
      <c r="J70" s="2"/>
      <c r="K70" s="2"/>
    </row>
    <row r="71" spans="3:11" ht="15.75">
      <c r="C71" s="24"/>
      <c r="D71" s="24"/>
      <c r="E71" s="24"/>
      <c r="F71" s="24"/>
      <c r="G71" s="24"/>
      <c r="H71" s="24"/>
      <c r="I71" s="2"/>
      <c r="J71" s="2"/>
      <c r="K71" s="2"/>
    </row>
    <row r="72" spans="3:11" ht="15.75">
      <c r="C72" s="24"/>
      <c r="D72" s="24"/>
      <c r="E72" s="24"/>
      <c r="F72" s="24"/>
      <c r="G72" s="24"/>
      <c r="H72" s="24"/>
      <c r="I72" s="2"/>
      <c r="J72" s="2"/>
      <c r="K72" s="2"/>
    </row>
    <row r="73" spans="3:11" ht="15.75">
      <c r="C73" s="24"/>
      <c r="D73" s="24"/>
      <c r="E73" s="24"/>
      <c r="F73" s="24"/>
      <c r="G73" s="24"/>
      <c r="H73" s="24"/>
      <c r="I73" s="2"/>
      <c r="J73" s="2"/>
      <c r="K73" s="2"/>
    </row>
    <row r="74" spans="3:11" ht="15.75">
      <c r="C74" s="24"/>
      <c r="D74" s="24"/>
      <c r="E74" s="24"/>
      <c r="F74" s="24"/>
      <c r="G74" s="24"/>
      <c r="H74" s="24"/>
      <c r="I74" s="2"/>
      <c r="J74" s="2"/>
      <c r="K74" s="2"/>
    </row>
    <row r="75" spans="3:11" ht="15.75">
      <c r="C75" s="24"/>
      <c r="D75" s="24"/>
      <c r="E75" s="24"/>
      <c r="F75" s="24"/>
      <c r="G75" s="24"/>
      <c r="H75" s="24"/>
      <c r="I75" s="2"/>
      <c r="J75" s="2"/>
      <c r="K75" s="2"/>
    </row>
    <row r="76" spans="3:11" ht="15.75">
      <c r="C76" s="24"/>
      <c r="D76" s="24"/>
      <c r="E76" s="24"/>
      <c r="F76" s="24"/>
      <c r="G76" s="24"/>
      <c r="H76" s="24"/>
      <c r="I76" s="2"/>
      <c r="J76" s="2"/>
      <c r="K76" s="2"/>
    </row>
    <row r="77" spans="3:11" ht="15.75">
      <c r="C77" s="24"/>
      <c r="D77" s="24"/>
      <c r="E77" s="24"/>
      <c r="F77" s="24"/>
      <c r="G77" s="24"/>
      <c r="H77" s="24"/>
      <c r="I77" s="2"/>
      <c r="J77" s="2"/>
      <c r="K77" s="2"/>
    </row>
    <row r="78" spans="3:11" ht="15.75">
      <c r="C78" s="2"/>
      <c r="D78" s="2"/>
      <c r="E78" s="2"/>
      <c r="F78" s="2"/>
      <c r="G78" s="2"/>
      <c r="H78" s="2"/>
      <c r="I78" s="2"/>
      <c r="J78" s="2"/>
      <c r="K78" s="2"/>
    </row>
    <row r="79" spans="3:11" ht="15.75">
      <c r="C79" s="2"/>
      <c r="D79" s="2"/>
      <c r="E79" s="2"/>
      <c r="F79" s="2"/>
      <c r="G79" s="2"/>
      <c r="H79" s="2"/>
      <c r="I79" s="2"/>
      <c r="J79" s="2"/>
      <c r="K79" s="2"/>
    </row>
  </sheetData>
  <sheetProtection/>
  <mergeCells count="22">
    <mergeCell ref="C3:Q3"/>
    <mergeCell ref="N6:N10"/>
    <mergeCell ref="E6:E10"/>
    <mergeCell ref="J6:J10"/>
    <mergeCell ref="J5:M5"/>
    <mergeCell ref="L6:L10"/>
    <mergeCell ref="P1:Q1"/>
    <mergeCell ref="P6:P10"/>
    <mergeCell ref="Q6:Q10"/>
    <mergeCell ref="K6:K10"/>
    <mergeCell ref="O5:Q5"/>
    <mergeCell ref="O6:O10"/>
    <mergeCell ref="C2:Q2"/>
    <mergeCell ref="M6:M10"/>
    <mergeCell ref="C6:C10"/>
    <mergeCell ref="H6:H10"/>
    <mergeCell ref="B5:B10"/>
    <mergeCell ref="D5:D10"/>
    <mergeCell ref="F6:F10"/>
    <mergeCell ref="E5:I5"/>
    <mergeCell ref="I6:I10"/>
    <mergeCell ref="G6:G10"/>
  </mergeCells>
  <printOptions horizontalCentered="1" verticalCentered="1"/>
  <pageMargins left="0.7874015748031497" right="0.4330708661417323" top="0.3937007874015748" bottom="0.984251968503937" header="0.5118110236220472" footer="0.5118110236220472"/>
  <pageSetup horizontalDpi="240" verticalDpi="24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39"/>
  <sheetViews>
    <sheetView zoomScaleSheetLayoutView="75" zoomScalePageLayoutView="0" workbookViewId="0" topLeftCell="A1">
      <pane xSplit="4" ySplit="11" topLeftCell="E30" activePane="bottomRight" state="frozen"/>
      <selection pane="topLeft" activeCell="A1" sqref="A1"/>
      <selection pane="topRight" activeCell="E1" sqref="E1"/>
      <selection pane="bottomLeft" activeCell="A13" sqref="A13"/>
      <selection pane="bottomRight" activeCell="C19" sqref="C19"/>
    </sheetView>
  </sheetViews>
  <sheetFormatPr defaultColWidth="9.00390625" defaultRowHeight="12.75"/>
  <cols>
    <col min="1" max="1" width="5.00390625" style="30" customWidth="1"/>
    <col min="2" max="2" width="78.00390625" style="30" customWidth="1"/>
    <col min="3" max="3" width="24.375" style="30" customWidth="1"/>
    <col min="4" max="4" width="12.875" style="30" customWidth="1"/>
    <col min="5" max="5" width="15.875" style="30" customWidth="1"/>
    <col min="6" max="6" width="12.75390625" style="30" customWidth="1"/>
    <col min="7" max="7" width="14.125" style="30" customWidth="1"/>
    <col min="8" max="8" width="14.125" style="90" customWidth="1"/>
    <col min="9" max="10" width="14.125" style="30" customWidth="1"/>
    <col min="11" max="13" width="12.00390625" style="30" customWidth="1"/>
    <col min="14" max="16384" width="9.125" style="30" customWidth="1"/>
  </cols>
  <sheetData>
    <row r="1" spans="1:10" ht="11.25" customHeight="1">
      <c r="A1" s="29"/>
      <c r="I1" s="40"/>
      <c r="J1" s="28"/>
    </row>
    <row r="2" spans="9:10" ht="10.5" customHeight="1" hidden="1">
      <c r="I2" s="40"/>
      <c r="J2" s="28"/>
    </row>
    <row r="3" spans="9:10" ht="15.75" customHeight="1" hidden="1">
      <c r="I3" s="40"/>
      <c r="J3" s="39"/>
    </row>
    <row r="4" spans="1:13" ht="18.75">
      <c r="A4" s="147" t="s">
        <v>4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</row>
    <row r="5" spans="1:13" ht="24" customHeight="1">
      <c r="A5" s="148" t="s">
        <v>91</v>
      </c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</row>
    <row r="6" ht="14.25" customHeight="1" hidden="1">
      <c r="J6" s="31"/>
    </row>
    <row r="7" spans="2:10" ht="18.75" customHeight="1">
      <c r="B7" s="60" t="s">
        <v>41</v>
      </c>
      <c r="C7" s="60"/>
      <c r="J7" s="31"/>
    </row>
    <row r="8" spans="2:10" ht="21" customHeight="1">
      <c r="B8" s="149" t="s">
        <v>42</v>
      </c>
      <c r="C8" s="149"/>
      <c r="D8" s="149"/>
      <c r="E8" s="149"/>
      <c r="F8" s="149"/>
      <c r="G8" s="149"/>
      <c r="H8" s="149"/>
      <c r="I8" s="149"/>
      <c r="J8" s="149"/>
    </row>
    <row r="9" ht="11.25" customHeight="1">
      <c r="J9" s="31"/>
    </row>
    <row r="10" spans="1:13" ht="27.75" customHeight="1">
      <c r="A10" s="150" t="s">
        <v>5</v>
      </c>
      <c r="B10" s="151"/>
      <c r="C10" s="154" t="s">
        <v>40</v>
      </c>
      <c r="D10" s="156" t="s">
        <v>33</v>
      </c>
      <c r="E10" s="156" t="s">
        <v>87</v>
      </c>
      <c r="F10" s="156" t="s">
        <v>88</v>
      </c>
      <c r="G10" s="158" t="s">
        <v>43</v>
      </c>
      <c r="H10" s="159"/>
      <c r="I10" s="159"/>
      <c r="J10" s="160"/>
      <c r="K10" s="158" t="s">
        <v>44</v>
      </c>
      <c r="L10" s="159"/>
      <c r="M10" s="160"/>
    </row>
    <row r="11" spans="1:13" ht="45" customHeight="1">
      <c r="A11" s="152"/>
      <c r="B11" s="153"/>
      <c r="C11" s="155"/>
      <c r="D11" s="157"/>
      <c r="E11" s="157"/>
      <c r="F11" s="157"/>
      <c r="G11" s="42" t="s">
        <v>37</v>
      </c>
      <c r="H11" s="91" t="s">
        <v>89</v>
      </c>
      <c r="I11" s="42" t="s">
        <v>38</v>
      </c>
      <c r="J11" s="42" t="s">
        <v>90</v>
      </c>
      <c r="K11" s="42" t="s">
        <v>37</v>
      </c>
      <c r="L11" s="42" t="s">
        <v>38</v>
      </c>
      <c r="M11" s="42" t="s">
        <v>90</v>
      </c>
    </row>
    <row r="12" spans="1:13" ht="27.75" customHeight="1">
      <c r="A12" s="92" t="s">
        <v>0</v>
      </c>
      <c r="B12" s="61" t="s">
        <v>36</v>
      </c>
      <c r="C12" s="63"/>
      <c r="D12" s="62" t="s">
        <v>34</v>
      </c>
      <c r="E12" s="95">
        <f>E24+E32+E38</f>
        <v>0</v>
      </c>
      <c r="F12" s="95">
        <f>F24+F32+F38</f>
        <v>0</v>
      </c>
      <c r="G12" s="95">
        <f>G24+G32+G38</f>
        <v>0</v>
      </c>
      <c r="H12" s="121" t="e">
        <f aca="true" t="shared" si="0" ref="H12:H17">G12/F12</f>
        <v>#DIV/0!</v>
      </c>
      <c r="I12" s="95">
        <f>I24+I32+I38</f>
        <v>0</v>
      </c>
      <c r="J12" s="95">
        <f>J24+J32+J38</f>
        <v>0</v>
      </c>
      <c r="K12" s="120"/>
      <c r="L12" s="120"/>
      <c r="M12" s="120"/>
    </row>
    <row r="13" spans="1:13" ht="27.75" customHeight="1">
      <c r="A13" s="93"/>
      <c r="B13" s="61" t="s">
        <v>62</v>
      </c>
      <c r="C13" s="63"/>
      <c r="D13" s="62" t="s">
        <v>34</v>
      </c>
      <c r="E13" s="95" t="e">
        <f>SUM(E14:E16)</f>
        <v>#VALUE!</v>
      </c>
      <c r="F13" s="95" t="e">
        <f>SUM(F14:F16)</f>
        <v>#VALUE!</v>
      </c>
      <c r="G13" s="95">
        <f>SUM(G14:G16)</f>
        <v>0</v>
      </c>
      <c r="H13" s="121" t="e">
        <f t="shared" si="0"/>
        <v>#VALUE!</v>
      </c>
      <c r="I13" s="95">
        <f>SUM(I14:I16)</f>
        <v>0</v>
      </c>
      <c r="J13" s="95">
        <f>SUM(J14:J16)</f>
        <v>0</v>
      </c>
      <c r="K13" s="120"/>
      <c r="L13" s="120"/>
      <c r="M13" s="120"/>
    </row>
    <row r="14" spans="1:13" ht="27.75" customHeight="1">
      <c r="A14" s="94"/>
      <c r="B14" s="61" t="s">
        <v>63</v>
      </c>
      <c r="C14" s="63"/>
      <c r="D14" s="62" t="s">
        <v>34</v>
      </c>
      <c r="E14" s="95">
        <f>E19+E27</f>
        <v>0</v>
      </c>
      <c r="F14" s="95">
        <f>F19+F27</f>
        <v>0</v>
      </c>
      <c r="G14" s="95">
        <f>G19+G27</f>
        <v>0</v>
      </c>
      <c r="H14" s="122" t="e">
        <f t="shared" si="0"/>
        <v>#DIV/0!</v>
      </c>
      <c r="I14" s="95">
        <f>I19+I27</f>
        <v>0</v>
      </c>
      <c r="J14" s="95">
        <f>J19+J27</f>
        <v>0</v>
      </c>
      <c r="K14" s="120"/>
      <c r="L14" s="120"/>
      <c r="M14" s="120"/>
    </row>
    <row r="15" spans="1:13" ht="27.75" customHeight="1">
      <c r="A15" s="94"/>
      <c r="B15" s="61" t="s">
        <v>64</v>
      </c>
      <c r="C15" s="63"/>
      <c r="D15" s="62" t="s">
        <v>34</v>
      </c>
      <c r="E15" s="95">
        <f>E21+E29+E35</f>
        <v>0</v>
      </c>
      <c r="F15" s="95">
        <f>F21+F29+F35</f>
        <v>0</v>
      </c>
      <c r="G15" s="95">
        <f>G21+G29+G35</f>
        <v>0</v>
      </c>
      <c r="H15" s="122" t="e">
        <f t="shared" si="0"/>
        <v>#DIV/0!</v>
      </c>
      <c r="I15" s="95">
        <f>I21+I29+I35</f>
        <v>0</v>
      </c>
      <c r="J15" s="95">
        <f>J21+J29+J35</f>
        <v>0</v>
      </c>
      <c r="K15" s="120"/>
      <c r="L15" s="120"/>
      <c r="M15" s="120"/>
    </row>
    <row r="16" spans="1:13" ht="27.75" customHeight="1">
      <c r="A16" s="94"/>
      <c r="B16" s="61" t="s">
        <v>56</v>
      </c>
      <c r="C16" s="63"/>
      <c r="D16" s="62" t="s">
        <v>34</v>
      </c>
      <c r="E16" s="95" t="e">
        <f>E23+E31+E37</f>
        <v>#VALUE!</v>
      </c>
      <c r="F16" s="95" t="e">
        <f>F23+F31+F37</f>
        <v>#VALUE!</v>
      </c>
      <c r="G16" s="95">
        <f>G23+G31+G37</f>
        <v>0</v>
      </c>
      <c r="H16" s="122" t="e">
        <f t="shared" si="0"/>
        <v>#VALUE!</v>
      </c>
      <c r="I16" s="95">
        <f>I23+I31+I37</f>
        <v>0</v>
      </c>
      <c r="J16" s="95">
        <f>J23+J31+J37</f>
        <v>0</v>
      </c>
      <c r="K16" s="120"/>
      <c r="L16" s="120"/>
      <c r="M16" s="120"/>
    </row>
    <row r="17" spans="1:13" s="72" customFormat="1" ht="66" customHeight="1">
      <c r="A17" s="73" t="s">
        <v>1</v>
      </c>
      <c r="B17" s="89" t="s">
        <v>57</v>
      </c>
      <c r="C17" s="117" t="s">
        <v>47</v>
      </c>
      <c r="D17" s="59" t="s">
        <v>34</v>
      </c>
      <c r="E17" s="96" t="e">
        <f>E19+E21+E23</f>
        <v>#VALUE!</v>
      </c>
      <c r="F17" s="96" t="e">
        <f>F19+F21+F23</f>
        <v>#VALUE!</v>
      </c>
      <c r="G17" s="96">
        <f>G19+G21+G23</f>
        <v>0</v>
      </c>
      <c r="H17" s="123" t="e">
        <f t="shared" si="0"/>
        <v>#VALUE!</v>
      </c>
      <c r="I17" s="96">
        <f>I19+I21+I23</f>
        <v>0</v>
      </c>
      <c r="J17" s="96">
        <f>J19+J21+J23</f>
        <v>0</v>
      </c>
      <c r="K17" s="97" t="s">
        <v>65</v>
      </c>
      <c r="L17" s="98" t="s">
        <v>65</v>
      </c>
      <c r="M17" s="97" t="s">
        <v>65</v>
      </c>
    </row>
    <row r="18" spans="1:13" s="85" customFormat="1" ht="18.75" customHeight="1">
      <c r="A18" s="81"/>
      <c r="B18" s="82" t="s">
        <v>45</v>
      </c>
      <c r="C18" s="83"/>
      <c r="D18" s="84" t="s">
        <v>35</v>
      </c>
      <c r="E18" s="99">
        <v>0.15</v>
      </c>
      <c r="F18" s="99">
        <v>0.15</v>
      </c>
      <c r="G18" s="99">
        <v>0.15</v>
      </c>
      <c r="H18" s="124"/>
      <c r="I18" s="99">
        <v>0.15</v>
      </c>
      <c r="J18" s="99">
        <v>0.15</v>
      </c>
      <c r="K18" s="100" t="s">
        <v>65</v>
      </c>
      <c r="L18" s="101" t="s">
        <v>65</v>
      </c>
      <c r="M18" s="100" t="s">
        <v>65</v>
      </c>
    </row>
    <row r="19" spans="1:13" ht="18.75" customHeight="1">
      <c r="A19" s="75"/>
      <c r="B19" s="43" t="s">
        <v>54</v>
      </c>
      <c r="C19" s="64"/>
      <c r="D19" s="79" t="s">
        <v>34</v>
      </c>
      <c r="E19" s="102">
        <f>E18*E24</f>
        <v>0</v>
      </c>
      <c r="F19" s="102">
        <f>F18*F24</f>
        <v>0</v>
      </c>
      <c r="G19" s="102">
        <f>G18*G24</f>
        <v>0</v>
      </c>
      <c r="H19" s="125" t="e">
        <f>G19/F19</f>
        <v>#DIV/0!</v>
      </c>
      <c r="I19" s="102">
        <f>I18*I24</f>
        <v>0</v>
      </c>
      <c r="J19" s="102">
        <f>J18*J24</f>
        <v>0</v>
      </c>
      <c r="K19" s="103" t="s">
        <v>65</v>
      </c>
      <c r="L19" s="104" t="s">
        <v>65</v>
      </c>
      <c r="M19" s="103" t="s">
        <v>65</v>
      </c>
    </row>
    <row r="20" spans="1:13" s="85" customFormat="1" ht="18.75" customHeight="1">
      <c r="A20" s="81"/>
      <c r="B20" s="86" t="s">
        <v>52</v>
      </c>
      <c r="C20" s="87"/>
      <c r="D20" s="84" t="s">
        <v>35</v>
      </c>
      <c r="E20" s="99">
        <v>0.06</v>
      </c>
      <c r="F20" s="99">
        <v>0.06</v>
      </c>
      <c r="G20" s="99">
        <v>0.06</v>
      </c>
      <c r="H20" s="124"/>
      <c r="I20" s="99">
        <v>0.06</v>
      </c>
      <c r="J20" s="99">
        <v>0.06</v>
      </c>
      <c r="K20" s="100" t="s">
        <v>65</v>
      </c>
      <c r="L20" s="105" t="s">
        <v>65</v>
      </c>
      <c r="M20" s="100" t="s">
        <v>65</v>
      </c>
    </row>
    <row r="21" spans="1:13" ht="18.75" customHeight="1">
      <c r="A21" s="75"/>
      <c r="B21" s="43" t="s">
        <v>53</v>
      </c>
      <c r="C21" s="64"/>
      <c r="D21" s="56" t="s">
        <v>34</v>
      </c>
      <c r="E21" s="102">
        <f>E20*E24</f>
        <v>0</v>
      </c>
      <c r="F21" s="102">
        <f>F20*F24</f>
        <v>0</v>
      </c>
      <c r="G21" s="102">
        <f>G20*G24</f>
        <v>0</v>
      </c>
      <c r="H21" s="125" t="e">
        <f>G21/F21</f>
        <v>#DIV/0!</v>
      </c>
      <c r="I21" s="102">
        <f>I20*I24</f>
        <v>0</v>
      </c>
      <c r="J21" s="102">
        <f>J20*J24</f>
        <v>0</v>
      </c>
      <c r="K21" s="106" t="s">
        <v>65</v>
      </c>
      <c r="L21" s="106" t="s">
        <v>65</v>
      </c>
      <c r="M21" s="107" t="s">
        <v>65</v>
      </c>
    </row>
    <row r="22" spans="1:13" s="85" customFormat="1" ht="18.75" customHeight="1">
      <c r="A22" s="81"/>
      <c r="B22" s="86" t="s">
        <v>55</v>
      </c>
      <c r="C22" s="87"/>
      <c r="D22" s="88" t="s">
        <v>35</v>
      </c>
      <c r="E22" s="118" t="s">
        <v>35</v>
      </c>
      <c r="F22" s="118" t="s">
        <v>35</v>
      </c>
      <c r="G22" s="118"/>
      <c r="H22" s="124"/>
      <c r="I22" s="118"/>
      <c r="J22" s="118"/>
      <c r="K22" s="108" t="s">
        <v>65</v>
      </c>
      <c r="L22" s="108" t="s">
        <v>65</v>
      </c>
      <c r="M22" s="109" t="s">
        <v>65</v>
      </c>
    </row>
    <row r="23" spans="1:13" ht="18.75" customHeight="1">
      <c r="A23" s="75"/>
      <c r="B23" s="43" t="s">
        <v>56</v>
      </c>
      <c r="C23" s="64"/>
      <c r="D23" s="56" t="s">
        <v>34</v>
      </c>
      <c r="E23" s="102" t="e">
        <f>E22*E24</f>
        <v>#VALUE!</v>
      </c>
      <c r="F23" s="102" t="e">
        <f>F22*F24</f>
        <v>#VALUE!</v>
      </c>
      <c r="G23" s="102">
        <f>G22*G24</f>
        <v>0</v>
      </c>
      <c r="H23" s="125" t="e">
        <f>G23/F23</f>
        <v>#VALUE!</v>
      </c>
      <c r="I23" s="102">
        <f>I22*I24</f>
        <v>0</v>
      </c>
      <c r="J23" s="102">
        <f>J22*J24</f>
        <v>0</v>
      </c>
      <c r="K23" s="106" t="s">
        <v>65</v>
      </c>
      <c r="L23" s="106" t="s">
        <v>65</v>
      </c>
      <c r="M23" s="107" t="s">
        <v>65</v>
      </c>
    </row>
    <row r="24" spans="1:13" ht="33" customHeight="1">
      <c r="A24" s="75"/>
      <c r="B24" s="65" t="s">
        <v>50</v>
      </c>
      <c r="C24" s="66"/>
      <c r="D24" s="67" t="s">
        <v>34</v>
      </c>
      <c r="E24" s="119"/>
      <c r="F24" s="119"/>
      <c r="G24" s="119"/>
      <c r="H24" s="126" t="e">
        <f>G24/F24</f>
        <v>#DIV/0!</v>
      </c>
      <c r="I24" s="119"/>
      <c r="J24" s="119"/>
      <c r="K24" s="110" t="s">
        <v>65</v>
      </c>
      <c r="L24" s="110" t="s">
        <v>65</v>
      </c>
      <c r="M24" s="110" t="s">
        <v>65</v>
      </c>
    </row>
    <row r="25" spans="1:13" ht="28.5" customHeight="1">
      <c r="A25" s="76" t="s">
        <v>2</v>
      </c>
      <c r="B25" s="77" t="s">
        <v>58</v>
      </c>
      <c r="C25" s="71" t="s">
        <v>48</v>
      </c>
      <c r="D25" s="45"/>
      <c r="E25" s="96">
        <f>E27+E29+E31</f>
        <v>0</v>
      </c>
      <c r="F25" s="96" t="e">
        <f>F27+F29+F31</f>
        <v>#VALUE!</v>
      </c>
      <c r="G25" s="96">
        <f>G27+G29+G31</f>
        <v>0</v>
      </c>
      <c r="H25" s="127" t="e">
        <f>G25/F25</f>
        <v>#VALUE!</v>
      </c>
      <c r="I25" s="96">
        <f>I27+I29+I31</f>
        <v>0</v>
      </c>
      <c r="J25" s="96">
        <f>J27+J29+J31</f>
        <v>0</v>
      </c>
      <c r="K25" s="111" t="s">
        <v>65</v>
      </c>
      <c r="L25" s="111" t="s">
        <v>65</v>
      </c>
      <c r="M25" s="111" t="s">
        <v>65</v>
      </c>
    </row>
    <row r="26" spans="1:13" s="69" customFormat="1" ht="24" customHeight="1">
      <c r="A26" s="74"/>
      <c r="B26" s="82" t="s">
        <v>60</v>
      </c>
      <c r="C26" s="68"/>
      <c r="D26" s="84" t="s">
        <v>35</v>
      </c>
      <c r="E26" s="99">
        <v>0.13</v>
      </c>
      <c r="F26" s="99">
        <v>0.13</v>
      </c>
      <c r="G26" s="99">
        <v>0.13</v>
      </c>
      <c r="H26" s="124"/>
      <c r="I26" s="99">
        <v>0.13</v>
      </c>
      <c r="J26" s="99">
        <v>0.13</v>
      </c>
      <c r="K26" s="112" t="s">
        <v>65</v>
      </c>
      <c r="L26" s="113" t="s">
        <v>65</v>
      </c>
      <c r="M26" s="112" t="s">
        <v>65</v>
      </c>
    </row>
    <row r="27" spans="1:13" ht="15.75">
      <c r="A27" s="75"/>
      <c r="B27" s="43" t="s">
        <v>61</v>
      </c>
      <c r="C27" s="64"/>
      <c r="D27" s="79" t="s">
        <v>34</v>
      </c>
      <c r="E27" s="102"/>
      <c r="F27" s="102">
        <f>F26*F32</f>
        <v>0</v>
      </c>
      <c r="G27" s="102">
        <f>G26*G32</f>
        <v>0</v>
      </c>
      <c r="H27" s="125" t="e">
        <f>G27/F27</f>
        <v>#DIV/0!</v>
      </c>
      <c r="I27" s="102">
        <f>I26*I32</f>
        <v>0</v>
      </c>
      <c r="J27" s="102">
        <f>J26*J32</f>
        <v>0</v>
      </c>
      <c r="K27" s="103" t="s">
        <v>65</v>
      </c>
      <c r="L27" s="104" t="s">
        <v>65</v>
      </c>
      <c r="M27" s="103" t="s">
        <v>65</v>
      </c>
    </row>
    <row r="28" spans="1:13" s="69" customFormat="1" ht="15.75">
      <c r="A28" s="74"/>
      <c r="B28" s="86" t="s">
        <v>52</v>
      </c>
      <c r="C28" s="70"/>
      <c r="D28" s="84" t="s">
        <v>35</v>
      </c>
      <c r="E28" s="99">
        <v>0.06</v>
      </c>
      <c r="F28" s="99">
        <v>0.06</v>
      </c>
      <c r="G28" s="99">
        <v>0.06</v>
      </c>
      <c r="H28" s="124"/>
      <c r="I28" s="99">
        <v>0.06</v>
      </c>
      <c r="J28" s="99">
        <v>0.06</v>
      </c>
      <c r="K28" s="112" t="s">
        <v>65</v>
      </c>
      <c r="L28" s="114" t="s">
        <v>65</v>
      </c>
      <c r="M28" s="112" t="s">
        <v>65</v>
      </c>
    </row>
    <row r="29" spans="1:13" ht="15.75">
      <c r="A29" s="75"/>
      <c r="B29" s="43" t="s">
        <v>53</v>
      </c>
      <c r="C29" s="64"/>
      <c r="D29" s="56" t="s">
        <v>34</v>
      </c>
      <c r="E29" s="102">
        <f>E28*E32</f>
        <v>0</v>
      </c>
      <c r="F29" s="102">
        <f>F28*F32</f>
        <v>0</v>
      </c>
      <c r="G29" s="102">
        <f>G28*G32</f>
        <v>0</v>
      </c>
      <c r="H29" s="125" t="e">
        <f>G29/F29</f>
        <v>#DIV/0!</v>
      </c>
      <c r="I29" s="102">
        <f>I28*I32</f>
        <v>0</v>
      </c>
      <c r="J29" s="102">
        <f>J28*J32</f>
        <v>0</v>
      </c>
      <c r="K29" s="106" t="s">
        <v>65</v>
      </c>
      <c r="L29" s="106" t="s">
        <v>65</v>
      </c>
      <c r="M29" s="107" t="s">
        <v>65</v>
      </c>
    </row>
    <row r="30" spans="1:13" s="69" customFormat="1" ht="15.75">
      <c r="A30" s="74"/>
      <c r="B30" s="86" t="s">
        <v>55</v>
      </c>
      <c r="C30" s="70"/>
      <c r="D30" s="88" t="s">
        <v>35</v>
      </c>
      <c r="E30" s="118" t="s">
        <v>35</v>
      </c>
      <c r="F30" s="118" t="s">
        <v>35</v>
      </c>
      <c r="G30" s="118"/>
      <c r="H30" s="124"/>
      <c r="I30" s="118"/>
      <c r="J30" s="118"/>
      <c r="K30" s="115" t="s">
        <v>65</v>
      </c>
      <c r="L30" s="115" t="s">
        <v>65</v>
      </c>
      <c r="M30" s="116" t="s">
        <v>65</v>
      </c>
    </row>
    <row r="31" spans="1:13" ht="15.75">
      <c r="A31" s="75"/>
      <c r="B31" s="43" t="s">
        <v>56</v>
      </c>
      <c r="C31" s="64"/>
      <c r="D31" s="56" t="s">
        <v>34</v>
      </c>
      <c r="E31" s="102"/>
      <c r="F31" s="102" t="e">
        <f>F30*F32</f>
        <v>#VALUE!</v>
      </c>
      <c r="G31" s="102">
        <f>G30*G32</f>
        <v>0</v>
      </c>
      <c r="H31" s="125" t="e">
        <f>G31/F31</f>
        <v>#VALUE!</v>
      </c>
      <c r="I31" s="102">
        <f>I30*I32</f>
        <v>0</v>
      </c>
      <c r="J31" s="102">
        <f>J30*J32</f>
        <v>0</v>
      </c>
      <c r="K31" s="106" t="s">
        <v>65</v>
      </c>
      <c r="L31" s="106" t="s">
        <v>65</v>
      </c>
      <c r="M31" s="107" t="s">
        <v>65</v>
      </c>
    </row>
    <row r="32" spans="1:13" ht="33" customHeight="1">
      <c r="A32" s="75"/>
      <c r="B32" s="78" t="s">
        <v>49</v>
      </c>
      <c r="C32" s="66"/>
      <c r="D32" s="67" t="s">
        <v>34</v>
      </c>
      <c r="E32" s="139"/>
      <c r="F32" s="119">
        <v>0</v>
      </c>
      <c r="G32" s="119"/>
      <c r="H32" s="126" t="e">
        <f>G32/F32</f>
        <v>#DIV/0!</v>
      </c>
      <c r="I32" s="119"/>
      <c r="J32" s="119"/>
      <c r="K32" s="110" t="s">
        <v>65</v>
      </c>
      <c r="L32" s="110" t="s">
        <v>65</v>
      </c>
      <c r="M32" s="110" t="s">
        <v>65</v>
      </c>
    </row>
    <row r="33" spans="1:13" ht="73.5" customHeight="1">
      <c r="A33" s="76" t="s">
        <v>3</v>
      </c>
      <c r="B33" s="80" t="s">
        <v>59</v>
      </c>
      <c r="C33" s="71" t="s">
        <v>46</v>
      </c>
      <c r="D33" s="45"/>
      <c r="E33" s="96" t="e">
        <f>E35+E37</f>
        <v>#VALUE!</v>
      </c>
      <c r="F33" s="96" t="e">
        <f>F35+F37</f>
        <v>#VALUE!</v>
      </c>
      <c r="G33" s="96">
        <f>G35+G37</f>
        <v>0</v>
      </c>
      <c r="H33" s="127" t="e">
        <f>G33/F33</f>
        <v>#VALUE!</v>
      </c>
      <c r="I33" s="96">
        <f>I35+I37</f>
        <v>0</v>
      </c>
      <c r="J33" s="96">
        <f>J35+J37</f>
        <v>0</v>
      </c>
      <c r="K33" s="111" t="s">
        <v>65</v>
      </c>
      <c r="L33" s="111" t="s">
        <v>65</v>
      </c>
      <c r="M33" s="111" t="s">
        <v>65</v>
      </c>
    </row>
    <row r="34" spans="1:13" s="69" customFormat="1" ht="15.75">
      <c r="A34" s="74"/>
      <c r="B34" s="86" t="s">
        <v>52</v>
      </c>
      <c r="C34" s="70"/>
      <c r="D34" s="84" t="s">
        <v>35</v>
      </c>
      <c r="E34" s="99">
        <v>0.06</v>
      </c>
      <c r="F34" s="99">
        <v>0.06</v>
      </c>
      <c r="G34" s="99">
        <v>0.06</v>
      </c>
      <c r="H34" s="124"/>
      <c r="I34" s="99">
        <v>0.06</v>
      </c>
      <c r="J34" s="99">
        <v>0.06</v>
      </c>
      <c r="K34" s="112" t="s">
        <v>65</v>
      </c>
      <c r="L34" s="114" t="s">
        <v>65</v>
      </c>
      <c r="M34" s="112" t="s">
        <v>65</v>
      </c>
    </row>
    <row r="35" spans="1:13" ht="15.75">
      <c r="A35" s="75"/>
      <c r="B35" s="43" t="s">
        <v>53</v>
      </c>
      <c r="C35" s="64"/>
      <c r="D35" s="56" t="s">
        <v>34</v>
      </c>
      <c r="E35" s="102">
        <f>E34*E38</f>
        <v>0</v>
      </c>
      <c r="F35" s="102">
        <f>F34*F38</f>
        <v>0</v>
      </c>
      <c r="G35" s="102">
        <f>G34*G38</f>
        <v>0</v>
      </c>
      <c r="H35" s="125" t="e">
        <f>G35/F35</f>
        <v>#DIV/0!</v>
      </c>
      <c r="I35" s="102">
        <f>I34*I38</f>
        <v>0</v>
      </c>
      <c r="J35" s="102">
        <f>J34*J38</f>
        <v>0</v>
      </c>
      <c r="K35" s="106" t="s">
        <v>65</v>
      </c>
      <c r="L35" s="106" t="s">
        <v>65</v>
      </c>
      <c r="M35" s="107" t="s">
        <v>65</v>
      </c>
    </row>
    <row r="36" spans="1:13" s="69" customFormat="1" ht="15.75">
      <c r="A36" s="74"/>
      <c r="B36" s="86" t="s">
        <v>55</v>
      </c>
      <c r="C36" s="70"/>
      <c r="D36" s="88" t="s">
        <v>35</v>
      </c>
      <c r="E36" s="118" t="s">
        <v>35</v>
      </c>
      <c r="F36" s="118" t="s">
        <v>35</v>
      </c>
      <c r="G36" s="118"/>
      <c r="H36" s="124"/>
      <c r="I36" s="118"/>
      <c r="J36" s="118"/>
      <c r="K36" s="115" t="s">
        <v>65</v>
      </c>
      <c r="L36" s="115" t="s">
        <v>65</v>
      </c>
      <c r="M36" s="116" t="s">
        <v>65</v>
      </c>
    </row>
    <row r="37" spans="1:13" ht="15.75">
      <c r="A37" s="75"/>
      <c r="B37" s="43" t="s">
        <v>56</v>
      </c>
      <c r="C37" s="64"/>
      <c r="D37" s="56" t="s">
        <v>34</v>
      </c>
      <c r="E37" s="102" t="e">
        <f>E36*E38</f>
        <v>#VALUE!</v>
      </c>
      <c r="F37" s="102" t="e">
        <f>F36*F38</f>
        <v>#VALUE!</v>
      </c>
      <c r="G37" s="102">
        <f>G36*G38</f>
        <v>0</v>
      </c>
      <c r="H37" s="125" t="e">
        <f>G37/F37</f>
        <v>#VALUE!</v>
      </c>
      <c r="I37" s="102">
        <f>I36*I38</f>
        <v>0</v>
      </c>
      <c r="J37" s="102">
        <f>J36*J38</f>
        <v>0</v>
      </c>
      <c r="K37" s="106" t="s">
        <v>65</v>
      </c>
      <c r="L37" s="106" t="s">
        <v>65</v>
      </c>
      <c r="M37" s="107" t="s">
        <v>65</v>
      </c>
    </row>
    <row r="38" spans="1:13" ht="78" customHeight="1">
      <c r="A38" s="44"/>
      <c r="B38" s="78" t="s">
        <v>51</v>
      </c>
      <c r="C38" s="66"/>
      <c r="D38" s="67" t="s">
        <v>34</v>
      </c>
      <c r="E38" s="119"/>
      <c r="F38" s="119"/>
      <c r="G38" s="119"/>
      <c r="H38" s="126" t="e">
        <f>G38/F38</f>
        <v>#DIV/0!</v>
      </c>
      <c r="I38" s="119"/>
      <c r="J38" s="119"/>
      <c r="K38" s="110" t="s">
        <v>65</v>
      </c>
      <c r="L38" s="110" t="s">
        <v>65</v>
      </c>
      <c r="M38" s="110" t="s">
        <v>65</v>
      </c>
    </row>
    <row r="39" ht="15.75">
      <c r="K39" s="30" t="s">
        <v>66</v>
      </c>
    </row>
  </sheetData>
  <sheetProtection/>
  <mergeCells count="10">
    <mergeCell ref="A4:M4"/>
    <mergeCell ref="A5:M5"/>
    <mergeCell ref="B8:J8"/>
    <mergeCell ref="A10:B11"/>
    <mergeCell ref="C10:C11"/>
    <mergeCell ref="D10:D11"/>
    <mergeCell ref="E10:E11"/>
    <mergeCell ref="F10:F11"/>
    <mergeCell ref="G10:J10"/>
    <mergeCell ref="K10:M10"/>
  </mergeCells>
  <printOptions/>
  <pageMargins left="0.5118110236220472" right="0.31496062992125984" top="0.5905511811023623" bottom="0.35433070866141736" header="0.31496062992125984" footer="0.31496062992125984"/>
  <pageSetup fitToHeight="0" fitToWidth="1" orientation="landscape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Q18"/>
  <sheetViews>
    <sheetView view="pageBreakPreview" zoomScaleSheetLayoutView="100" zoomScalePageLayoutView="0" workbookViewId="0" topLeftCell="A1">
      <selection activeCell="Q13" sqref="Q13"/>
    </sheetView>
  </sheetViews>
  <sheetFormatPr defaultColWidth="9.00390625" defaultRowHeight="12.75"/>
  <cols>
    <col min="1" max="1" width="24.75390625" style="30" customWidth="1"/>
    <col min="2" max="2" width="12.625" style="30" customWidth="1"/>
    <col min="3" max="3" width="13.75390625" style="30" customWidth="1"/>
    <col min="4" max="4" width="12.625" style="30" customWidth="1"/>
    <col min="5" max="5" width="13.125" style="30" customWidth="1"/>
    <col min="6" max="6" width="14.875" style="72" customWidth="1"/>
    <col min="7" max="7" width="14.25390625" style="30" customWidth="1"/>
    <col min="8" max="8" width="13.00390625" style="30" customWidth="1"/>
    <col min="9" max="9" width="12.625" style="30" customWidth="1"/>
    <col min="10" max="10" width="11.25390625" style="30" customWidth="1"/>
    <col min="11" max="11" width="14.75390625" style="30" customWidth="1"/>
    <col min="12" max="12" width="12.25390625" style="30" customWidth="1"/>
    <col min="13" max="13" width="13.125" style="30" customWidth="1"/>
    <col min="14" max="14" width="12.375" style="30" customWidth="1"/>
    <col min="15" max="17" width="13.125" style="30" customWidth="1"/>
    <col min="18" max="16384" width="9.125" style="30" customWidth="1"/>
  </cols>
  <sheetData>
    <row r="1" spans="13:14" ht="15.75">
      <c r="M1" s="39"/>
      <c r="N1" s="28"/>
    </row>
    <row r="2" spans="13:14" ht="11.25" customHeight="1">
      <c r="M2" s="39"/>
      <c r="N2" s="28"/>
    </row>
    <row r="3" ht="14.25" customHeight="1">
      <c r="M3" s="33"/>
    </row>
    <row r="4" spans="1:17" ht="14.25" customHeight="1">
      <c r="A4" s="147" t="s">
        <v>4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</row>
    <row r="5" spans="1:17" ht="54" customHeight="1">
      <c r="A5" s="161" t="s">
        <v>107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</row>
    <row r="6" spans="1:14" ht="18.75">
      <c r="A6" s="166"/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</row>
    <row r="7" spans="1:14" ht="18.75">
      <c r="A7" s="166" t="s">
        <v>39</v>
      </c>
      <c r="B7" s="166"/>
      <c r="C7" s="166"/>
      <c r="D7" s="166"/>
      <c r="E7" s="166"/>
      <c r="F7" s="166"/>
      <c r="G7" s="166"/>
      <c r="H7" s="166"/>
      <c r="I7" s="166"/>
      <c r="J7" s="57"/>
      <c r="K7" s="57"/>
      <c r="L7" s="57"/>
      <c r="M7" s="57"/>
      <c r="N7" s="57"/>
    </row>
    <row r="8" spans="1:14" ht="18.75" customHeight="1">
      <c r="A8" s="149" t="s">
        <v>115</v>
      </c>
      <c r="B8" s="149"/>
      <c r="C8" s="149"/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</row>
    <row r="9" spans="1:14" ht="21" customHeight="1">
      <c r="A9" s="166"/>
      <c r="B9" s="166"/>
      <c r="C9" s="166"/>
      <c r="D9" s="166"/>
      <c r="E9" s="166"/>
      <c r="F9" s="166"/>
      <c r="G9" s="166"/>
      <c r="H9" s="166"/>
      <c r="I9" s="166"/>
      <c r="N9" s="34" t="s">
        <v>25</v>
      </c>
    </row>
    <row r="10" spans="1:17" ht="23.25" customHeight="1">
      <c r="A10" s="167" t="s">
        <v>6</v>
      </c>
      <c r="B10" s="162" t="s">
        <v>92</v>
      </c>
      <c r="C10" s="162" t="s">
        <v>93</v>
      </c>
      <c r="D10" s="156" t="s">
        <v>87</v>
      </c>
      <c r="E10" s="162" t="s">
        <v>94</v>
      </c>
      <c r="F10" s="164" t="s">
        <v>95</v>
      </c>
      <c r="G10" s="167" t="s">
        <v>96</v>
      </c>
      <c r="H10" s="162" t="s">
        <v>82</v>
      </c>
      <c r="I10" s="168" t="s">
        <v>37</v>
      </c>
      <c r="J10" s="168"/>
      <c r="K10" s="168" t="s">
        <v>38</v>
      </c>
      <c r="L10" s="168"/>
      <c r="M10" s="168" t="s">
        <v>90</v>
      </c>
      <c r="N10" s="168"/>
      <c r="O10" s="158" t="s">
        <v>44</v>
      </c>
      <c r="P10" s="159"/>
      <c r="Q10" s="160"/>
    </row>
    <row r="11" spans="1:17" ht="127.5" customHeight="1">
      <c r="A11" s="167"/>
      <c r="B11" s="163"/>
      <c r="C11" s="163"/>
      <c r="D11" s="157"/>
      <c r="E11" s="163"/>
      <c r="F11" s="165"/>
      <c r="G11" s="167"/>
      <c r="H11" s="163"/>
      <c r="I11" s="41" t="s">
        <v>97</v>
      </c>
      <c r="J11" s="45" t="s">
        <v>67</v>
      </c>
      <c r="K11" s="41" t="s">
        <v>98</v>
      </c>
      <c r="L11" s="45" t="s">
        <v>99</v>
      </c>
      <c r="M11" s="41" t="s">
        <v>100</v>
      </c>
      <c r="N11" s="45" t="s">
        <v>68</v>
      </c>
      <c r="O11" s="42" t="s">
        <v>37</v>
      </c>
      <c r="P11" s="42" t="s">
        <v>38</v>
      </c>
      <c r="Q11" s="42" t="s">
        <v>90</v>
      </c>
    </row>
    <row r="12" spans="1:17" s="32" customFormat="1" ht="69.75" customHeight="1">
      <c r="A12" s="45" t="s">
        <v>8</v>
      </c>
      <c r="B12" s="141">
        <v>9256.5</v>
      </c>
      <c r="C12" s="141">
        <v>7231.8</v>
      </c>
      <c r="D12" s="141">
        <v>8270</v>
      </c>
      <c r="E12" s="141">
        <v>5717.2</v>
      </c>
      <c r="F12" s="59">
        <f>E12/C12*100</f>
        <v>79.05638983378964</v>
      </c>
      <c r="G12" s="46">
        <v>7622.9</v>
      </c>
      <c r="H12" s="46"/>
      <c r="I12" s="47">
        <v>7650.1</v>
      </c>
      <c r="J12" s="46">
        <f>I12/G12*100</f>
        <v>100.3568195830983</v>
      </c>
      <c r="K12" s="47">
        <v>7910.7</v>
      </c>
      <c r="L12" s="46">
        <f>K12/I12*100</f>
        <v>103.40649141841283</v>
      </c>
      <c r="M12" s="47">
        <v>8187.6</v>
      </c>
      <c r="N12" s="46">
        <f>M12/K12*100</f>
        <v>103.50032234821191</v>
      </c>
      <c r="O12" s="47">
        <v>9597</v>
      </c>
      <c r="P12" s="47">
        <v>9933</v>
      </c>
      <c r="Q12" s="47">
        <v>10310</v>
      </c>
    </row>
    <row r="18" spans="1:14" ht="24.75" customHeight="1">
      <c r="A18" s="169"/>
      <c r="B18" s="169"/>
      <c r="C18" s="169"/>
      <c r="D18" s="169"/>
      <c r="E18" s="169"/>
      <c r="F18" s="169"/>
      <c r="G18" s="169"/>
      <c r="H18" s="169"/>
      <c r="I18" s="169"/>
      <c r="J18" s="169"/>
      <c r="K18" s="169"/>
      <c r="L18" s="169"/>
      <c r="M18" s="169"/>
      <c r="N18" s="169"/>
    </row>
  </sheetData>
  <sheetProtection/>
  <mergeCells count="19">
    <mergeCell ref="A4:Q4"/>
    <mergeCell ref="O10:Q10"/>
    <mergeCell ref="K10:L10"/>
    <mergeCell ref="M10:N10"/>
    <mergeCell ref="A18:N18"/>
    <mergeCell ref="H10:H11"/>
    <mergeCell ref="A10:A11"/>
    <mergeCell ref="B10:B11"/>
    <mergeCell ref="C10:C11"/>
    <mergeCell ref="D10:D11"/>
    <mergeCell ref="A5:Q5"/>
    <mergeCell ref="E10:E11"/>
    <mergeCell ref="F10:F11"/>
    <mergeCell ref="A6:N6"/>
    <mergeCell ref="A7:I7"/>
    <mergeCell ref="A8:N8"/>
    <mergeCell ref="A9:I9"/>
    <mergeCell ref="G10:G11"/>
    <mergeCell ref="I10:J10"/>
  </mergeCells>
  <printOptions/>
  <pageMargins left="1.1811023622047245" right="0.3937007874015748" top="0.984251968503937" bottom="0.984251968503937" header="0.5118110236220472" footer="0.5118110236220472"/>
  <pageSetup fitToHeight="1" fitToWidth="1" horizontalDpi="1200" verticalDpi="1200" orientation="landscape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Q18"/>
  <sheetViews>
    <sheetView view="pageBreakPreview" zoomScaleSheetLayoutView="100" zoomScalePageLayoutView="0" workbookViewId="0" topLeftCell="A1">
      <selection activeCell="Q13" sqref="Q13"/>
    </sheetView>
  </sheetViews>
  <sheetFormatPr defaultColWidth="9.00390625" defaultRowHeight="12.75"/>
  <cols>
    <col min="1" max="1" width="24.75390625" style="30" customWidth="1"/>
    <col min="2" max="2" width="13.625" style="30" customWidth="1"/>
    <col min="3" max="3" width="13.00390625" style="30" customWidth="1"/>
    <col min="4" max="4" width="13.375" style="30" customWidth="1"/>
    <col min="5" max="5" width="13.125" style="30" customWidth="1"/>
    <col min="6" max="6" width="13.00390625" style="72" customWidth="1"/>
    <col min="7" max="7" width="14.25390625" style="30" customWidth="1"/>
    <col min="8" max="8" width="12.75390625" style="30" customWidth="1"/>
    <col min="9" max="10" width="12.625" style="30" customWidth="1"/>
    <col min="11" max="11" width="14.625" style="30" customWidth="1"/>
    <col min="12" max="12" width="11.875" style="30" customWidth="1"/>
    <col min="13" max="13" width="14.625" style="30" customWidth="1"/>
    <col min="14" max="14" width="11.125" style="30" customWidth="1"/>
    <col min="15" max="17" width="12.25390625" style="30" customWidth="1"/>
    <col min="18" max="16384" width="9.125" style="30" customWidth="1"/>
  </cols>
  <sheetData>
    <row r="1" spans="13:14" ht="4.5" customHeight="1">
      <c r="M1" s="39"/>
      <c r="N1" s="28"/>
    </row>
    <row r="2" spans="13:14" ht="11.25" customHeight="1">
      <c r="M2" s="39"/>
      <c r="N2" s="28"/>
    </row>
    <row r="3" ht="14.25" customHeight="1">
      <c r="M3" s="33"/>
    </row>
    <row r="4" spans="1:14" ht="14.25" customHeight="1">
      <c r="A4" s="147" t="s">
        <v>4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</row>
    <row r="5" spans="1:17" ht="54" customHeight="1">
      <c r="A5" s="148" t="s">
        <v>101</v>
      </c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</row>
    <row r="6" spans="1:14" ht="18.75">
      <c r="A6" s="166"/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</row>
    <row r="7" spans="1:14" ht="18.75">
      <c r="A7" s="166" t="s">
        <v>69</v>
      </c>
      <c r="B7" s="166"/>
      <c r="C7" s="166"/>
      <c r="D7" s="166"/>
      <c r="E7" s="166"/>
      <c r="F7" s="166"/>
      <c r="G7" s="166"/>
      <c r="H7" s="166"/>
      <c r="I7" s="166"/>
      <c r="J7" s="57"/>
      <c r="K7" s="57"/>
      <c r="L7" s="57"/>
      <c r="M7" s="57"/>
      <c r="N7" s="57"/>
    </row>
    <row r="8" spans="1:14" ht="18.75" customHeight="1">
      <c r="A8" s="149" t="s">
        <v>116</v>
      </c>
      <c r="B8" s="149"/>
      <c r="C8" s="149"/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</row>
    <row r="9" spans="1:14" ht="21" customHeight="1">
      <c r="A9" s="166"/>
      <c r="B9" s="166"/>
      <c r="C9" s="166"/>
      <c r="D9" s="166"/>
      <c r="E9" s="166"/>
      <c r="F9" s="166"/>
      <c r="G9" s="166"/>
      <c r="H9" s="166"/>
      <c r="I9" s="166"/>
      <c r="N9" s="34" t="s">
        <v>25</v>
      </c>
    </row>
    <row r="10" spans="1:17" ht="23.25" customHeight="1">
      <c r="A10" s="167" t="s">
        <v>6</v>
      </c>
      <c r="B10" s="162" t="s">
        <v>92</v>
      </c>
      <c r="C10" s="162" t="s">
        <v>93</v>
      </c>
      <c r="D10" s="156" t="s">
        <v>87</v>
      </c>
      <c r="E10" s="162" t="s">
        <v>94</v>
      </c>
      <c r="F10" s="164" t="s">
        <v>95</v>
      </c>
      <c r="G10" s="167" t="s">
        <v>96</v>
      </c>
      <c r="H10" s="162" t="s">
        <v>82</v>
      </c>
      <c r="I10" s="168" t="s">
        <v>37</v>
      </c>
      <c r="J10" s="168"/>
      <c r="K10" s="168" t="s">
        <v>38</v>
      </c>
      <c r="L10" s="168"/>
      <c r="M10" s="168" t="s">
        <v>90</v>
      </c>
      <c r="N10" s="168"/>
      <c r="O10" s="158" t="s">
        <v>44</v>
      </c>
      <c r="P10" s="159"/>
      <c r="Q10" s="160"/>
    </row>
    <row r="11" spans="1:17" ht="127.5" customHeight="1">
      <c r="A11" s="167"/>
      <c r="B11" s="163"/>
      <c r="C11" s="163"/>
      <c r="D11" s="157"/>
      <c r="E11" s="163"/>
      <c r="F11" s="165"/>
      <c r="G11" s="167"/>
      <c r="H11" s="163"/>
      <c r="I11" s="41" t="s">
        <v>97</v>
      </c>
      <c r="J11" s="45" t="s">
        <v>67</v>
      </c>
      <c r="K11" s="41" t="s">
        <v>98</v>
      </c>
      <c r="L11" s="45" t="s">
        <v>99</v>
      </c>
      <c r="M11" s="41" t="s">
        <v>100</v>
      </c>
      <c r="N11" s="45" t="s">
        <v>68</v>
      </c>
      <c r="O11" s="42" t="s">
        <v>37</v>
      </c>
      <c r="P11" s="42" t="s">
        <v>38</v>
      </c>
      <c r="Q11" s="42" t="s">
        <v>90</v>
      </c>
    </row>
    <row r="12" spans="1:17" s="32" customFormat="1" ht="69.75" customHeight="1">
      <c r="A12" s="45" t="s">
        <v>74</v>
      </c>
      <c r="B12" s="142">
        <v>1820.3</v>
      </c>
      <c r="C12" s="142">
        <v>1820.3</v>
      </c>
      <c r="D12" s="142">
        <v>3642.2</v>
      </c>
      <c r="E12" s="142">
        <v>3642.2</v>
      </c>
      <c r="F12" s="143">
        <f>E12/C12*100</f>
        <v>200.08789759929678</v>
      </c>
      <c r="G12" s="46">
        <v>3642.2</v>
      </c>
      <c r="H12" s="46"/>
      <c r="I12" s="46">
        <v>3642.2</v>
      </c>
      <c r="J12" s="46">
        <f>I12/G12*100</f>
        <v>100</v>
      </c>
      <c r="K12" s="46">
        <v>3642.2</v>
      </c>
      <c r="L12" s="46">
        <f>K12/I12*100</f>
        <v>100</v>
      </c>
      <c r="M12" s="46">
        <v>3642.2</v>
      </c>
      <c r="N12" s="46">
        <f>M12/K12*100</f>
        <v>100</v>
      </c>
      <c r="O12" s="46">
        <v>3645</v>
      </c>
      <c r="P12" s="46">
        <v>3650</v>
      </c>
      <c r="Q12" s="46">
        <v>3652</v>
      </c>
    </row>
    <row r="18" spans="1:14" ht="24.75" customHeight="1">
      <c r="A18" s="169"/>
      <c r="B18" s="169"/>
      <c r="C18" s="169"/>
      <c r="D18" s="169"/>
      <c r="E18" s="169"/>
      <c r="F18" s="169"/>
      <c r="G18" s="169"/>
      <c r="H18" s="169"/>
      <c r="I18" s="169"/>
      <c r="J18" s="169"/>
      <c r="K18" s="169"/>
      <c r="L18" s="169"/>
      <c r="M18" s="169"/>
      <c r="N18" s="169"/>
    </row>
  </sheetData>
  <sheetProtection/>
  <mergeCells count="19">
    <mergeCell ref="M10:N10"/>
    <mergeCell ref="A18:N18"/>
    <mergeCell ref="H10:H11"/>
    <mergeCell ref="A10:A11"/>
    <mergeCell ref="B10:B11"/>
    <mergeCell ref="C10:C11"/>
    <mergeCell ref="D10:D11"/>
    <mergeCell ref="E10:E11"/>
    <mergeCell ref="F10:F11"/>
    <mergeCell ref="A4:N4"/>
    <mergeCell ref="A6:N6"/>
    <mergeCell ref="A7:I7"/>
    <mergeCell ref="A8:N8"/>
    <mergeCell ref="A9:I9"/>
    <mergeCell ref="G10:G11"/>
    <mergeCell ref="I10:J10"/>
    <mergeCell ref="A5:Q5"/>
    <mergeCell ref="O10:Q10"/>
    <mergeCell ref="K10:L10"/>
  </mergeCells>
  <printOptions/>
  <pageMargins left="0.984251968503937" right="0.1968503937007874" top="0.984251968503937" bottom="0.984251968503937" header="0.5118110236220472" footer="0.5118110236220472"/>
  <pageSetup fitToHeight="1" fitToWidth="1" horizontalDpi="1200" verticalDpi="1200" orientation="landscape" paperSize="9" scale="5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Q18"/>
  <sheetViews>
    <sheetView view="pageBreakPreview" zoomScaleSheetLayoutView="100" zoomScalePageLayoutView="0" workbookViewId="0" topLeftCell="A4">
      <selection activeCell="Q13" sqref="Q13"/>
    </sheetView>
  </sheetViews>
  <sheetFormatPr defaultColWidth="9.00390625" defaultRowHeight="12.75"/>
  <cols>
    <col min="1" max="1" width="24.75390625" style="30" customWidth="1"/>
    <col min="2" max="2" width="13.00390625" style="30" customWidth="1"/>
    <col min="3" max="3" width="12.375" style="30" customWidth="1"/>
    <col min="4" max="4" width="12.00390625" style="30" customWidth="1"/>
    <col min="5" max="5" width="12.75390625" style="30" customWidth="1"/>
    <col min="6" max="6" width="14.875" style="72" customWidth="1"/>
    <col min="7" max="7" width="12.375" style="30" customWidth="1"/>
    <col min="8" max="8" width="12.75390625" style="30" customWidth="1"/>
    <col min="9" max="9" width="12.25390625" style="30" customWidth="1"/>
    <col min="10" max="10" width="10.875" style="30" customWidth="1"/>
    <col min="11" max="11" width="13.375" style="30" customWidth="1"/>
    <col min="12" max="12" width="11.375" style="30" customWidth="1"/>
    <col min="13" max="14" width="12.875" style="30" customWidth="1"/>
    <col min="15" max="17" width="14.125" style="30" customWidth="1"/>
    <col min="18" max="16384" width="9.125" style="30" customWidth="1"/>
  </cols>
  <sheetData>
    <row r="1" spans="13:14" ht="15.75">
      <c r="M1" s="39"/>
      <c r="N1" s="28"/>
    </row>
    <row r="2" spans="13:14" ht="11.25" customHeight="1">
      <c r="M2" s="39"/>
      <c r="N2" s="28"/>
    </row>
    <row r="3" ht="14.25" customHeight="1">
      <c r="M3" s="33"/>
    </row>
    <row r="4" spans="1:17" ht="23.25" customHeight="1">
      <c r="A4" s="147" t="s">
        <v>4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</row>
    <row r="5" spans="1:17" ht="38.25" customHeight="1">
      <c r="A5" s="148" t="s">
        <v>102</v>
      </c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</row>
    <row r="6" spans="1:14" ht="18.75">
      <c r="A6" s="166"/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</row>
    <row r="7" spans="1:14" ht="18.75">
      <c r="A7" s="166" t="s">
        <v>70</v>
      </c>
      <c r="B7" s="166"/>
      <c r="C7" s="166"/>
      <c r="D7" s="166"/>
      <c r="E7" s="166"/>
      <c r="F7" s="166"/>
      <c r="G7" s="166"/>
      <c r="H7" s="166"/>
      <c r="I7" s="166"/>
      <c r="J7" s="57"/>
      <c r="K7" s="57"/>
      <c r="L7" s="57"/>
      <c r="M7" s="57"/>
      <c r="N7" s="57"/>
    </row>
    <row r="8" spans="1:14" ht="18.75" customHeight="1">
      <c r="A8" s="149" t="s">
        <v>116</v>
      </c>
      <c r="B8" s="149"/>
      <c r="C8" s="149"/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</row>
    <row r="9" spans="1:14" ht="21" customHeight="1">
      <c r="A9" s="166"/>
      <c r="B9" s="166"/>
      <c r="C9" s="166"/>
      <c r="D9" s="166"/>
      <c r="E9" s="166"/>
      <c r="F9" s="166"/>
      <c r="G9" s="166"/>
      <c r="H9" s="166"/>
      <c r="I9" s="166"/>
      <c r="N9" s="34" t="s">
        <v>25</v>
      </c>
    </row>
    <row r="10" spans="1:17" ht="23.25" customHeight="1">
      <c r="A10" s="167" t="s">
        <v>6</v>
      </c>
      <c r="B10" s="162" t="s">
        <v>92</v>
      </c>
      <c r="C10" s="162" t="s">
        <v>93</v>
      </c>
      <c r="D10" s="156" t="s">
        <v>87</v>
      </c>
      <c r="E10" s="162" t="s">
        <v>94</v>
      </c>
      <c r="F10" s="164" t="s">
        <v>95</v>
      </c>
      <c r="G10" s="167" t="s">
        <v>96</v>
      </c>
      <c r="H10" s="162" t="s">
        <v>82</v>
      </c>
      <c r="I10" s="168" t="s">
        <v>37</v>
      </c>
      <c r="J10" s="168"/>
      <c r="K10" s="168" t="s">
        <v>38</v>
      </c>
      <c r="L10" s="168"/>
      <c r="M10" s="168" t="s">
        <v>90</v>
      </c>
      <c r="N10" s="168"/>
      <c r="O10" s="158" t="s">
        <v>44</v>
      </c>
      <c r="P10" s="159"/>
      <c r="Q10" s="160"/>
    </row>
    <row r="11" spans="1:17" ht="127.5" customHeight="1">
      <c r="A11" s="167"/>
      <c r="B11" s="163"/>
      <c r="C11" s="163"/>
      <c r="D11" s="157"/>
      <c r="E11" s="163"/>
      <c r="F11" s="165"/>
      <c r="G11" s="167"/>
      <c r="H11" s="163"/>
      <c r="I11" s="41" t="s">
        <v>97</v>
      </c>
      <c r="J11" s="45" t="s">
        <v>67</v>
      </c>
      <c r="K11" s="41" t="s">
        <v>98</v>
      </c>
      <c r="L11" s="45" t="s">
        <v>99</v>
      </c>
      <c r="M11" s="41" t="s">
        <v>100</v>
      </c>
      <c r="N11" s="45" t="s">
        <v>68</v>
      </c>
      <c r="O11" s="42" t="s">
        <v>37</v>
      </c>
      <c r="P11" s="42" t="s">
        <v>38</v>
      </c>
      <c r="Q11" s="42" t="s">
        <v>90</v>
      </c>
    </row>
    <row r="12" spans="1:17" s="32" customFormat="1" ht="69.75" customHeight="1">
      <c r="A12" s="45" t="s">
        <v>75</v>
      </c>
      <c r="B12" s="141">
        <v>10126.1</v>
      </c>
      <c r="C12" s="141">
        <v>3813.4</v>
      </c>
      <c r="D12" s="141">
        <v>9400</v>
      </c>
      <c r="E12" s="141">
        <v>5385.1</v>
      </c>
      <c r="F12" s="59">
        <f>E12/C12*100</f>
        <v>141.2151885456548</v>
      </c>
      <c r="G12" s="144">
        <v>9400</v>
      </c>
      <c r="H12" s="144"/>
      <c r="I12" s="144">
        <v>10126.1</v>
      </c>
      <c r="J12" s="144">
        <f>I12/G12*100</f>
        <v>107.72446808510638</v>
      </c>
      <c r="K12" s="144">
        <v>10328.6</v>
      </c>
      <c r="L12" s="144">
        <f>K12/I12*100</f>
        <v>101.99978273965297</v>
      </c>
      <c r="M12" s="144">
        <v>10535.2</v>
      </c>
      <c r="N12" s="144">
        <f>M12/K12*100</f>
        <v>102.00027109191953</v>
      </c>
      <c r="O12" s="144">
        <v>11233</v>
      </c>
      <c r="P12" s="144">
        <v>11279</v>
      </c>
      <c r="Q12" s="144">
        <v>11324</v>
      </c>
    </row>
    <row r="18" spans="1:14" ht="24.75" customHeight="1">
      <c r="A18" s="169"/>
      <c r="B18" s="169"/>
      <c r="C18" s="169"/>
      <c r="D18" s="169"/>
      <c r="E18" s="169"/>
      <c r="F18" s="169"/>
      <c r="G18" s="169"/>
      <c r="H18" s="169"/>
      <c r="I18" s="169"/>
      <c r="J18" s="169"/>
      <c r="K18" s="169"/>
      <c r="L18" s="169"/>
      <c r="M18" s="169"/>
      <c r="N18" s="169"/>
    </row>
  </sheetData>
  <sheetProtection/>
  <mergeCells count="19">
    <mergeCell ref="A4:Q4"/>
    <mergeCell ref="O10:Q10"/>
    <mergeCell ref="K10:L10"/>
    <mergeCell ref="M10:N10"/>
    <mergeCell ref="A18:N18"/>
    <mergeCell ref="H10:H11"/>
    <mergeCell ref="A10:A11"/>
    <mergeCell ref="B10:B11"/>
    <mergeCell ref="C10:C11"/>
    <mergeCell ref="D10:D11"/>
    <mergeCell ref="A5:Q5"/>
    <mergeCell ref="E10:E11"/>
    <mergeCell ref="F10:F11"/>
    <mergeCell ref="A6:N6"/>
    <mergeCell ref="A7:I7"/>
    <mergeCell ref="A8:N8"/>
    <mergeCell ref="A9:I9"/>
    <mergeCell ref="G10:G11"/>
    <mergeCell ref="I10:J10"/>
  </mergeCells>
  <printOptions/>
  <pageMargins left="0.984251968503937" right="0.3937007874015748" top="0.984251968503937" bottom="0.984251968503937" header="0.5118110236220472" footer="0.5118110236220472"/>
  <pageSetup fitToHeight="1" fitToWidth="1" horizontalDpi="1200" verticalDpi="12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Q18"/>
  <sheetViews>
    <sheetView view="pageBreakPreview" zoomScaleSheetLayoutView="100" zoomScalePageLayoutView="0" workbookViewId="0" topLeftCell="A1">
      <selection activeCell="Q13" sqref="Q13"/>
    </sheetView>
  </sheetViews>
  <sheetFormatPr defaultColWidth="9.00390625" defaultRowHeight="12.75"/>
  <cols>
    <col min="1" max="1" width="18.625" style="30" customWidth="1"/>
    <col min="2" max="2" width="13.375" style="30" customWidth="1"/>
    <col min="3" max="3" width="13.25390625" style="30" customWidth="1"/>
    <col min="4" max="4" width="12.625" style="30" customWidth="1"/>
    <col min="5" max="5" width="12.875" style="30" customWidth="1"/>
    <col min="6" max="6" width="14.875" style="72" customWidth="1"/>
    <col min="7" max="7" width="12.375" style="30" customWidth="1"/>
    <col min="8" max="8" width="12.875" style="30" customWidth="1"/>
    <col min="9" max="9" width="13.00390625" style="30" customWidth="1"/>
    <col min="10" max="10" width="12.00390625" style="30" customWidth="1"/>
    <col min="11" max="11" width="13.25390625" style="30" customWidth="1"/>
    <col min="12" max="12" width="11.875" style="30" customWidth="1"/>
    <col min="13" max="13" width="14.75390625" style="30" customWidth="1"/>
    <col min="14" max="14" width="11.25390625" style="30" customWidth="1"/>
    <col min="15" max="17" width="13.25390625" style="30" customWidth="1"/>
    <col min="18" max="16384" width="9.125" style="30" customWidth="1"/>
  </cols>
  <sheetData>
    <row r="1" spans="13:14" ht="15.75">
      <c r="M1" s="39"/>
      <c r="N1" s="28"/>
    </row>
    <row r="2" spans="13:14" ht="11.25" customHeight="1">
      <c r="M2" s="39"/>
      <c r="N2" s="28"/>
    </row>
    <row r="3" ht="14.25" customHeight="1">
      <c r="M3" s="33"/>
    </row>
    <row r="4" spans="1:17" ht="14.25" customHeight="1">
      <c r="A4" s="147" t="s">
        <v>4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</row>
    <row r="5" spans="1:17" ht="54" customHeight="1">
      <c r="A5" s="148" t="s">
        <v>103</v>
      </c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</row>
    <row r="6" spans="1:14" ht="18.75">
      <c r="A6" s="166"/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</row>
    <row r="7" spans="1:14" ht="18.75">
      <c r="A7" s="166" t="s">
        <v>71</v>
      </c>
      <c r="B7" s="166"/>
      <c r="C7" s="166"/>
      <c r="D7" s="166"/>
      <c r="E7" s="166"/>
      <c r="F7" s="166"/>
      <c r="G7" s="166"/>
      <c r="H7" s="166"/>
      <c r="I7" s="166"/>
      <c r="J7" s="57"/>
      <c r="K7" s="57"/>
      <c r="L7" s="57"/>
      <c r="M7" s="57"/>
      <c r="N7" s="57"/>
    </row>
    <row r="8" spans="1:14" ht="18.75" customHeight="1">
      <c r="A8" s="149" t="s">
        <v>117</v>
      </c>
      <c r="B8" s="149"/>
      <c r="C8" s="149"/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</row>
    <row r="9" spans="1:14" ht="21" customHeight="1">
      <c r="A9" s="166"/>
      <c r="B9" s="166"/>
      <c r="C9" s="166"/>
      <c r="D9" s="166"/>
      <c r="E9" s="166"/>
      <c r="F9" s="166"/>
      <c r="G9" s="166"/>
      <c r="H9" s="166"/>
      <c r="I9" s="166"/>
      <c r="N9" s="34" t="s">
        <v>25</v>
      </c>
    </row>
    <row r="10" spans="1:17" ht="23.25" customHeight="1">
      <c r="A10" s="167" t="s">
        <v>6</v>
      </c>
      <c r="B10" s="162" t="s">
        <v>92</v>
      </c>
      <c r="C10" s="162" t="s">
        <v>93</v>
      </c>
      <c r="D10" s="156" t="s">
        <v>87</v>
      </c>
      <c r="E10" s="162" t="s">
        <v>94</v>
      </c>
      <c r="F10" s="164" t="s">
        <v>95</v>
      </c>
      <c r="G10" s="167" t="s">
        <v>96</v>
      </c>
      <c r="H10" s="162" t="s">
        <v>82</v>
      </c>
      <c r="I10" s="168" t="s">
        <v>37</v>
      </c>
      <c r="J10" s="168"/>
      <c r="K10" s="168" t="s">
        <v>38</v>
      </c>
      <c r="L10" s="168"/>
      <c r="M10" s="168" t="s">
        <v>90</v>
      </c>
      <c r="N10" s="168"/>
      <c r="O10" s="158" t="s">
        <v>44</v>
      </c>
      <c r="P10" s="159"/>
      <c r="Q10" s="160"/>
    </row>
    <row r="11" spans="1:17" ht="127.5" customHeight="1">
      <c r="A11" s="167"/>
      <c r="B11" s="163"/>
      <c r="C11" s="163"/>
      <c r="D11" s="157"/>
      <c r="E11" s="163"/>
      <c r="F11" s="165"/>
      <c r="G11" s="167"/>
      <c r="H11" s="163"/>
      <c r="I11" s="41" t="s">
        <v>97</v>
      </c>
      <c r="J11" s="45" t="s">
        <v>67</v>
      </c>
      <c r="K11" s="41" t="s">
        <v>98</v>
      </c>
      <c r="L11" s="45" t="s">
        <v>99</v>
      </c>
      <c r="M11" s="41" t="s">
        <v>100</v>
      </c>
      <c r="N11" s="45" t="s">
        <v>68</v>
      </c>
      <c r="O11" s="42" t="s">
        <v>37</v>
      </c>
      <c r="P11" s="42" t="s">
        <v>38</v>
      </c>
      <c r="Q11" s="42" t="s">
        <v>90</v>
      </c>
    </row>
    <row r="12" spans="1:17" s="32" customFormat="1" ht="69.75" customHeight="1">
      <c r="A12" s="45" t="s">
        <v>76</v>
      </c>
      <c r="B12" s="141">
        <v>3716.6</v>
      </c>
      <c r="C12" s="141">
        <v>997.4</v>
      </c>
      <c r="D12" s="141">
        <v>3330</v>
      </c>
      <c r="E12" s="141">
        <v>284.4</v>
      </c>
      <c r="F12" s="59">
        <f>E12/C12*100</f>
        <v>28.51413675556447</v>
      </c>
      <c r="G12" s="144">
        <v>3330</v>
      </c>
      <c r="H12" s="144"/>
      <c r="I12" s="144">
        <v>3700</v>
      </c>
      <c r="J12" s="144">
        <f>I12/G12*100</f>
        <v>111.11111111111111</v>
      </c>
      <c r="K12" s="144">
        <v>3770</v>
      </c>
      <c r="L12" s="144">
        <f>K12/I12*100</f>
        <v>101.8918918918919</v>
      </c>
      <c r="M12" s="144">
        <v>3850</v>
      </c>
      <c r="N12" s="144">
        <f>M12/K12*100</f>
        <v>102.12201591511936</v>
      </c>
      <c r="O12" s="144">
        <v>3772</v>
      </c>
      <c r="P12" s="144">
        <v>3821</v>
      </c>
      <c r="Q12" s="144">
        <v>3871</v>
      </c>
    </row>
    <row r="18" spans="1:14" ht="24.75" customHeight="1">
      <c r="A18" s="169"/>
      <c r="B18" s="169"/>
      <c r="C18" s="169"/>
      <c r="D18" s="169"/>
      <c r="E18" s="169"/>
      <c r="F18" s="169"/>
      <c r="G18" s="169"/>
      <c r="H18" s="169"/>
      <c r="I18" s="169"/>
      <c r="J18" s="169"/>
      <c r="K18" s="169"/>
      <c r="L18" s="169"/>
      <c r="M18" s="169"/>
      <c r="N18" s="169"/>
    </row>
  </sheetData>
  <sheetProtection/>
  <mergeCells count="19">
    <mergeCell ref="K10:L10"/>
    <mergeCell ref="M10:N10"/>
    <mergeCell ref="A18:N18"/>
    <mergeCell ref="H10:H11"/>
    <mergeCell ref="A10:A11"/>
    <mergeCell ref="B10:B11"/>
    <mergeCell ref="C10:C11"/>
    <mergeCell ref="D10:D11"/>
    <mergeCell ref="E10:E11"/>
    <mergeCell ref="A4:Q4"/>
    <mergeCell ref="F10:F11"/>
    <mergeCell ref="A6:N6"/>
    <mergeCell ref="A7:I7"/>
    <mergeCell ref="A8:N8"/>
    <mergeCell ref="A9:I9"/>
    <mergeCell ref="G10:G11"/>
    <mergeCell ref="I10:J10"/>
    <mergeCell ref="A5:Q5"/>
    <mergeCell ref="O10:Q10"/>
  </mergeCells>
  <printOptions/>
  <pageMargins left="0.984251968503937" right="0.3937007874015748" top="0.984251968503937" bottom="0.984251968503937" header="0.5118110236220472" footer="0.5118110236220472"/>
  <pageSetup fitToHeight="1" fitToWidth="1" horizontalDpi="1200" verticalDpi="1200" orientation="landscape" paperSize="9" scale="5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Q18"/>
  <sheetViews>
    <sheetView view="pageBreakPreview" zoomScaleSheetLayoutView="100" zoomScalePageLayoutView="0" workbookViewId="0" topLeftCell="A1">
      <selection activeCell="Q13" sqref="Q13"/>
    </sheetView>
  </sheetViews>
  <sheetFormatPr defaultColWidth="9.00390625" defaultRowHeight="12.75"/>
  <cols>
    <col min="1" max="1" width="14.625" style="30" customWidth="1"/>
    <col min="2" max="2" width="12.375" style="30" customWidth="1"/>
    <col min="3" max="3" width="12.25390625" style="30" customWidth="1"/>
    <col min="4" max="4" width="13.25390625" style="30" customWidth="1"/>
    <col min="5" max="5" width="12.75390625" style="30" customWidth="1"/>
    <col min="6" max="6" width="14.875" style="72" customWidth="1"/>
    <col min="7" max="7" width="12.375" style="30" customWidth="1"/>
    <col min="8" max="8" width="12.75390625" style="30" customWidth="1"/>
    <col min="9" max="9" width="14.75390625" style="30" customWidth="1"/>
    <col min="10" max="10" width="11.875" style="30" customWidth="1"/>
    <col min="11" max="11" width="14.75390625" style="30" customWidth="1"/>
    <col min="12" max="12" width="11.25390625" style="30" customWidth="1"/>
    <col min="13" max="13" width="14.75390625" style="30" customWidth="1"/>
    <col min="14" max="14" width="11.125" style="30" customWidth="1"/>
    <col min="15" max="17" width="11.75390625" style="30" customWidth="1"/>
    <col min="18" max="16384" width="9.125" style="30" customWidth="1"/>
  </cols>
  <sheetData>
    <row r="1" spans="13:14" ht="15.75">
      <c r="M1" s="39"/>
      <c r="N1" s="28"/>
    </row>
    <row r="2" spans="13:14" ht="11.25" customHeight="1">
      <c r="M2" s="39"/>
      <c r="N2" s="28"/>
    </row>
    <row r="3" ht="14.25" customHeight="1">
      <c r="M3" s="33"/>
    </row>
    <row r="4" spans="1:17" ht="14.25" customHeight="1">
      <c r="A4" s="147" t="s">
        <v>4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</row>
    <row r="5" spans="1:17" ht="54" customHeight="1">
      <c r="A5" s="148" t="s">
        <v>104</v>
      </c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</row>
    <row r="6" spans="1:14" ht="18.75">
      <c r="A6" s="166"/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</row>
    <row r="7" spans="1:14" ht="18.75">
      <c r="A7" s="166" t="s">
        <v>72</v>
      </c>
      <c r="B7" s="166"/>
      <c r="C7" s="166"/>
      <c r="D7" s="166"/>
      <c r="E7" s="166"/>
      <c r="F7" s="166"/>
      <c r="G7" s="166"/>
      <c r="H7" s="166"/>
      <c r="I7" s="166"/>
      <c r="J7" s="57"/>
      <c r="K7" s="57"/>
      <c r="L7" s="57"/>
      <c r="M7" s="57"/>
      <c r="N7" s="57"/>
    </row>
    <row r="8" spans="1:14" ht="18.75" customHeight="1">
      <c r="A8" s="149" t="s">
        <v>118</v>
      </c>
      <c r="B8" s="149"/>
      <c r="C8" s="149"/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</row>
    <row r="9" spans="1:14" ht="21" customHeight="1">
      <c r="A9" s="166"/>
      <c r="B9" s="166"/>
      <c r="C9" s="166"/>
      <c r="D9" s="166"/>
      <c r="E9" s="166"/>
      <c r="F9" s="166"/>
      <c r="G9" s="166"/>
      <c r="H9" s="166"/>
      <c r="I9" s="166"/>
      <c r="N9" s="34" t="s">
        <v>25</v>
      </c>
    </row>
    <row r="10" spans="1:17" ht="23.25" customHeight="1">
      <c r="A10" s="167" t="s">
        <v>6</v>
      </c>
      <c r="B10" s="162" t="s">
        <v>92</v>
      </c>
      <c r="C10" s="162" t="s">
        <v>93</v>
      </c>
      <c r="D10" s="156" t="s">
        <v>87</v>
      </c>
      <c r="E10" s="162" t="s">
        <v>94</v>
      </c>
      <c r="F10" s="164" t="s">
        <v>95</v>
      </c>
      <c r="G10" s="167" t="s">
        <v>96</v>
      </c>
      <c r="H10" s="162" t="s">
        <v>82</v>
      </c>
      <c r="I10" s="168" t="s">
        <v>37</v>
      </c>
      <c r="J10" s="168"/>
      <c r="K10" s="168" t="s">
        <v>38</v>
      </c>
      <c r="L10" s="168"/>
      <c r="M10" s="168" t="s">
        <v>90</v>
      </c>
      <c r="N10" s="168"/>
      <c r="O10" s="158" t="s">
        <v>44</v>
      </c>
      <c r="P10" s="159"/>
      <c r="Q10" s="160"/>
    </row>
    <row r="11" spans="1:17" ht="127.5" customHeight="1">
      <c r="A11" s="167"/>
      <c r="B11" s="163"/>
      <c r="C11" s="163"/>
      <c r="D11" s="157"/>
      <c r="E11" s="163"/>
      <c r="F11" s="165"/>
      <c r="G11" s="167"/>
      <c r="H11" s="163"/>
      <c r="I11" s="41" t="s">
        <v>97</v>
      </c>
      <c r="J11" s="45" t="s">
        <v>67</v>
      </c>
      <c r="K11" s="41" t="s">
        <v>98</v>
      </c>
      <c r="L11" s="45" t="s">
        <v>99</v>
      </c>
      <c r="M11" s="41" t="s">
        <v>100</v>
      </c>
      <c r="N11" s="45" t="s">
        <v>68</v>
      </c>
      <c r="O11" s="42" t="s">
        <v>37</v>
      </c>
      <c r="P11" s="42" t="s">
        <v>38</v>
      </c>
      <c r="Q11" s="42" t="s">
        <v>90</v>
      </c>
    </row>
    <row r="12" spans="1:17" s="32" customFormat="1" ht="69.75" customHeight="1">
      <c r="A12" s="45" t="s">
        <v>77</v>
      </c>
      <c r="B12" s="142">
        <v>1895.5</v>
      </c>
      <c r="C12" s="142">
        <v>319.8</v>
      </c>
      <c r="D12" s="142">
        <v>2000</v>
      </c>
      <c r="E12" s="142">
        <v>344.7</v>
      </c>
      <c r="F12" s="59">
        <f>E12/C12*100</f>
        <v>107.78611632270167</v>
      </c>
      <c r="G12" s="46">
        <v>1900</v>
      </c>
      <c r="H12" s="46"/>
      <c r="I12" s="46">
        <v>1900</v>
      </c>
      <c r="J12" s="46">
        <f>I12/G12*100</f>
        <v>100</v>
      </c>
      <c r="K12" s="46">
        <v>2000</v>
      </c>
      <c r="L12" s="46">
        <f>K12/I12*100</f>
        <v>105.26315789473684</v>
      </c>
      <c r="M12" s="46">
        <v>2100</v>
      </c>
      <c r="N12" s="46">
        <f>M12/K12*100</f>
        <v>105</v>
      </c>
      <c r="O12" s="46">
        <v>1911</v>
      </c>
      <c r="P12" s="46">
        <v>1918</v>
      </c>
      <c r="Q12" s="46">
        <v>1923</v>
      </c>
    </row>
    <row r="18" spans="1:14" ht="24.75" customHeight="1">
      <c r="A18" s="169"/>
      <c r="B18" s="169"/>
      <c r="C18" s="169"/>
      <c r="D18" s="169"/>
      <c r="E18" s="169"/>
      <c r="F18" s="169"/>
      <c r="G18" s="169"/>
      <c r="H18" s="169"/>
      <c r="I18" s="169"/>
      <c r="J18" s="169"/>
      <c r="K18" s="169"/>
      <c r="L18" s="169"/>
      <c r="M18" s="169"/>
      <c r="N18" s="169"/>
    </row>
  </sheetData>
  <sheetProtection/>
  <mergeCells count="19">
    <mergeCell ref="K10:L10"/>
    <mergeCell ref="M10:N10"/>
    <mergeCell ref="A18:N18"/>
    <mergeCell ref="H10:H11"/>
    <mergeCell ref="A10:A11"/>
    <mergeCell ref="B10:B11"/>
    <mergeCell ref="C10:C11"/>
    <mergeCell ref="D10:D11"/>
    <mergeCell ref="E10:E11"/>
    <mergeCell ref="A4:Q4"/>
    <mergeCell ref="F10:F11"/>
    <mergeCell ref="A6:N6"/>
    <mergeCell ref="A7:I7"/>
    <mergeCell ref="A8:N8"/>
    <mergeCell ref="A9:I9"/>
    <mergeCell ref="G10:G11"/>
    <mergeCell ref="I10:J10"/>
    <mergeCell ref="A5:Q5"/>
    <mergeCell ref="O10:Q10"/>
  </mergeCells>
  <printOptions/>
  <pageMargins left="0.984251968503937" right="0.3937007874015748" top="0.984251968503937" bottom="0.984251968503937" header="0.5118110236220472" footer="0.5118110236220472"/>
  <pageSetup fitToHeight="1" fitToWidth="1" horizontalDpi="1200" verticalDpi="1200" orientation="landscape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O17"/>
  <sheetViews>
    <sheetView view="pageBreakPreview" zoomScaleSheetLayoutView="100" zoomScalePageLayoutView="0" workbookViewId="0" topLeftCell="A7">
      <selection activeCell="H12" sqref="H12"/>
    </sheetView>
  </sheetViews>
  <sheetFormatPr defaultColWidth="9.00390625" defaultRowHeight="12.75"/>
  <cols>
    <col min="1" max="1" width="38.625" style="30" customWidth="1"/>
    <col min="2" max="2" width="13.125" style="30" customWidth="1"/>
    <col min="3" max="3" width="13.00390625" style="30" customWidth="1"/>
    <col min="4" max="4" width="12.75390625" style="30" customWidth="1"/>
    <col min="5" max="5" width="13.25390625" style="30" customWidth="1"/>
    <col min="6" max="6" width="13.75390625" style="72" customWidth="1"/>
    <col min="7" max="7" width="13.00390625" style="30" customWidth="1"/>
    <col min="8" max="8" width="14.125" style="30" customWidth="1"/>
    <col min="9" max="9" width="10.875" style="30" customWidth="1"/>
    <col min="10" max="10" width="14.75390625" style="30" customWidth="1"/>
    <col min="11" max="11" width="11.875" style="30" customWidth="1"/>
    <col min="12" max="12" width="13.625" style="30" customWidth="1"/>
    <col min="13" max="13" width="12.25390625" style="30" customWidth="1"/>
    <col min="14" max="16384" width="9.125" style="30" customWidth="1"/>
  </cols>
  <sheetData>
    <row r="1" spans="12:13" ht="5.25" customHeight="1">
      <c r="L1" s="39"/>
      <c r="M1" s="28"/>
    </row>
    <row r="2" spans="12:13" ht="11.25" customHeight="1" hidden="1">
      <c r="L2" s="39"/>
      <c r="M2" s="28"/>
    </row>
    <row r="3" ht="14.25" customHeight="1" hidden="1">
      <c r="L3" s="33"/>
    </row>
    <row r="4" spans="1:13" ht="14.25" customHeight="1">
      <c r="A4" s="147" t="s">
        <v>4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</row>
    <row r="5" spans="1:13" ht="42" customHeight="1">
      <c r="A5" s="148" t="s">
        <v>105</v>
      </c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</row>
    <row r="6" spans="1:13" ht="18.75">
      <c r="A6" s="166"/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</row>
    <row r="7" spans="1:13" ht="18.75">
      <c r="A7" s="166" t="s">
        <v>73</v>
      </c>
      <c r="B7" s="166"/>
      <c r="C7" s="166"/>
      <c r="D7" s="166"/>
      <c r="E7" s="166"/>
      <c r="F7" s="166"/>
      <c r="G7" s="166"/>
      <c r="H7" s="166"/>
      <c r="I7" s="57"/>
      <c r="J7" s="57"/>
      <c r="K7" s="57"/>
      <c r="L7" s="57"/>
      <c r="M7" s="57"/>
    </row>
    <row r="8" spans="1:13" ht="21" customHeight="1">
      <c r="A8" s="166"/>
      <c r="B8" s="166"/>
      <c r="C8" s="166"/>
      <c r="D8" s="166"/>
      <c r="E8" s="166"/>
      <c r="F8" s="166"/>
      <c r="G8" s="166"/>
      <c r="H8" s="166"/>
      <c r="M8" s="34" t="s">
        <v>25</v>
      </c>
    </row>
    <row r="9" spans="1:15" ht="23.25" customHeight="1">
      <c r="A9" s="162" t="s">
        <v>6</v>
      </c>
      <c r="B9" s="162" t="s">
        <v>92</v>
      </c>
      <c r="C9" s="162" t="s">
        <v>93</v>
      </c>
      <c r="D9" s="156" t="s">
        <v>87</v>
      </c>
      <c r="E9" s="162" t="s">
        <v>94</v>
      </c>
      <c r="F9" s="164" t="s">
        <v>95</v>
      </c>
      <c r="G9" s="162" t="s">
        <v>96</v>
      </c>
      <c r="H9" s="168" t="s">
        <v>37</v>
      </c>
      <c r="I9" s="168"/>
      <c r="J9" s="168" t="s">
        <v>38</v>
      </c>
      <c r="K9" s="168"/>
      <c r="L9" s="168" t="s">
        <v>90</v>
      </c>
      <c r="M9" s="168"/>
      <c r="N9"/>
      <c r="O9"/>
    </row>
    <row r="10" spans="1:13" ht="127.5" customHeight="1">
      <c r="A10" s="163"/>
      <c r="B10" s="163"/>
      <c r="C10" s="163"/>
      <c r="D10" s="157"/>
      <c r="E10" s="163"/>
      <c r="F10" s="165"/>
      <c r="G10" s="163"/>
      <c r="H10" s="41" t="s">
        <v>97</v>
      </c>
      <c r="I10" s="45" t="s">
        <v>67</v>
      </c>
      <c r="J10" s="41" t="s">
        <v>98</v>
      </c>
      <c r="K10" s="45" t="s">
        <v>99</v>
      </c>
      <c r="L10" s="41" t="s">
        <v>100</v>
      </c>
      <c r="M10" s="45" t="s">
        <v>68</v>
      </c>
    </row>
    <row r="11" spans="1:13" s="32" customFormat="1" ht="69.75" customHeight="1">
      <c r="A11" s="43" t="s">
        <v>78</v>
      </c>
      <c r="B11" s="142">
        <v>1877.5</v>
      </c>
      <c r="C11" s="142">
        <v>1386.4</v>
      </c>
      <c r="D11" s="142">
        <v>1850</v>
      </c>
      <c r="E11" s="142">
        <v>1451.8</v>
      </c>
      <c r="F11" s="59">
        <f>E11/C11*100</f>
        <v>104.71725331794575</v>
      </c>
      <c r="G11" s="144">
        <v>1800</v>
      </c>
      <c r="H11" s="144">
        <v>1900</v>
      </c>
      <c r="I11" s="144">
        <f>H11/G11*100</f>
        <v>105.55555555555556</v>
      </c>
      <c r="J11" s="144">
        <v>1900</v>
      </c>
      <c r="K11" s="144">
        <f>J11/H11*100</f>
        <v>100</v>
      </c>
      <c r="L11" s="144">
        <v>1900</v>
      </c>
      <c r="M11" s="144">
        <f>L11/J11*100</f>
        <v>100</v>
      </c>
    </row>
    <row r="12" spans="1:13" ht="75">
      <c r="A12" s="43" t="s">
        <v>79</v>
      </c>
      <c r="B12" s="145">
        <v>24.5</v>
      </c>
      <c r="C12" s="145">
        <v>18.3</v>
      </c>
      <c r="D12" s="145"/>
      <c r="E12" s="145">
        <v>3.1</v>
      </c>
      <c r="F12" s="59">
        <f>E12/C12*100</f>
        <v>16.939890710382514</v>
      </c>
      <c r="G12" s="146">
        <v>50</v>
      </c>
      <c r="H12" s="146"/>
      <c r="I12" s="144">
        <f>H12/G12*100</f>
        <v>0</v>
      </c>
      <c r="J12" s="146"/>
      <c r="K12" s="144" t="e">
        <f>J12/H12*100</f>
        <v>#DIV/0!</v>
      </c>
      <c r="L12" s="146"/>
      <c r="M12" s="144" t="e">
        <f>L12/J12*100</f>
        <v>#DIV/0!</v>
      </c>
    </row>
    <row r="13" spans="1:13" ht="105">
      <c r="A13" s="43" t="s">
        <v>80</v>
      </c>
      <c r="B13" s="145"/>
      <c r="C13" s="145"/>
      <c r="D13" s="145"/>
      <c r="E13" s="145"/>
      <c r="F13" s="59" t="e">
        <f>E13/C13*100</f>
        <v>#DIV/0!</v>
      </c>
      <c r="G13" s="146"/>
      <c r="H13" s="146"/>
      <c r="I13" s="144" t="e">
        <f>H13/G13*100</f>
        <v>#DIV/0!</v>
      </c>
      <c r="J13" s="146"/>
      <c r="K13" s="144" t="e">
        <f>J13/H13*100</f>
        <v>#DIV/0!</v>
      </c>
      <c r="L13" s="146"/>
      <c r="M13" s="144" t="e">
        <f>L13/J13*100</f>
        <v>#DIV/0!</v>
      </c>
    </row>
    <row r="14" spans="1:13" ht="60">
      <c r="A14" s="43" t="s">
        <v>81</v>
      </c>
      <c r="B14" s="145"/>
      <c r="C14" s="145"/>
      <c r="D14" s="145"/>
      <c r="E14" s="145"/>
      <c r="F14" s="59" t="e">
        <f>E14/C14*100</f>
        <v>#DIV/0!</v>
      </c>
      <c r="G14" s="146"/>
      <c r="H14" s="146"/>
      <c r="I14" s="144" t="e">
        <f>H14/G14*100</f>
        <v>#DIV/0!</v>
      </c>
      <c r="J14" s="146"/>
      <c r="K14" s="144" t="e">
        <f>J14/H14*100</f>
        <v>#DIV/0!</v>
      </c>
      <c r="L14" s="146"/>
      <c r="M14" s="144" t="e">
        <f>L14/J14*100</f>
        <v>#DIV/0!</v>
      </c>
    </row>
    <row r="17" spans="1:13" ht="24.75" customHeight="1">
      <c r="A17" s="169"/>
      <c r="B17" s="169"/>
      <c r="C17" s="169"/>
      <c r="D17" s="169"/>
      <c r="E17" s="169"/>
      <c r="F17" s="169"/>
      <c r="G17" s="169"/>
      <c r="H17" s="169"/>
      <c r="I17" s="169"/>
      <c r="J17" s="169"/>
      <c r="K17" s="169"/>
      <c r="L17" s="169"/>
      <c r="M17" s="169"/>
    </row>
  </sheetData>
  <sheetProtection/>
  <mergeCells count="16">
    <mergeCell ref="A17:M17"/>
    <mergeCell ref="B9:B10"/>
    <mergeCell ref="C9:C10"/>
    <mergeCell ref="E9:E10"/>
    <mergeCell ref="F9:F10"/>
    <mergeCell ref="A9:A10"/>
    <mergeCell ref="D9:D10"/>
    <mergeCell ref="G9:G10"/>
    <mergeCell ref="H9:I9"/>
    <mergeCell ref="J9:K9"/>
    <mergeCell ref="L9:M9"/>
    <mergeCell ref="A4:M4"/>
    <mergeCell ref="A5:M5"/>
    <mergeCell ref="A6:M6"/>
    <mergeCell ref="A7:H7"/>
    <mergeCell ref="A8:H8"/>
  </mergeCells>
  <printOptions/>
  <pageMargins left="1.1811023622047245" right="0.5905511811023623" top="0.984251968503937" bottom="0.984251968503937" header="0.5118110236220472" footer="0.5118110236220472"/>
  <pageSetup fitToHeight="1" fitToWidth="1" horizontalDpi="1200" verticalDpi="1200" orientation="landscape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S23"/>
  <sheetViews>
    <sheetView view="pageBreakPreview" zoomScale="70" zoomScaleSheetLayoutView="70" zoomScalePageLayoutView="0" workbookViewId="0" topLeftCell="A3">
      <selection activeCell="E29" sqref="E29"/>
    </sheetView>
  </sheetViews>
  <sheetFormatPr defaultColWidth="9.00390625" defaultRowHeight="12.75"/>
  <cols>
    <col min="1" max="1" width="4.25390625" style="27" customWidth="1"/>
    <col min="2" max="2" width="9.125" style="27" customWidth="1"/>
    <col min="3" max="3" width="90.375" style="55" customWidth="1"/>
    <col min="4" max="5" width="19.875" style="55" customWidth="1"/>
    <col min="6" max="6" width="17.625" style="55" customWidth="1"/>
    <col min="7" max="7" width="19.875" style="55" customWidth="1"/>
    <col min="8" max="8" width="16.625" style="137" customWidth="1"/>
    <col min="9" max="9" width="14.75390625" style="55" customWidth="1"/>
    <col min="10" max="11" width="15.00390625" style="55" customWidth="1"/>
    <col min="12" max="12" width="17.875" style="27" customWidth="1"/>
    <col min="13" max="13" width="15.75390625" style="27" customWidth="1"/>
    <col min="14" max="14" width="17.875" style="27" customWidth="1"/>
    <col min="15" max="15" width="14.375" style="27" customWidth="1"/>
    <col min="16" max="17" width="9.125" style="27" customWidth="1"/>
    <col min="18" max="19" width="11.75390625" style="27" bestFit="1" customWidth="1"/>
    <col min="20" max="16384" width="9.125" style="27" customWidth="1"/>
  </cols>
  <sheetData>
    <row r="1" ht="18.75" hidden="1">
      <c r="O1" s="28"/>
    </row>
    <row r="2" ht="15.75" customHeight="1" hidden="1">
      <c r="O2" s="35"/>
    </row>
    <row r="3" spans="1:15" ht="18.75">
      <c r="A3" s="147" t="s">
        <v>4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</row>
    <row r="4" spans="1:15" ht="40.5" customHeight="1">
      <c r="A4" s="191" t="s">
        <v>106</v>
      </c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</row>
    <row r="5" ht="36" customHeight="1">
      <c r="O5" s="27" t="s">
        <v>25</v>
      </c>
    </row>
    <row r="6" spans="1:15" s="36" customFormat="1" ht="23.25" customHeight="1">
      <c r="A6" s="192" t="s">
        <v>5</v>
      </c>
      <c r="B6" s="192"/>
      <c r="C6" s="192"/>
      <c r="D6" s="164" t="s">
        <v>92</v>
      </c>
      <c r="E6" s="164" t="s">
        <v>93</v>
      </c>
      <c r="F6" s="180" t="s">
        <v>108</v>
      </c>
      <c r="G6" s="164" t="s">
        <v>94</v>
      </c>
      <c r="H6" s="187" t="s">
        <v>95</v>
      </c>
      <c r="I6" s="179" t="s">
        <v>109</v>
      </c>
      <c r="J6" s="189" t="s">
        <v>37</v>
      </c>
      <c r="K6" s="189"/>
      <c r="L6" s="189" t="s">
        <v>38</v>
      </c>
      <c r="M6" s="189"/>
      <c r="N6" s="189" t="s">
        <v>90</v>
      </c>
      <c r="O6" s="189"/>
    </row>
    <row r="7" spans="1:15" s="36" customFormat="1" ht="42.75">
      <c r="A7" s="192"/>
      <c r="B7" s="192"/>
      <c r="C7" s="192"/>
      <c r="D7" s="165"/>
      <c r="E7" s="165"/>
      <c r="F7" s="181"/>
      <c r="G7" s="165"/>
      <c r="H7" s="188"/>
      <c r="I7" s="179"/>
      <c r="J7" s="58" t="s">
        <v>97</v>
      </c>
      <c r="K7" s="59" t="s">
        <v>67</v>
      </c>
      <c r="L7" s="58" t="s">
        <v>98</v>
      </c>
      <c r="M7" s="59" t="s">
        <v>99</v>
      </c>
      <c r="N7" s="58" t="s">
        <v>100</v>
      </c>
      <c r="O7" s="59" t="s">
        <v>68</v>
      </c>
    </row>
    <row r="8" spans="1:19" s="52" customFormat="1" ht="63" customHeight="1">
      <c r="A8" s="182" t="s">
        <v>27</v>
      </c>
      <c r="B8" s="183"/>
      <c r="C8" s="183"/>
      <c r="D8" s="128">
        <f>D9+D10+D11+D12+D13</f>
        <v>8837.6</v>
      </c>
      <c r="E8" s="128">
        <f>E9+E10+E11+E12+E13</f>
        <v>6975</v>
      </c>
      <c r="F8" s="128">
        <f>F9+F10+F11+F12+F13</f>
        <v>7910</v>
      </c>
      <c r="G8" s="128">
        <f>G9+G10+G11+G12+G13</f>
        <v>6050.6</v>
      </c>
      <c r="H8" s="138">
        <f>G8/E8*100</f>
        <v>86.74695340501792</v>
      </c>
      <c r="I8" s="129">
        <v>7999.2</v>
      </c>
      <c r="J8" s="129">
        <v>9170</v>
      </c>
      <c r="K8" s="129">
        <f>J8/I8*100</f>
        <v>114.63646364636463</v>
      </c>
      <c r="L8" s="129">
        <v>9200</v>
      </c>
      <c r="M8" s="129">
        <f>L8/J8*100</f>
        <v>100.32715376226827</v>
      </c>
      <c r="N8" s="129">
        <v>9200</v>
      </c>
      <c r="O8" s="129">
        <f>N8/L8*100</f>
        <v>100</v>
      </c>
      <c r="P8" s="51"/>
      <c r="R8" s="53"/>
      <c r="S8" s="53"/>
    </row>
    <row r="9" spans="1:19" s="38" customFormat="1" ht="66.75" customHeight="1">
      <c r="A9" s="48"/>
      <c r="B9" s="171" t="s">
        <v>84</v>
      </c>
      <c r="C9" s="172"/>
      <c r="D9" s="130"/>
      <c r="E9" s="130"/>
      <c r="F9" s="130"/>
      <c r="G9" s="130"/>
      <c r="H9" s="138" t="e">
        <f aca="true" t="shared" si="0" ref="H9:H21">G9/E9*100</f>
        <v>#DIV/0!</v>
      </c>
      <c r="I9" s="131"/>
      <c r="J9" s="131"/>
      <c r="K9" s="129" t="e">
        <f aca="true" t="shared" si="1" ref="K9:K21">J9/I9*100</f>
        <v>#DIV/0!</v>
      </c>
      <c r="L9" s="132"/>
      <c r="M9" s="129" t="e">
        <f aca="true" t="shared" si="2" ref="M9:M21">L9/J9*100</f>
        <v>#DIV/0!</v>
      </c>
      <c r="N9" s="132"/>
      <c r="O9" s="129" t="e">
        <f aca="true" t="shared" si="3" ref="O9:O21">N9/L9*100</f>
        <v>#DIV/0!</v>
      </c>
      <c r="P9" s="37"/>
      <c r="R9"/>
      <c r="S9"/>
    </row>
    <row r="10" spans="1:19" s="38" customFormat="1" ht="104.25" customHeight="1">
      <c r="A10" s="48"/>
      <c r="B10" s="171" t="s">
        <v>83</v>
      </c>
      <c r="C10" s="172"/>
      <c r="D10" s="130"/>
      <c r="E10" s="130"/>
      <c r="F10" s="130"/>
      <c r="G10" s="130"/>
      <c r="H10" s="138" t="e">
        <f t="shared" si="0"/>
        <v>#DIV/0!</v>
      </c>
      <c r="I10" s="131"/>
      <c r="J10" s="131"/>
      <c r="K10" s="129" t="e">
        <f t="shared" si="1"/>
        <v>#DIV/0!</v>
      </c>
      <c r="L10" s="132"/>
      <c r="M10" s="129" t="e">
        <f t="shared" si="2"/>
        <v>#DIV/0!</v>
      </c>
      <c r="N10" s="132"/>
      <c r="O10" s="129" t="e">
        <f t="shared" si="3"/>
        <v>#DIV/0!</v>
      </c>
      <c r="P10" s="37"/>
      <c r="R10"/>
      <c r="S10"/>
    </row>
    <row r="11" spans="1:19" s="38" customFormat="1" ht="30.75" customHeight="1">
      <c r="A11" s="48"/>
      <c r="B11" s="49"/>
      <c r="C11" s="50" t="s">
        <v>7</v>
      </c>
      <c r="D11" s="130">
        <v>6922.5</v>
      </c>
      <c r="E11" s="130">
        <v>5291.5</v>
      </c>
      <c r="F11" s="130">
        <v>6040</v>
      </c>
      <c r="G11" s="130">
        <v>4461.2</v>
      </c>
      <c r="H11" s="138">
        <f t="shared" si="0"/>
        <v>84.30879712746858</v>
      </c>
      <c r="I11" s="131">
        <v>6040</v>
      </c>
      <c r="J11" s="131">
        <v>7000</v>
      </c>
      <c r="K11" s="129">
        <f t="shared" si="1"/>
        <v>115.89403973509933</v>
      </c>
      <c r="L11" s="132">
        <v>7000</v>
      </c>
      <c r="M11" s="129">
        <f t="shared" si="2"/>
        <v>100</v>
      </c>
      <c r="N11" s="132">
        <v>7000</v>
      </c>
      <c r="O11" s="129">
        <f t="shared" si="3"/>
        <v>100</v>
      </c>
      <c r="P11" s="37"/>
      <c r="R11"/>
      <c r="S11"/>
    </row>
    <row r="12" spans="1:19" s="38" customFormat="1" ht="30.75" customHeight="1">
      <c r="A12" s="48"/>
      <c r="B12" s="49"/>
      <c r="C12" s="50" t="s">
        <v>26</v>
      </c>
      <c r="D12" s="130">
        <v>1915.1</v>
      </c>
      <c r="E12" s="130">
        <v>1683.5</v>
      </c>
      <c r="F12" s="130">
        <v>1870</v>
      </c>
      <c r="G12" s="130">
        <v>1589.4</v>
      </c>
      <c r="H12" s="138">
        <f t="shared" si="0"/>
        <v>94.41045441045442</v>
      </c>
      <c r="I12" s="131">
        <v>1959.2</v>
      </c>
      <c r="J12" s="131">
        <v>2170</v>
      </c>
      <c r="K12" s="129">
        <f t="shared" si="1"/>
        <v>110.75949367088607</v>
      </c>
      <c r="L12" s="132">
        <v>2200</v>
      </c>
      <c r="M12" s="129">
        <f t="shared" si="2"/>
        <v>101.38248847926268</v>
      </c>
      <c r="N12" s="132">
        <v>2200</v>
      </c>
      <c r="O12" s="129">
        <f t="shared" si="3"/>
        <v>100</v>
      </c>
      <c r="P12" s="37"/>
      <c r="R12"/>
      <c r="S12"/>
    </row>
    <row r="13" spans="1:19" s="38" customFormat="1" ht="51.75" customHeight="1">
      <c r="A13" s="48"/>
      <c r="B13" s="171" t="s">
        <v>85</v>
      </c>
      <c r="C13" s="172"/>
      <c r="D13" s="130">
        <v>0</v>
      </c>
      <c r="E13" s="130">
        <v>0</v>
      </c>
      <c r="F13" s="130">
        <v>0</v>
      </c>
      <c r="G13" s="130">
        <v>0</v>
      </c>
      <c r="H13" s="138" t="e">
        <f t="shared" si="0"/>
        <v>#DIV/0!</v>
      </c>
      <c r="I13" s="131">
        <v>0</v>
      </c>
      <c r="J13" s="131">
        <v>0</v>
      </c>
      <c r="K13" s="129" t="e">
        <f t="shared" si="1"/>
        <v>#DIV/0!</v>
      </c>
      <c r="L13" s="132">
        <v>0</v>
      </c>
      <c r="M13" s="129" t="e">
        <f t="shared" si="2"/>
        <v>#DIV/0!</v>
      </c>
      <c r="N13" s="132">
        <v>0</v>
      </c>
      <c r="O13" s="129" t="e">
        <f t="shared" si="3"/>
        <v>#DIV/0!</v>
      </c>
      <c r="P13" s="37"/>
      <c r="R13"/>
      <c r="S13"/>
    </row>
    <row r="14" spans="1:19" s="54" customFormat="1" ht="45.75" customHeight="1">
      <c r="A14" s="175" t="s">
        <v>86</v>
      </c>
      <c r="B14" s="176"/>
      <c r="C14" s="177"/>
      <c r="D14" s="133">
        <v>92.5</v>
      </c>
      <c r="E14" s="133">
        <v>91.8</v>
      </c>
      <c r="F14" s="133">
        <v>565.9</v>
      </c>
      <c r="G14" s="133">
        <v>722.1</v>
      </c>
      <c r="H14" s="138">
        <f t="shared" si="0"/>
        <v>786.6013071895426</v>
      </c>
      <c r="I14" s="129">
        <v>722.1</v>
      </c>
      <c r="J14" s="129">
        <v>500</v>
      </c>
      <c r="K14" s="129">
        <f t="shared" si="1"/>
        <v>69.24248719013987</v>
      </c>
      <c r="L14" s="128">
        <v>500</v>
      </c>
      <c r="M14" s="129">
        <f t="shared" si="2"/>
        <v>100</v>
      </c>
      <c r="N14" s="128">
        <v>500</v>
      </c>
      <c r="O14" s="129">
        <f t="shared" si="3"/>
        <v>100</v>
      </c>
      <c r="P14" s="51"/>
      <c r="R14" s="53"/>
      <c r="S14" s="53"/>
    </row>
    <row r="15" spans="1:19" s="54" customFormat="1" ht="55.5" customHeight="1">
      <c r="A15" s="170" t="s">
        <v>28</v>
      </c>
      <c r="B15" s="170"/>
      <c r="C15" s="170"/>
      <c r="D15" s="134">
        <v>3108.8</v>
      </c>
      <c r="E15" s="134">
        <v>1861.1</v>
      </c>
      <c r="F15" s="134">
        <v>2381.6</v>
      </c>
      <c r="G15" s="134">
        <v>1943.2</v>
      </c>
      <c r="H15" s="138">
        <f t="shared" si="0"/>
        <v>104.41136962011714</v>
      </c>
      <c r="I15" s="129">
        <v>2381.6</v>
      </c>
      <c r="J15" s="129">
        <v>2432</v>
      </c>
      <c r="K15" s="129">
        <f t="shared" si="1"/>
        <v>102.11622438696675</v>
      </c>
      <c r="L15" s="128">
        <v>2500</v>
      </c>
      <c r="M15" s="129">
        <f t="shared" si="2"/>
        <v>102.79605263157893</v>
      </c>
      <c r="N15" s="128">
        <v>2600</v>
      </c>
      <c r="O15" s="129">
        <f t="shared" si="3"/>
        <v>104</v>
      </c>
      <c r="P15" s="51"/>
      <c r="R15" s="53"/>
      <c r="S15" s="53"/>
    </row>
    <row r="16" spans="1:19" s="54" customFormat="1" ht="36.75" customHeight="1">
      <c r="A16" s="170" t="s">
        <v>29</v>
      </c>
      <c r="B16" s="170"/>
      <c r="C16" s="170"/>
      <c r="D16" s="134">
        <v>3919.1</v>
      </c>
      <c r="E16" s="134">
        <v>1908</v>
      </c>
      <c r="F16" s="134">
        <v>1315.4</v>
      </c>
      <c r="G16" s="134">
        <v>1945.4</v>
      </c>
      <c r="H16" s="138">
        <f t="shared" si="0"/>
        <v>101.9601677148847</v>
      </c>
      <c r="I16" s="129">
        <v>1945.5</v>
      </c>
      <c r="J16" s="129">
        <v>0</v>
      </c>
      <c r="K16" s="129">
        <f t="shared" si="1"/>
        <v>0</v>
      </c>
      <c r="L16" s="128">
        <v>0</v>
      </c>
      <c r="M16" s="129" t="e">
        <f t="shared" si="2"/>
        <v>#DIV/0!</v>
      </c>
      <c r="N16" s="128">
        <v>0</v>
      </c>
      <c r="O16" s="129" t="e">
        <f t="shared" si="3"/>
        <v>#DIV/0!</v>
      </c>
      <c r="P16" s="51"/>
      <c r="R16" s="53"/>
      <c r="S16" s="53"/>
    </row>
    <row r="17" spans="1:19" s="54" customFormat="1" ht="36.75" customHeight="1">
      <c r="A17" s="173" t="s">
        <v>30</v>
      </c>
      <c r="B17" s="173"/>
      <c r="C17" s="173"/>
      <c r="D17" s="135">
        <v>1995.9</v>
      </c>
      <c r="E17" s="135">
        <v>1104.8</v>
      </c>
      <c r="F17" s="135">
        <v>1500</v>
      </c>
      <c r="G17" s="135">
        <v>1044</v>
      </c>
      <c r="H17" s="138">
        <f t="shared" si="0"/>
        <v>94.49674149167271</v>
      </c>
      <c r="I17" s="129">
        <v>1500</v>
      </c>
      <c r="J17" s="129">
        <v>1500</v>
      </c>
      <c r="K17" s="129">
        <f t="shared" si="1"/>
        <v>100</v>
      </c>
      <c r="L17" s="128">
        <v>1600</v>
      </c>
      <c r="M17" s="129">
        <f t="shared" si="2"/>
        <v>106.66666666666667</v>
      </c>
      <c r="N17" s="128">
        <v>1700</v>
      </c>
      <c r="O17" s="129">
        <f t="shared" si="3"/>
        <v>106.25</v>
      </c>
      <c r="P17" s="51"/>
      <c r="R17" s="53"/>
      <c r="S17" s="53"/>
    </row>
    <row r="18" spans="1:19" s="38" customFormat="1" ht="36.75" customHeight="1">
      <c r="A18" s="173" t="s">
        <v>31</v>
      </c>
      <c r="B18" s="173"/>
      <c r="C18" s="173"/>
      <c r="D18" s="135">
        <v>3437.9</v>
      </c>
      <c r="E18" s="135">
        <v>2287.1</v>
      </c>
      <c r="F18" s="135">
        <v>2674.6</v>
      </c>
      <c r="G18" s="135">
        <v>1573.4</v>
      </c>
      <c r="H18" s="138">
        <f t="shared" si="0"/>
        <v>68.79454330811946</v>
      </c>
      <c r="I18" s="129"/>
      <c r="J18" s="129">
        <v>1411.4</v>
      </c>
      <c r="K18" s="129" t="e">
        <f t="shared" si="1"/>
        <v>#DIV/0!</v>
      </c>
      <c r="L18" s="128">
        <v>0</v>
      </c>
      <c r="M18" s="129">
        <f t="shared" si="2"/>
        <v>0</v>
      </c>
      <c r="N18" s="128">
        <v>0</v>
      </c>
      <c r="O18" s="129" t="e">
        <f t="shared" si="3"/>
        <v>#DIV/0!</v>
      </c>
      <c r="P18" s="37"/>
      <c r="R18"/>
      <c r="S18"/>
    </row>
    <row r="19" spans="1:19" s="38" customFormat="1" ht="22.5" customHeight="1">
      <c r="A19" s="184" t="s">
        <v>114</v>
      </c>
      <c r="B19" s="185"/>
      <c r="C19" s="186"/>
      <c r="D19" s="135"/>
      <c r="E19" s="135"/>
      <c r="F19" s="135"/>
      <c r="G19" s="135"/>
      <c r="H19" s="138" t="e">
        <f t="shared" si="0"/>
        <v>#DIV/0!</v>
      </c>
      <c r="I19" s="129"/>
      <c r="J19" s="129"/>
      <c r="K19" s="129" t="e">
        <f t="shared" si="1"/>
        <v>#DIV/0!</v>
      </c>
      <c r="L19" s="128"/>
      <c r="M19" s="129" t="e">
        <f t="shared" si="2"/>
        <v>#DIV/0!</v>
      </c>
      <c r="N19" s="128"/>
      <c r="O19" s="129" t="e">
        <f t="shared" si="3"/>
        <v>#DIV/0!</v>
      </c>
      <c r="P19" s="37"/>
      <c r="R19"/>
      <c r="S19"/>
    </row>
    <row r="20" spans="1:19" s="38" customFormat="1" ht="31.5" customHeight="1">
      <c r="A20" s="178" t="s">
        <v>113</v>
      </c>
      <c r="B20" s="178"/>
      <c r="C20" s="178"/>
      <c r="D20" s="135">
        <v>3437.9</v>
      </c>
      <c r="E20" s="135">
        <v>2287.1</v>
      </c>
      <c r="F20" s="135">
        <v>2674.6</v>
      </c>
      <c r="G20" s="135">
        <v>1571.4</v>
      </c>
      <c r="H20" s="138">
        <f t="shared" si="0"/>
        <v>68.70709632285428</v>
      </c>
      <c r="I20" s="129">
        <v>2674.6</v>
      </c>
      <c r="J20" s="129">
        <v>1411.4</v>
      </c>
      <c r="K20" s="129">
        <f t="shared" si="1"/>
        <v>52.77050773947507</v>
      </c>
      <c r="L20" s="128">
        <v>0</v>
      </c>
      <c r="M20" s="129">
        <f t="shared" si="2"/>
        <v>0</v>
      </c>
      <c r="N20" s="128">
        <v>0</v>
      </c>
      <c r="O20" s="129" t="e">
        <f t="shared" si="3"/>
        <v>#DIV/0!</v>
      </c>
      <c r="P20" s="37"/>
      <c r="R20"/>
      <c r="S20"/>
    </row>
    <row r="21" spans="1:19" s="38" customFormat="1" ht="36.75" customHeight="1">
      <c r="A21" s="178" t="s">
        <v>32</v>
      </c>
      <c r="B21" s="178"/>
      <c r="C21" s="178"/>
      <c r="D21" s="136">
        <f>D8+D14+D15+D16+D17+D18</f>
        <v>21391.800000000003</v>
      </c>
      <c r="E21" s="136">
        <f>E8+E14+E15+E16+E17+E18</f>
        <v>14227.8</v>
      </c>
      <c r="F21" s="136">
        <f>F8+F14+F15+F16+F17+F18</f>
        <v>16347.5</v>
      </c>
      <c r="G21" s="136">
        <f>G8+G14+G15+G16+G17+G18</f>
        <v>13278.7</v>
      </c>
      <c r="H21" s="138">
        <f t="shared" si="0"/>
        <v>93.32925680709597</v>
      </c>
      <c r="I21" s="136">
        <f>I8+I14+I15+I16+I17+I18</f>
        <v>14548.4</v>
      </c>
      <c r="J21" s="136">
        <f>J8+J14+J15+J16+J17+J18</f>
        <v>15013.4</v>
      </c>
      <c r="K21" s="129">
        <f t="shared" si="1"/>
        <v>103.19622776387783</v>
      </c>
      <c r="L21" s="136">
        <f>L8+L14+L15+L16+L17+L18</f>
        <v>13800</v>
      </c>
      <c r="M21" s="129">
        <f t="shared" si="2"/>
        <v>91.91788668789215</v>
      </c>
      <c r="N21" s="136">
        <f>N8+N14+N15+N16+N17+N18</f>
        <v>14000</v>
      </c>
      <c r="O21" s="129">
        <f t="shared" si="3"/>
        <v>101.44927536231884</v>
      </c>
      <c r="P21" s="37"/>
      <c r="R21"/>
      <c r="S21"/>
    </row>
    <row r="22" spans="3:15" ht="51.75" customHeight="1">
      <c r="C22" s="190" t="s">
        <v>110</v>
      </c>
      <c r="D22" s="190"/>
      <c r="E22" s="190"/>
      <c r="F22" s="190"/>
      <c r="G22" s="190"/>
      <c r="H22" s="190"/>
      <c r="I22" s="190"/>
      <c r="J22" s="190"/>
      <c r="K22" s="190"/>
      <c r="L22" s="190"/>
      <c r="M22" s="190"/>
      <c r="N22" s="190"/>
      <c r="O22" s="190"/>
    </row>
    <row r="23" spans="3:15" ht="43.5" customHeight="1">
      <c r="C23" s="174" t="s">
        <v>111</v>
      </c>
      <c r="D23" s="174"/>
      <c r="E23" s="174"/>
      <c r="F23" s="174"/>
      <c r="G23" s="174"/>
      <c r="H23" s="174"/>
      <c r="I23" s="174"/>
      <c r="J23" s="174"/>
      <c r="K23" s="174"/>
      <c r="L23" s="174"/>
      <c r="M23" s="174"/>
      <c r="N23" s="174"/>
      <c r="O23" s="174"/>
    </row>
  </sheetData>
  <sheetProtection/>
  <mergeCells count="26">
    <mergeCell ref="A19:C19"/>
    <mergeCell ref="A20:C20"/>
    <mergeCell ref="H6:H7"/>
    <mergeCell ref="J6:K6"/>
    <mergeCell ref="C22:O22"/>
    <mergeCell ref="A3:O3"/>
    <mergeCell ref="A4:O4"/>
    <mergeCell ref="A6:C7"/>
    <mergeCell ref="L6:M6"/>
    <mergeCell ref="N6:O6"/>
    <mergeCell ref="I6:I7"/>
    <mergeCell ref="D6:D7"/>
    <mergeCell ref="E6:E7"/>
    <mergeCell ref="F6:F7"/>
    <mergeCell ref="G6:G7"/>
    <mergeCell ref="A8:C8"/>
    <mergeCell ref="A16:C16"/>
    <mergeCell ref="B9:C9"/>
    <mergeCell ref="B10:C10"/>
    <mergeCell ref="A17:C17"/>
    <mergeCell ref="C23:O23"/>
    <mergeCell ref="A14:C14"/>
    <mergeCell ref="B13:C13"/>
    <mergeCell ref="A18:C18"/>
    <mergeCell ref="A21:C21"/>
    <mergeCell ref="A15:C15"/>
  </mergeCells>
  <printOptions/>
  <pageMargins left="1.1811023622047245" right="0.5905511811023623" top="0.7874015748031497" bottom="0.4724409448818898" header="0.5118110236220472" footer="0.35433070866141736"/>
  <pageSetup errors="blank" fitToHeight="3" fitToWidth="1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АСФР</dc:creator>
  <cp:keywords/>
  <dc:description/>
  <cp:lastModifiedBy>Мариинско-Посадский район - Сергеева Е.М.</cp:lastModifiedBy>
  <cp:lastPrinted>2023-10-19T04:23:38Z</cp:lastPrinted>
  <dcterms:created xsi:type="dcterms:W3CDTF">2005-07-11T05:01:59Z</dcterms:created>
  <dcterms:modified xsi:type="dcterms:W3CDTF">2023-10-26T07:23:24Z</dcterms:modified>
  <cp:category/>
  <cp:version/>
  <cp:contentType/>
  <cp:contentStatus/>
</cp:coreProperties>
</file>