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D221" i="1" s="1"/>
  <c r="C220" i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23" i="1" l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<sst xmlns="http://schemas.openxmlformats.org/spreadsheetml/2006/main" count="275" uniqueCount="219">
  <si>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</si>
  <si>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</si>
  <si>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</si>
  <si>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</si>
  <si>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</si>
  <si>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</si>
  <si>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</si>
  <si>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</si>
  <si>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</si>
  <si>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</si>
  <si>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</si>
  <si>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</si>
  <si>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</si>
  <si>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</si>
  <si>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</si>
  <si>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</si>
  <si>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</si>
  <si>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</si>
  <si>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</si>
  <si>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</si>
  <si>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</si>
  <si>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</si>
  <si>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</si>
  <si>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</si>
  <si>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</si>
  <si>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</si>
  <si>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</si>
  <si>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</si>
  <si>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</si>
  <si>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</si>
  <si>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</si>
  <si>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</si>
  <si>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</si>
  <si>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</si>
  <si>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</si>
  <si>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</si>
  <si>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</si>
  <si>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</si>
  <si>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</si>
  <si>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</si>
  <si>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</si>
  <si>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</si>
  <si>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</si>
  <si>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</si>
  <si>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</si>
  <si>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</si>
  <si>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</si>
  <si>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</si>
  <si>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</si>
  <si>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</si>
  <si>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</si>
  <si>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</si>
  <si>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</si>
  <si>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</si>
  <si>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</si>
  <si>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</si>
  <si>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</si>
  <si>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</si>
  <si>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</si>
  <si>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</si>
  <si>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</si>
  <si>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</si>
  <si>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</si>
  <si>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</si>
  <si>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</si>
  <si>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</si>
  <si>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</si>
  <si>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</si>
  <si>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</si>
  <si>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</si>
  <si>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</si>
  <si>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</si>
  <si>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</si>
  <si>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</si>
  <si>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</si>
  <si>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</si>
  <si>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</si>
  <si>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</si>
  <si>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</si>
  <si>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</si>
  <si>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</si>
  <si>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</si>
  <si>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</si>
  <si>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</si>
  <si>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</si>
  <si>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</si>
  <si>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</si>
  <si>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</si>
  <si>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</si>
  <si>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</si>
  <si>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</si>
  <si>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</si>
  <si>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</si>
  <si>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</si>
  <si>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</si>
  <si>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</si>
  <si>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</si>
  <si>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</si>
  <si>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</si>
  <si>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</si>
  <si>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</si>
  <si>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</si>
  <si>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</si>
  <si>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</si>
  <si>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</si>
  <si>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</si>
  <si>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</si>
  <si>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</si>
  <si>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</si>
  <si>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</si>
  <si>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</si>
  <si>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</si>
  <si>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</si>
  <si>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</si>
  <si>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</si>
  <si>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</si>
  <si>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</si>
  <si>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</si>
  <si>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</si>
  <si>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</si>
  <si>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</si>
  <si>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</si>
  <si>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</si>
  <si>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</si>
  <si>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</si>
  <si>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</si>
  <si>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</si>
  <si>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</si>
  <si>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</si>
  <si>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</si>
  <si>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</si>
  <si>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</si>
  <si>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</si>
  <si>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</si>
  <si>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</si>
  <si>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</si>
  <si>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</si>
  <si>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</si>
  <si>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</si>
  <si>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</si>
  <si>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</si>
  <si>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</si>
  <si>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</si>
  <si>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</si>
  <si>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</si>
  <si>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</si>
  <si>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</si>
  <si>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</si>
  <si>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</si>
  <si>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</si>
  <si>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</si>
  <si>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</si>
  <si>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</si>
  <si>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</si>
  <si>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</si>
  <si>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</si>
  <si>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</si>
  <si>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</si>
  <si>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</si>
  <si>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</si>
  <si>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</si>
  <si>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</si>
  <si>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</si>
  <si>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</si>
  <si>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</si>
  <si>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</si>
  <si>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</si>
  <si>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</si>
  <si>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</si>
  <si>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</si>
  <si>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</si>
  <si>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</si>
  <si>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</si>
  <si>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</si>
  <si>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</si>
  <si>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</si>
  <si>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</si>
  <si>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</si>
  <si>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</si>
  <si>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</si>
  <si>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</si>
  <si>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</si>
  <si>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</si>
  <si>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</si>
  <si>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</si>
  <si>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</si>
  <si>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</si>
  <si>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</si>
  <si>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</si>
  <si>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</si>
  <si>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</si>
  <si>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</si>
  <si>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</si>
  <si>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</si>
  <si>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</si>
  <si>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</si>
  <si>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</si>
  <si>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</si>
  <si>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</si>
  <si>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</si>
  <si>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</si>
  <si>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</si>
  <si>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</si>
  <si>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</si>
  <si>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</si>
  <si>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</si>
  <si>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</si>
  <si>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</si>
  <si>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</si>
  <si>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</si>
  <si>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</si>
  <si>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</si>
  <si>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</si>
  <si>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</si>
  <si>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</si>
  <si>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</si>
  <si>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</si>
  <si>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</si>
  <si>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16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</si>
</sst>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11" fillId="3" borderId="3" xfId="2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1"/>
    </row>
    <row r="2" spans="1:26" s="3" customFormat="1" ht="29.25" customHeight="1" thickBot="1" x14ac:dyDescent="0.3">
      <c r="A2" s="170" t="s">
        <v>218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1" t="s">
        <v>3</v>
      </c>
      <c r="B4" s="174" t="s">
        <v>212</v>
      </c>
      <c r="C4" s="167" t="s">
        <v>213</v>
      </c>
      <c r="D4" s="167" t="s">
        <v>214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72"/>
      <c r="B5" s="175"/>
      <c r="C5" s="168"/>
      <c r="D5" s="168"/>
      <c r="E5" s="165" t="s">
        <v>5</v>
      </c>
      <c r="F5" s="165" t="s">
        <v>6</v>
      </c>
      <c r="G5" s="165" t="s">
        <v>7</v>
      </c>
      <c r="H5" s="165" t="s">
        <v>8</v>
      </c>
      <c r="I5" s="165" t="s">
        <v>9</v>
      </c>
      <c r="J5" s="165" t="s">
        <v>10</v>
      </c>
      <c r="K5" s="165" t="s">
        <v>11</v>
      </c>
      <c r="L5" s="165" t="s">
        <v>12</v>
      </c>
      <c r="M5" s="165" t="s">
        <v>13</v>
      </c>
      <c r="N5" s="165" t="s">
        <v>14</v>
      </c>
      <c r="O5" s="165" t="s">
        <v>15</v>
      </c>
      <c r="P5" s="165" t="s">
        <v>16</v>
      </c>
      <c r="Q5" s="165" t="s">
        <v>17</v>
      </c>
      <c r="R5" s="165" t="s">
        <v>18</v>
      </c>
      <c r="S5" s="165" t="s">
        <v>19</v>
      </c>
      <c r="T5" s="165" t="s">
        <v>20</v>
      </c>
      <c r="U5" s="165" t="s">
        <v>21</v>
      </c>
      <c r="V5" s="165" t="s">
        <v>22</v>
      </c>
      <c r="W5" s="165" t="s">
        <v>23</v>
      </c>
      <c r="X5" s="165" t="s">
        <v>24</v>
      </c>
      <c r="Y5" s="165" t="s">
        <v>25</v>
      </c>
    </row>
    <row r="6" spans="1:26" s="2" customFormat="1" ht="69.75" customHeight="1" thickBot="1" x14ac:dyDescent="0.3">
      <c r="A6" s="173"/>
      <c r="B6" s="176"/>
      <c r="C6" s="169"/>
      <c r="D6" s="169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3">
        <f t="shared" si="1"/>
        <v>1.8017408123791103</v>
      </c>
      <c r="F9" s="143">
        <f t="shared" si="1"/>
        <v>1.0771388499298737</v>
      </c>
      <c r="G9" s="143">
        <f t="shared" si="1"/>
        <v>1.0081546360616127</v>
      </c>
      <c r="H9" s="143">
        <f t="shared" si="1"/>
        <v>1</v>
      </c>
      <c r="I9" s="143">
        <f t="shared" si="1"/>
        <v>1</v>
      </c>
      <c r="J9" s="143">
        <f t="shared" si="1"/>
        <v>1.1718701700154559</v>
      </c>
      <c r="K9" s="143">
        <f t="shared" si="1"/>
        <v>1.0022573363431151</v>
      </c>
      <c r="L9" s="143">
        <f t="shared" si="1"/>
        <v>1.0073397780164697</v>
      </c>
      <c r="M9" s="143">
        <f t="shared" si="1"/>
        <v>1.3853572994300745</v>
      </c>
      <c r="N9" s="143">
        <f t="shared" si="1"/>
        <v>1.199421965317919</v>
      </c>
      <c r="O9" s="143">
        <f t="shared" si="1"/>
        <v>1.0943635212159595</v>
      </c>
      <c r="P9" s="143">
        <f t="shared" si="1"/>
        <v>1</v>
      </c>
      <c r="Q9" s="143">
        <f t="shared" si="1"/>
        <v>1.5239628040057225</v>
      </c>
      <c r="R9" s="143">
        <f t="shared" si="1"/>
        <v>1</v>
      </c>
      <c r="S9" s="143">
        <f t="shared" si="1"/>
        <v>1.0346983432322601</v>
      </c>
      <c r="T9" s="143">
        <f t="shared" si="1"/>
        <v>0.99185946872322195</v>
      </c>
      <c r="U9" s="143">
        <f t="shared" si="1"/>
        <v>1</v>
      </c>
      <c r="V9" s="143">
        <f t="shared" si="1"/>
        <v>1</v>
      </c>
      <c r="W9" s="143">
        <f t="shared" si="1"/>
        <v>1.1708222811671087</v>
      </c>
      <c r="X9" s="143">
        <f t="shared" si="1"/>
        <v>1.0715178794698674</v>
      </c>
      <c r="Y9" s="14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3">
        <f>E10/E8</f>
        <v>1</v>
      </c>
      <c r="F11" s="143">
        <f>F10/F8</f>
        <v>0.95833333333333337</v>
      </c>
      <c r="G11" s="143">
        <f t="shared" ref="G11:Y11" si="2">G10/G8</f>
        <v>1</v>
      </c>
      <c r="H11" s="143">
        <v>0.99</v>
      </c>
      <c r="I11" s="143">
        <f t="shared" si="2"/>
        <v>1</v>
      </c>
      <c r="J11" s="143">
        <f t="shared" si="2"/>
        <v>1</v>
      </c>
      <c r="K11" s="143">
        <v>1</v>
      </c>
      <c r="L11" s="143">
        <v>0.99</v>
      </c>
      <c r="M11" s="143">
        <f t="shared" si="2"/>
        <v>1</v>
      </c>
      <c r="N11" s="143">
        <f t="shared" si="2"/>
        <v>0.97590361445783136</v>
      </c>
      <c r="O11" s="143">
        <v>0.98</v>
      </c>
      <c r="P11" s="143">
        <f t="shared" si="2"/>
        <v>1</v>
      </c>
      <c r="Q11" s="143">
        <v>0.998</v>
      </c>
      <c r="R11" s="143">
        <f t="shared" si="2"/>
        <v>1</v>
      </c>
      <c r="S11" s="143">
        <f t="shared" si="2"/>
        <v>1.0001208459214501</v>
      </c>
      <c r="T11" s="143">
        <v>0.93</v>
      </c>
      <c r="U11" s="143">
        <v>1</v>
      </c>
      <c r="V11" s="143">
        <v>1</v>
      </c>
      <c r="W11" s="143">
        <f t="shared" si="2"/>
        <v>1</v>
      </c>
      <c r="X11" s="143">
        <f t="shared" si="2"/>
        <v>1</v>
      </c>
      <c r="Y11" s="14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4">
        <v>110</v>
      </c>
      <c r="F12" s="144">
        <v>830</v>
      </c>
      <c r="G12" s="144">
        <v>3010</v>
      </c>
      <c r="H12" s="144">
        <v>2395</v>
      </c>
      <c r="I12" s="144">
        <v>873</v>
      </c>
      <c r="J12" s="144">
        <v>3250</v>
      </c>
      <c r="K12" s="144">
        <v>780</v>
      </c>
      <c r="L12" s="144">
        <v>681</v>
      </c>
      <c r="M12" s="144">
        <v>725</v>
      </c>
      <c r="N12" s="144">
        <v>525</v>
      </c>
      <c r="O12" s="144">
        <v>860</v>
      </c>
      <c r="P12" s="144">
        <v>920</v>
      </c>
      <c r="Q12" s="144">
        <v>1513</v>
      </c>
      <c r="R12" s="144"/>
      <c r="S12" s="144">
        <v>1662</v>
      </c>
      <c r="T12" s="144">
        <v>675</v>
      </c>
      <c r="U12" s="144">
        <v>1620</v>
      </c>
      <c r="V12" s="144">
        <v>534</v>
      </c>
      <c r="W12" s="144">
        <v>1349</v>
      </c>
      <c r="X12" s="144">
        <v>4370</v>
      </c>
      <c r="Y12" s="14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46">
        <v>7260</v>
      </c>
      <c r="G41" s="146">
        <v>15601</v>
      </c>
      <c r="H41" s="146">
        <v>13502</v>
      </c>
      <c r="I41" s="146">
        <v>6156</v>
      </c>
      <c r="J41" s="146">
        <v>15698</v>
      </c>
      <c r="K41" s="146">
        <v>7757</v>
      </c>
      <c r="L41" s="146">
        <v>11282</v>
      </c>
      <c r="M41" s="146">
        <v>10636</v>
      </c>
      <c r="N41" s="146">
        <v>3724</v>
      </c>
      <c r="O41" s="146">
        <v>6680</v>
      </c>
      <c r="P41" s="146">
        <v>9900</v>
      </c>
      <c r="Q41" s="146">
        <v>13435</v>
      </c>
      <c r="R41" s="146">
        <v>12998</v>
      </c>
      <c r="S41" s="146">
        <v>11222</v>
      </c>
      <c r="T41" s="146">
        <v>9728</v>
      </c>
      <c r="U41" s="146">
        <v>9102</v>
      </c>
      <c r="V41" s="146">
        <v>4626.5</v>
      </c>
      <c r="W41" s="146">
        <v>8736</v>
      </c>
      <c r="X41" s="146">
        <v>18395</v>
      </c>
      <c r="Y41" s="146">
        <v>10275</v>
      </c>
      <c r="Z41" s="129"/>
    </row>
    <row r="42" spans="1:29" s="2" customFormat="1" ht="30" customHeight="1" x14ac:dyDescent="0.25">
      <c r="A42" s="29" t="s">
        <v>217</v>
      </c>
      <c r="B42" s="22">
        <v>215684</v>
      </c>
      <c r="C42" s="22">
        <f>SUM(E42:Y42)</f>
        <v>222991.45</v>
      </c>
      <c r="D42" s="14">
        <f>C42/B42</f>
        <v>1.0338803527382654</v>
      </c>
      <c r="E42" s="50">
        <v>16095</v>
      </c>
      <c r="F42" s="7">
        <v>7260</v>
      </c>
      <c r="G42" s="7">
        <v>15602</v>
      </c>
      <c r="H42" s="7">
        <v>13654</v>
      </c>
      <c r="I42" s="7">
        <v>6156</v>
      </c>
      <c r="J42" s="7">
        <v>15700</v>
      </c>
      <c r="K42" s="7">
        <v>7757</v>
      </c>
      <c r="L42" s="7">
        <v>11281.95</v>
      </c>
      <c r="M42" s="7">
        <v>10636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9" t="s">
        <v>52</v>
      </c>
      <c r="B44" s="30">
        <v>1.018</v>
      </c>
      <c r="C44" s="30">
        <f>C42/C41</f>
        <v>1.0007986499920338</v>
      </c>
      <c r="D44" s="14">
        <f t="shared" ref="D44:D107" si="14">C44/B44</f>
        <v>0.9831027995992474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1.0112575914679307</v>
      </c>
      <c r="I44" s="30">
        <f t="shared" si="15"/>
        <v>1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customHeight="1" x14ac:dyDescent="0.25">
      <c r="A45" s="17" t="s">
        <v>158</v>
      </c>
      <c r="B45" s="22">
        <v>94911</v>
      </c>
      <c r="C45" s="22">
        <f>SUM(E45:Y45)</f>
        <v>96753.1</v>
      </c>
      <c r="D45" s="14">
        <f>C45/B45</f>
        <v>1.0194087092117881</v>
      </c>
      <c r="E45" s="31">
        <v>13992</v>
      </c>
      <c r="F45" s="31">
        <v>3986</v>
      </c>
      <c r="G45" s="31">
        <v>6670</v>
      </c>
      <c r="H45" s="31">
        <v>4154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customHeight="1" x14ac:dyDescent="0.25">
      <c r="A46" s="17" t="s">
        <v>54</v>
      </c>
      <c r="B46" s="22">
        <v>93574</v>
      </c>
      <c r="C46" s="22">
        <f>SUM(E46:Y46)</f>
        <v>97941.13</v>
      </c>
      <c r="D46" s="14">
        <f t="shared" si="14"/>
        <v>1.0466703357770322</v>
      </c>
      <c r="E46" s="24">
        <v>732</v>
      </c>
      <c r="F46" s="24">
        <v>2765</v>
      </c>
      <c r="G46" s="24">
        <v>6991</v>
      </c>
      <c r="H46" s="24">
        <v>8370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customHeight="1" x14ac:dyDescent="0.25">
      <c r="A49" s="17" t="s">
        <v>57</v>
      </c>
      <c r="B49" s="22">
        <v>19157</v>
      </c>
      <c r="C49" s="22">
        <f>SUM(E49:Y49)</f>
        <v>13140</v>
      </c>
      <c r="D49" s="14">
        <f t="shared" si="14"/>
        <v>0.68591115519131385</v>
      </c>
      <c r="E49" s="24">
        <v>550</v>
      </c>
      <c r="F49" s="24">
        <v>150</v>
      </c>
      <c r="G49" s="24">
        <f>115+470</f>
        <v>585</v>
      </c>
      <c r="H49" s="24">
        <v>687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customHeight="1" outlineLevel="1" x14ac:dyDescent="0.25">
      <c r="A51" s="16" t="s">
        <v>160</v>
      </c>
      <c r="B51" s="22">
        <v>108846</v>
      </c>
      <c r="C51" s="22">
        <f t="shared" si="16"/>
        <v>234498.9</v>
      </c>
      <c r="D51" s="14">
        <f t="shared" si="14"/>
        <v>2.1544099002260073</v>
      </c>
      <c r="E51" s="31">
        <v>14400</v>
      </c>
      <c r="F51" s="31">
        <v>7570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9519.9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7263</v>
      </c>
      <c r="V51" s="31">
        <v>3735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customHeight="1" outlineLevel="1" x14ac:dyDescent="0.25">
      <c r="A52" s="16" t="s">
        <v>161</v>
      </c>
      <c r="B52" s="22">
        <v>66210</v>
      </c>
      <c r="C52" s="22">
        <f t="shared" si="16"/>
        <v>177819.9</v>
      </c>
      <c r="D52" s="14">
        <f t="shared" si="14"/>
        <v>2.6856955142727683</v>
      </c>
      <c r="E52" s="31"/>
      <c r="F52" s="31">
        <v>7570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6895</v>
      </c>
      <c r="V52" s="31">
        <v>3735</v>
      </c>
      <c r="W52" s="31">
        <v>9761</v>
      </c>
      <c r="X52" s="31">
        <v>23261</v>
      </c>
      <c r="Y52" s="31">
        <v>2200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7">
        <v>180</v>
      </c>
      <c r="F53" s="147">
        <v>130</v>
      </c>
      <c r="G53" s="31">
        <v>802</v>
      </c>
      <c r="H53" s="31">
        <v>367</v>
      </c>
      <c r="I53" s="147">
        <v>10</v>
      </c>
      <c r="J53" s="147">
        <v>150</v>
      </c>
      <c r="K53" s="31">
        <v>505</v>
      </c>
      <c r="L53" s="31">
        <v>767</v>
      </c>
      <c r="M53" s="31">
        <v>250</v>
      </c>
      <c r="N53" s="147">
        <v>30</v>
      </c>
      <c r="O53" s="147">
        <v>180</v>
      </c>
      <c r="P53" s="147">
        <v>291</v>
      </c>
      <c r="Q53" s="147">
        <v>12</v>
      </c>
      <c r="R53" s="147">
        <v>400</v>
      </c>
      <c r="S53" s="147">
        <v>154</v>
      </c>
      <c r="T53" s="31">
        <v>60</v>
      </c>
      <c r="U53" s="31">
        <v>105</v>
      </c>
      <c r="V53" s="31">
        <v>20</v>
      </c>
      <c r="W53" s="31">
        <v>355</v>
      </c>
      <c r="X53" s="147">
        <v>366</v>
      </c>
      <c r="Y53" s="148"/>
      <c r="Z53" s="19"/>
    </row>
    <row r="54" spans="1:26" s="2" customFormat="1" ht="28.5" customHeight="1" x14ac:dyDescent="0.25">
      <c r="A54" s="29" t="s">
        <v>60</v>
      </c>
      <c r="B54" s="22">
        <v>5358</v>
      </c>
      <c r="C54" s="22">
        <f t="shared" si="16"/>
        <v>5127.1499999999996</v>
      </c>
      <c r="D54" s="14">
        <f t="shared" si="14"/>
        <v>0.9569148936170212</v>
      </c>
      <c r="E54" s="149">
        <v>180</v>
      </c>
      <c r="F54" s="149">
        <v>150</v>
      </c>
      <c r="G54" s="150">
        <v>802</v>
      </c>
      <c r="H54" s="150">
        <v>358</v>
      </c>
      <c r="I54" s="150">
        <v>49</v>
      </c>
      <c r="J54" s="150">
        <v>150</v>
      </c>
      <c r="K54" s="150">
        <v>566</v>
      </c>
      <c r="L54" s="150">
        <v>709</v>
      </c>
      <c r="M54" s="150">
        <v>244.25</v>
      </c>
      <c r="N54" s="149">
        <v>30</v>
      </c>
      <c r="O54" s="150">
        <v>217.5</v>
      </c>
      <c r="P54" s="150">
        <v>300</v>
      </c>
      <c r="Q54" s="150">
        <v>13</v>
      </c>
      <c r="R54" s="149">
        <v>401.5</v>
      </c>
      <c r="S54" s="150">
        <v>156.5</v>
      </c>
      <c r="T54" s="150">
        <v>60</v>
      </c>
      <c r="U54" s="150">
        <v>80</v>
      </c>
      <c r="V54" s="150">
        <v>41.4</v>
      </c>
      <c r="W54" s="150">
        <v>253</v>
      </c>
      <c r="X54" s="150">
        <v>366</v>
      </c>
      <c r="Y54" s="150"/>
      <c r="Z54" s="19"/>
    </row>
    <row r="55" spans="1:26" s="130" customFormat="1" ht="30" customHeight="1" x14ac:dyDescent="0.25">
      <c r="A55" s="17" t="s">
        <v>52</v>
      </c>
      <c r="B55" s="30">
        <v>0.97099999999999997</v>
      </c>
      <c r="C55" s="14">
        <f>C54/C53</f>
        <v>0.99866575769380594</v>
      </c>
      <c r="D55" s="14">
        <f t="shared" si="14"/>
        <v>1.0284920264611801</v>
      </c>
      <c r="E55" s="151">
        <f t="shared" ref="E55:X55" si="17">E54/E53</f>
        <v>1</v>
      </c>
      <c r="F55" s="151">
        <f t="shared" si="17"/>
        <v>1.1538461538461537</v>
      </c>
      <c r="G55" s="32">
        <f t="shared" si="17"/>
        <v>1</v>
      </c>
      <c r="H55" s="32">
        <f t="shared" si="17"/>
        <v>0.97547683923705719</v>
      </c>
      <c r="I55" s="151">
        <f t="shared" si="17"/>
        <v>4.9000000000000004</v>
      </c>
      <c r="J55" s="15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1">
        <f t="shared" si="17"/>
        <v>1</v>
      </c>
      <c r="O55" s="32">
        <f t="shared" si="17"/>
        <v>1.2083333333333333</v>
      </c>
      <c r="P55" s="32">
        <f t="shared" si="17"/>
        <v>1.0309278350515463</v>
      </c>
      <c r="Q55" s="151">
        <f t="shared" si="17"/>
        <v>1.0833333333333333</v>
      </c>
      <c r="R55" s="151">
        <f t="shared" si="17"/>
        <v>1.0037499999999999</v>
      </c>
      <c r="S55" s="151">
        <f t="shared" si="17"/>
        <v>1.0162337662337662</v>
      </c>
      <c r="T55" s="32">
        <f t="shared" si="17"/>
        <v>1</v>
      </c>
      <c r="U55" s="32">
        <f t="shared" si="17"/>
        <v>0.76190476190476186</v>
      </c>
      <c r="V55" s="32">
        <f t="shared" si="17"/>
        <v>2.0699999999999998</v>
      </c>
      <c r="W55" s="32">
        <f t="shared" si="17"/>
        <v>0.71267605633802822</v>
      </c>
      <c r="X55" s="151">
        <f t="shared" si="17"/>
        <v>1</v>
      </c>
      <c r="Y55" s="152"/>
      <c r="Z55" s="131"/>
    </row>
    <row r="56" spans="1:26" s="2" customFormat="1" ht="28.5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7"/>
      <c r="G56" s="31">
        <v>690</v>
      </c>
      <c r="H56" s="31"/>
      <c r="I56" s="31"/>
      <c r="J56" s="31"/>
      <c r="K56" s="31"/>
      <c r="L56" s="31"/>
      <c r="M56" s="31"/>
      <c r="N56" s="14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7">
        <v>25</v>
      </c>
      <c r="F57" s="147">
        <v>100</v>
      </c>
      <c r="G57" s="31">
        <v>82</v>
      </c>
      <c r="H57" s="148"/>
      <c r="I57" s="147">
        <v>16</v>
      </c>
      <c r="J57" s="147">
        <v>10</v>
      </c>
      <c r="K57" s="31">
        <v>118</v>
      </c>
      <c r="L57" s="31">
        <v>75</v>
      </c>
      <c r="M57" s="31">
        <v>50</v>
      </c>
      <c r="N57" s="147">
        <v>4</v>
      </c>
      <c r="O57" s="147">
        <v>35</v>
      </c>
      <c r="P57" s="147">
        <v>97</v>
      </c>
      <c r="Q57" s="148"/>
      <c r="R57" s="147">
        <v>6</v>
      </c>
      <c r="S57" s="147">
        <v>36</v>
      </c>
      <c r="T57" s="31">
        <v>28</v>
      </c>
      <c r="U57" s="31">
        <v>5</v>
      </c>
      <c r="V57" s="31">
        <v>10</v>
      </c>
      <c r="W57" s="31">
        <v>95</v>
      </c>
      <c r="X57" s="147">
        <v>90</v>
      </c>
      <c r="Y57" s="147">
        <v>20</v>
      </c>
      <c r="Z57" s="19"/>
    </row>
    <row r="58" spans="1:26" s="2" customFormat="1" ht="28.5" customHeight="1" x14ac:dyDescent="0.25">
      <c r="A58" s="29" t="s">
        <v>154</v>
      </c>
      <c r="B58" s="25">
        <v>906</v>
      </c>
      <c r="C58" s="25">
        <f t="shared" si="16"/>
        <v>835.88</v>
      </c>
      <c r="D58" s="14">
        <f t="shared" si="14"/>
        <v>0.9226048565121413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53">
        <v>0.28000000000000003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1.079</v>
      </c>
      <c r="C59" s="8">
        <f>C58/C57</f>
        <v>0.92669623059866957</v>
      </c>
      <c r="D59" s="14">
        <f t="shared" si="14"/>
        <v>0.8588472943453842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4.6666666666666669E-2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32244</v>
      </c>
      <c r="C62" s="25">
        <f>SUM(E62:Y62)</f>
        <v>31346.67</v>
      </c>
      <c r="D62" s="14">
        <f>C62/B62</f>
        <v>0.97217063639746926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1860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2014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36818</v>
      </c>
      <c r="C63" s="25">
        <f>SUM(E63:Y63)</f>
        <v>34894.25</v>
      </c>
      <c r="D63" s="14">
        <f t="shared" si="14"/>
        <v>0.94774974197403439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2580</v>
      </c>
      <c r="I63" s="31">
        <f t="shared" si="21"/>
        <v>1589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1124</v>
      </c>
      <c r="X63" s="31">
        <v>4560</v>
      </c>
      <c r="Y63" s="31">
        <f t="shared" si="21"/>
        <v>2249</v>
      </c>
      <c r="Z63" s="20"/>
    </row>
    <row r="64" spans="1:26" s="2" customFormat="1" ht="30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customHeight="1" collapsed="1" x14ac:dyDescent="0.25">
      <c r="A67" s="17" t="s">
        <v>65</v>
      </c>
      <c r="B67" s="25">
        <v>13682</v>
      </c>
      <c r="C67" s="22">
        <f>SUM(E67:Y67)</f>
        <v>14615.67</v>
      </c>
      <c r="D67" s="14">
        <f t="shared" si="14"/>
        <v>1.0682407542756907</v>
      </c>
      <c r="E67" s="33">
        <v>3100</v>
      </c>
      <c r="F67" s="33">
        <v>300</v>
      </c>
      <c r="G67" s="33">
        <v>150</v>
      </c>
      <c r="H67" s="33">
        <v>216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customHeight="1" x14ac:dyDescent="0.25">
      <c r="A68" s="17" t="s">
        <v>66</v>
      </c>
      <c r="B68" s="22">
        <v>5000</v>
      </c>
      <c r="C68" s="22">
        <f>SUM(E68:Y68)</f>
        <v>7734</v>
      </c>
      <c r="D68" s="14">
        <f t="shared" si="14"/>
        <v>1.5468</v>
      </c>
      <c r="E68" s="33"/>
      <c r="F68" s="33">
        <v>506</v>
      </c>
      <c r="G68" s="33"/>
      <c r="H68" s="33">
        <v>1121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customHeight="1" x14ac:dyDescent="0.25">
      <c r="A69" s="17" t="s">
        <v>67</v>
      </c>
      <c r="B69" s="22">
        <v>12821</v>
      </c>
      <c r="C69" s="22">
        <f t="shared" si="22"/>
        <v>13618.9</v>
      </c>
      <c r="D69" s="14">
        <f t="shared" si="14"/>
        <v>1.0622338351142657</v>
      </c>
      <c r="E69" s="33"/>
      <c r="F69" s="33">
        <v>396</v>
      </c>
      <c r="G69" s="33">
        <v>850</v>
      </c>
      <c r="H69" s="33">
        <v>786</v>
      </c>
      <c r="I69" s="33">
        <v>536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customHeight="1" x14ac:dyDescent="0.25">
      <c r="A70" s="17" t="s">
        <v>68</v>
      </c>
      <c r="B70" s="22">
        <v>6399</v>
      </c>
      <c r="C70" s="22">
        <f t="shared" si="22"/>
        <v>5415</v>
      </c>
      <c r="D70" s="14">
        <f t="shared" si="14"/>
        <v>0.84622597280825129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1354</v>
      </c>
      <c r="V70" s="33"/>
      <c r="W70" s="33"/>
      <c r="X70" s="33">
        <v>300</v>
      </c>
      <c r="Y70" s="33">
        <v>200</v>
      </c>
      <c r="Z70" s="20"/>
    </row>
    <row r="71" spans="1:26" s="2" customFormat="1" ht="30" customHeight="1" x14ac:dyDescent="0.25">
      <c r="A71" s="17" t="s">
        <v>69</v>
      </c>
      <c r="B71" s="22">
        <v>16409</v>
      </c>
      <c r="C71" s="22">
        <f t="shared" si="22"/>
        <v>15123.65</v>
      </c>
      <c r="D71" s="14">
        <f t="shared" si="14"/>
        <v>0.92166798708026076</v>
      </c>
      <c r="E71" s="33">
        <v>110</v>
      </c>
      <c r="F71" s="33">
        <v>113</v>
      </c>
      <c r="G71" s="33">
        <v>1840</v>
      </c>
      <c r="H71" s="33">
        <v>682</v>
      </c>
      <c r="I71" s="33">
        <v>656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customHeight="1" x14ac:dyDescent="0.25">
      <c r="A72" s="17" t="s">
        <v>70</v>
      </c>
      <c r="B72" s="22">
        <v>7579</v>
      </c>
      <c r="C72" s="22">
        <f t="shared" si="22"/>
        <v>6151.7000000000007</v>
      </c>
      <c r="D72" s="14">
        <f t="shared" si="14"/>
        <v>0.81167700224304007</v>
      </c>
      <c r="E72" s="33"/>
      <c r="F72" s="33">
        <v>167</v>
      </c>
      <c r="G72" s="33"/>
      <c r="H72" s="33">
        <v>1112</v>
      </c>
      <c r="I72" s="33">
        <v>397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5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338</v>
      </c>
      <c r="X72" s="33">
        <v>56.1</v>
      </c>
      <c r="Y72" s="33">
        <v>761</v>
      </c>
      <c r="Z72" s="20"/>
    </row>
    <row r="73" spans="1:26" s="2" customFormat="1" ht="30" customHeight="1" x14ac:dyDescent="0.25">
      <c r="A73" s="17" t="s">
        <v>71</v>
      </c>
      <c r="B73" s="22">
        <v>1444</v>
      </c>
      <c r="C73" s="22">
        <f t="shared" si="22"/>
        <v>1095</v>
      </c>
      <c r="D73" s="14">
        <f t="shared" si="14"/>
        <v>0.75831024930747926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5"/>
      <c r="Q73" s="155"/>
      <c r="R73" s="43">
        <v>14</v>
      </c>
      <c r="S73" s="33">
        <v>110</v>
      </c>
      <c r="T73" s="33"/>
      <c r="U73" s="33">
        <v>360</v>
      </c>
      <c r="V73" s="33"/>
      <c r="W73" s="33"/>
      <c r="X73" s="33"/>
      <c r="Y73" s="33"/>
      <c r="Z73" s="20"/>
    </row>
    <row r="74" spans="1:26" s="2" customFormat="1" ht="30" customHeight="1" x14ac:dyDescent="0.25">
      <c r="A74" s="17" t="s">
        <v>72</v>
      </c>
      <c r="B74" s="22">
        <v>4601</v>
      </c>
      <c r="C74" s="22">
        <f t="shared" si="22"/>
        <v>891</v>
      </c>
      <c r="D74" s="14">
        <f t="shared" si="14"/>
        <v>0.19365355357530972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5">
        <v>160</v>
      </c>
      <c r="Q74" s="15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5">
        <v>70</v>
      </c>
      <c r="Q75" s="15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5"/>
      <c r="Q76" s="15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5"/>
      <c r="Q77" s="15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5"/>
      <c r="Q78" s="155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121</v>
      </c>
      <c r="C79" s="18">
        <f>SUM(E79:Y79)</f>
        <v>132.98000000000002</v>
      </c>
      <c r="D79" s="14">
        <f t="shared" si="14"/>
        <v>1.0990082644628101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5"/>
      <c r="Q79" s="15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22064.75</v>
      </c>
      <c r="D86" s="14">
        <f t="shared" si="14"/>
        <v>7.7393019992984922</v>
      </c>
      <c r="E86" s="158">
        <f>(E42-E87)</f>
        <v>1385</v>
      </c>
      <c r="F86" s="158">
        <f t="shared" ref="F86:Y86" si="23">(F42-F87)</f>
        <v>1000</v>
      </c>
      <c r="G86" s="158">
        <f t="shared" si="23"/>
        <v>101</v>
      </c>
      <c r="H86" s="158">
        <f t="shared" si="23"/>
        <v>2366</v>
      </c>
      <c r="I86" s="158">
        <f t="shared" si="23"/>
        <v>161</v>
      </c>
      <c r="J86" s="158">
        <f t="shared" si="23"/>
        <v>0</v>
      </c>
      <c r="K86" s="158">
        <f t="shared" si="23"/>
        <v>580</v>
      </c>
      <c r="L86" s="158">
        <f t="shared" si="23"/>
        <v>216.95000000000073</v>
      </c>
      <c r="M86" s="158">
        <f t="shared" si="23"/>
        <v>1946</v>
      </c>
      <c r="N86" s="158">
        <f t="shared" si="23"/>
        <v>1014</v>
      </c>
      <c r="O86" s="158">
        <f t="shared" si="23"/>
        <v>1167</v>
      </c>
      <c r="P86" s="158">
        <f t="shared" si="23"/>
        <v>1589</v>
      </c>
      <c r="Q86" s="158">
        <f t="shared" si="23"/>
        <v>1581</v>
      </c>
      <c r="R86" s="158">
        <f t="shared" si="23"/>
        <v>566</v>
      </c>
      <c r="S86" s="158">
        <f t="shared" si="23"/>
        <v>1420</v>
      </c>
      <c r="T86" s="158">
        <f t="shared" si="23"/>
        <v>2518.3000000000002</v>
      </c>
      <c r="U86" s="158">
        <f t="shared" si="23"/>
        <v>0</v>
      </c>
      <c r="V86" s="158">
        <f t="shared" si="23"/>
        <v>919.5</v>
      </c>
      <c r="W86" s="158">
        <f t="shared" si="23"/>
        <v>2839</v>
      </c>
      <c r="X86" s="158">
        <f t="shared" si="23"/>
        <v>240</v>
      </c>
      <c r="Y86" s="158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291010</v>
      </c>
      <c r="C92" s="37">
        <f>C42+C54+C58+C62+C63</f>
        <v>295195.40000000002</v>
      </c>
      <c r="D92" s="14">
        <f t="shared" si="14"/>
        <v>1.0143823236314904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5"/>
      <c r="F109" s="145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60"/>
      <c r="F110" s="160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5">
        <v>333</v>
      </c>
      <c r="F116" s="145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5">
        <v>3310</v>
      </c>
      <c r="F124" s="145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60"/>
      <c r="F125" s="160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5">
        <v>48</v>
      </c>
      <c r="F134" s="145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1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6"/>
      <c r="O169" s="161">
        <v>735</v>
      </c>
      <c r="P169" s="161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6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22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1"/>
      <c r="F196" s="161"/>
      <c r="G196" s="103">
        <f>G194/G192*10</f>
        <v>8.35</v>
      </c>
      <c r="H196" s="161"/>
      <c r="I196" s="161"/>
      <c r="J196" s="161"/>
      <c r="K196" s="161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1"/>
      <c r="V196" s="161"/>
      <c r="W196" s="161"/>
      <c r="X196" s="161"/>
      <c r="Y196" s="161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1"/>
      <c r="F197" s="161"/>
      <c r="G197" s="161"/>
      <c r="H197" s="161">
        <v>22</v>
      </c>
      <c r="I197" s="161"/>
      <c r="J197" s="161"/>
      <c r="K197" s="161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1"/>
      <c r="V197" s="161"/>
      <c r="W197" s="161">
        <v>42</v>
      </c>
      <c r="X197" s="161"/>
      <c r="Y197" s="161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1"/>
      <c r="F198" s="161"/>
      <c r="G198" s="103"/>
      <c r="H198" s="161">
        <v>35.200000000000003</v>
      </c>
      <c r="I198" s="161"/>
      <c r="J198" s="161"/>
      <c r="K198" s="161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1"/>
      <c r="V198" s="161"/>
      <c r="W198" s="161">
        <v>85.8</v>
      </c>
      <c r="X198" s="161"/>
      <c r="Y198" s="161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1"/>
      <c r="F199" s="161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1"/>
      <c r="Y199" s="161"/>
    </row>
    <row r="200" spans="1:25" s="111" customFormat="1" ht="30" customHeight="1" x14ac:dyDescent="0.2">
      <c r="A200" s="29" t="s">
        <v>118</v>
      </c>
      <c r="B200" s="22"/>
      <c r="C200" s="25">
        <f>SUM(E200:Y200)</f>
        <v>4183</v>
      </c>
      <c r="D200" s="14" t="e">
        <f t="shared" si="83"/>
        <v>#DIV/0!</v>
      </c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>
        <v>3163</v>
      </c>
      <c r="R200" s="89"/>
      <c r="S200" s="89"/>
      <c r="T200" s="89"/>
      <c r="U200" s="89"/>
      <c r="V200" s="89"/>
      <c r="W200" s="89"/>
      <c r="X200" s="89"/>
      <c r="Y200" s="89">
        <v>1020</v>
      </c>
    </row>
    <row r="201" spans="1:25" s="44" customFormat="1" ht="30" hidden="1" customHeight="1" x14ac:dyDescent="0.2">
      <c r="A201" s="12" t="s">
        <v>119</v>
      </c>
      <c r="B201" s="79">
        <f>B200/B203</f>
        <v>0</v>
      </c>
      <c r="C201" s="79">
        <f>C200/C203</f>
        <v>3.9838095238095235E-2</v>
      </c>
      <c r="D201" s="14" t="e">
        <f t="shared" si="83"/>
        <v>#DIV/0!</v>
      </c>
      <c r="E201" s="88">
        <f>E200/E203</f>
        <v>0</v>
      </c>
      <c r="F201" s="88">
        <f t="shared" ref="F201:Y201" si="110">F200/F203</f>
        <v>0</v>
      </c>
      <c r="G201" s="88">
        <f t="shared" si="110"/>
        <v>0</v>
      </c>
      <c r="H201" s="88">
        <f>H200/H203</f>
        <v>0</v>
      </c>
      <c r="I201" s="88">
        <f t="shared" si="110"/>
        <v>0</v>
      </c>
      <c r="J201" s="88">
        <f t="shared" si="110"/>
        <v>0</v>
      </c>
      <c r="K201" s="88">
        <f t="shared" si="110"/>
        <v>0</v>
      </c>
      <c r="L201" s="88">
        <f t="shared" si="110"/>
        <v>0</v>
      </c>
      <c r="M201" s="88">
        <f t="shared" si="110"/>
        <v>0</v>
      </c>
      <c r="N201" s="88">
        <f t="shared" si="110"/>
        <v>0</v>
      </c>
      <c r="O201" s="88">
        <f t="shared" si="110"/>
        <v>0</v>
      </c>
      <c r="P201" s="88">
        <f t="shared" si="110"/>
        <v>0</v>
      </c>
      <c r="Q201" s="88">
        <f t="shared" si="110"/>
        <v>0.4423776223776224</v>
      </c>
      <c r="R201" s="88">
        <f t="shared" si="110"/>
        <v>0</v>
      </c>
      <c r="S201" s="88">
        <f t="shared" si="110"/>
        <v>0</v>
      </c>
      <c r="T201" s="88">
        <f t="shared" si="110"/>
        <v>0</v>
      </c>
      <c r="U201" s="88">
        <f t="shared" si="110"/>
        <v>0</v>
      </c>
      <c r="V201" s="88">
        <f t="shared" si="110"/>
        <v>0</v>
      </c>
      <c r="W201" s="88">
        <f t="shared" si="110"/>
        <v>0</v>
      </c>
      <c r="X201" s="88">
        <f t="shared" si="110"/>
        <v>0</v>
      </c>
      <c r="Y201" s="88">
        <f t="shared" si="110"/>
        <v>0.3582718651211802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83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83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83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83"/>
        <v>0.91988652322903197</v>
      </c>
      <c r="E205" s="15">
        <f t="shared" ref="E205:Y205" si="111">E204/E203</f>
        <v>1.020545185980932</v>
      </c>
      <c r="F205" s="15">
        <f t="shared" si="111"/>
        <v>0.48507097405775818</v>
      </c>
      <c r="G205" s="15">
        <f t="shared" si="111"/>
        <v>0.80746132848043672</v>
      </c>
      <c r="H205" s="15">
        <f t="shared" si="111"/>
        <v>0.70823529411764707</v>
      </c>
      <c r="I205" s="15">
        <f t="shared" si="111"/>
        <v>0.92049836843666566</v>
      </c>
      <c r="J205" s="15">
        <f t="shared" si="111"/>
        <v>1</v>
      </c>
      <c r="K205" s="15">
        <f t="shared" si="111"/>
        <v>0.5664107932077227</v>
      </c>
      <c r="L205" s="15">
        <f t="shared" si="111"/>
        <v>0.5311819441694714</v>
      </c>
      <c r="M205" s="15">
        <f t="shared" si="111"/>
        <v>0.93541251935412517</v>
      </c>
      <c r="N205" s="15">
        <f t="shared" si="111"/>
        <v>0.6543292956482728</v>
      </c>
      <c r="O205" s="15">
        <f t="shared" si="111"/>
        <v>0.625</v>
      </c>
      <c r="P205" s="15">
        <f t="shared" si="111"/>
        <v>0.74223734581029355</v>
      </c>
      <c r="Q205" s="15">
        <f t="shared" si="111"/>
        <v>0.50979020979020984</v>
      </c>
      <c r="R205" s="15">
        <f t="shared" si="111"/>
        <v>1.0005871990604815</v>
      </c>
      <c r="S205" s="15">
        <f t="shared" si="111"/>
        <v>0.89129583713950145</v>
      </c>
      <c r="T205" s="15">
        <f t="shared" si="111"/>
        <v>0.86903304773561807</v>
      </c>
      <c r="U205" s="15">
        <f t="shared" si="111"/>
        <v>0.51412086243546917</v>
      </c>
      <c r="V205" s="15">
        <f t="shared" si="111"/>
        <v>0.51863636363636367</v>
      </c>
      <c r="W205" s="15">
        <f t="shared" si="111"/>
        <v>1.0390163934426229</v>
      </c>
      <c r="X205" s="15">
        <f t="shared" si="111"/>
        <v>0.7958266917837995</v>
      </c>
      <c r="Y205" s="15">
        <f t="shared" si="11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8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8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8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outlineLevel="1" x14ac:dyDescent="0.2">
      <c r="A209" s="10" t="s">
        <v>189</v>
      </c>
      <c r="B209" s="25">
        <v>90210</v>
      </c>
      <c r="C209" s="25">
        <f>SUM(E209:Y209)</f>
        <v>85622</v>
      </c>
      <c r="D209" s="14">
        <f t="shared" si="83"/>
        <v>0.94914089347079034</v>
      </c>
      <c r="E209" s="28">
        <v>525</v>
      </c>
      <c r="F209" s="28">
        <v>1935</v>
      </c>
      <c r="G209" s="28">
        <v>8650</v>
      </c>
      <c r="H209" s="28">
        <v>7161</v>
      </c>
      <c r="I209" s="28">
        <v>5166</v>
      </c>
      <c r="J209" s="28">
        <v>4954</v>
      </c>
      <c r="K209" s="28">
        <v>3099</v>
      </c>
      <c r="L209" s="28">
        <v>4544</v>
      </c>
      <c r="M209" s="28">
        <v>2352</v>
      </c>
      <c r="N209" s="28">
        <v>2851</v>
      </c>
      <c r="O209" s="33">
        <v>2583</v>
      </c>
      <c r="P209" s="33">
        <v>4265</v>
      </c>
      <c r="Q209" s="33">
        <v>4509</v>
      </c>
      <c r="R209" s="33">
        <v>2954</v>
      </c>
      <c r="S209" s="33">
        <v>3251</v>
      </c>
      <c r="T209" s="33">
        <v>4037</v>
      </c>
      <c r="U209" s="33">
        <v>911</v>
      </c>
      <c r="V209" s="33">
        <v>1606</v>
      </c>
      <c r="W209" s="33">
        <v>7753</v>
      </c>
      <c r="X209" s="33">
        <v>7601</v>
      </c>
      <c r="Y209" s="28">
        <v>4915</v>
      </c>
    </row>
    <row r="210" spans="1:35" s="56" customFormat="1" ht="30" customHeight="1" outlineLevel="1" x14ac:dyDescent="0.2">
      <c r="A210" s="29" t="s">
        <v>125</v>
      </c>
      <c r="B210" s="25">
        <v>2660</v>
      </c>
      <c r="C210" s="25">
        <f>SUM(E210:Y210)</f>
        <v>26874.5</v>
      </c>
      <c r="D210" s="14"/>
      <c r="E210" s="33">
        <v>200</v>
      </c>
      <c r="F210" s="33">
        <v>971</v>
      </c>
      <c r="G210" s="33">
        <v>4120</v>
      </c>
      <c r="H210" s="33">
        <v>1633</v>
      </c>
      <c r="I210" s="33">
        <v>540</v>
      </c>
      <c r="J210" s="33">
        <v>1720</v>
      </c>
      <c r="K210" s="43">
        <v>588</v>
      </c>
      <c r="L210" s="33">
        <v>1127</v>
      </c>
      <c r="M210" s="33">
        <v>920</v>
      </c>
      <c r="N210" s="33">
        <v>1173</v>
      </c>
      <c r="O210" s="33">
        <v>470</v>
      </c>
      <c r="P210" s="33">
        <v>710</v>
      </c>
      <c r="Q210" s="33">
        <v>1220</v>
      </c>
      <c r="R210" s="33">
        <v>503.5</v>
      </c>
      <c r="S210" s="33">
        <v>1955</v>
      </c>
      <c r="T210" s="33">
        <v>1915</v>
      </c>
      <c r="U210" s="33">
        <v>50</v>
      </c>
      <c r="V210" s="33">
        <v>428</v>
      </c>
      <c r="W210" s="33">
        <v>566</v>
      </c>
      <c r="X210" s="33">
        <v>3825</v>
      </c>
      <c r="Y210" s="33">
        <v>2240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0.31387377075985146</v>
      </c>
      <c r="D211" s="14"/>
      <c r="E211" s="66">
        <f t="shared" ref="E211:Y211" si="112">E210/E209</f>
        <v>0.38095238095238093</v>
      </c>
      <c r="F211" s="66">
        <f t="shared" si="112"/>
        <v>0.50180878552971575</v>
      </c>
      <c r="G211" s="66">
        <f t="shared" si="112"/>
        <v>0.47630057803468207</v>
      </c>
      <c r="H211" s="66">
        <f t="shared" si="112"/>
        <v>0.22804077642787321</v>
      </c>
      <c r="I211" s="66">
        <f t="shared" si="112"/>
        <v>0.10452961672473868</v>
      </c>
      <c r="J211" s="66">
        <f t="shared" si="112"/>
        <v>0.34719418651594669</v>
      </c>
      <c r="K211" s="66">
        <f t="shared" si="112"/>
        <v>0.18973862536302033</v>
      </c>
      <c r="L211" s="66">
        <f t="shared" si="112"/>
        <v>0.24801936619718309</v>
      </c>
      <c r="M211" s="66">
        <f t="shared" si="112"/>
        <v>0.391156462585034</v>
      </c>
      <c r="N211" s="66">
        <f t="shared" si="112"/>
        <v>0.41143458435636621</v>
      </c>
      <c r="O211" s="66">
        <f t="shared" si="112"/>
        <v>0.18195896244676732</v>
      </c>
      <c r="P211" s="66">
        <f t="shared" si="112"/>
        <v>0.16647127784290738</v>
      </c>
      <c r="Q211" s="66">
        <f t="shared" si="112"/>
        <v>0.27056997116877357</v>
      </c>
      <c r="R211" s="66">
        <f t="shared" si="112"/>
        <v>0.17044685172647259</v>
      </c>
      <c r="S211" s="66">
        <f t="shared" si="112"/>
        <v>0.60135342971393413</v>
      </c>
      <c r="T211" s="66">
        <f t="shared" si="112"/>
        <v>0.47436215011146893</v>
      </c>
      <c r="U211" s="66">
        <f t="shared" si="112"/>
        <v>5.4884742041712405E-2</v>
      </c>
      <c r="V211" s="66">
        <f t="shared" si="112"/>
        <v>0.26650062266500624</v>
      </c>
      <c r="W211" s="66">
        <f t="shared" si="112"/>
        <v>7.3003998452212046E-2</v>
      </c>
      <c r="X211" s="66">
        <f t="shared" si="112"/>
        <v>0.50322326009735563</v>
      </c>
      <c r="Y211" s="66">
        <f t="shared" si="112"/>
        <v>0.45574771108850459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87</v>
      </c>
      <c r="D213" s="14"/>
      <c r="E213" s="43"/>
      <c r="F213" s="33"/>
      <c r="G213" s="33"/>
      <c r="H213" s="33"/>
      <c r="I213" s="33"/>
      <c r="J213" s="33"/>
      <c r="K213" s="33"/>
      <c r="L213" s="33"/>
      <c r="M213" s="33"/>
      <c r="N213" s="33"/>
      <c r="O213" s="43"/>
      <c r="P213" s="33"/>
      <c r="Q213" s="33"/>
      <c r="R213" s="33"/>
      <c r="S213" s="33"/>
      <c r="T213" s="33">
        <v>87</v>
      </c>
      <c r="U213" s="33"/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/>
      <c r="C216" s="25">
        <f>SUM(E216:Y216)</f>
        <v>6404</v>
      </c>
      <c r="D216" s="14"/>
      <c r="E216" s="24">
        <v>44</v>
      </c>
      <c r="F216" s="24">
        <v>251</v>
      </c>
      <c r="G216" s="24">
        <v>390</v>
      </c>
      <c r="H216" s="24">
        <v>770</v>
      </c>
      <c r="I216" s="24">
        <v>220</v>
      </c>
      <c r="J216" s="24">
        <v>860</v>
      </c>
      <c r="K216" s="24">
        <v>15</v>
      </c>
      <c r="L216" s="24">
        <v>430</v>
      </c>
      <c r="M216" s="24">
        <v>50</v>
      </c>
      <c r="N216" s="24">
        <v>305</v>
      </c>
      <c r="O216" s="24"/>
      <c r="P216" s="24">
        <v>50</v>
      </c>
      <c r="Q216" s="24">
        <v>395</v>
      </c>
      <c r="R216" s="24">
        <v>57</v>
      </c>
      <c r="S216" s="24">
        <v>559</v>
      </c>
      <c r="T216" s="24">
        <v>65</v>
      </c>
      <c r="U216" s="24"/>
      <c r="V216" s="24">
        <v>60</v>
      </c>
      <c r="W216" s="24">
        <v>161</v>
      </c>
      <c r="X216" s="24">
        <v>612</v>
      </c>
      <c r="Y216" s="24">
        <v>1110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/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0</v>
      </c>
      <c r="C218" s="25">
        <f>C216*0.45</f>
        <v>2881.8</v>
      </c>
      <c r="D218" s="14"/>
      <c r="E218" s="24">
        <f>E216*0.45</f>
        <v>19.8</v>
      </c>
      <c r="F218" s="24">
        <f t="shared" ref="F218:X218" si="113">F216*0.45</f>
        <v>112.95</v>
      </c>
      <c r="G218" s="24">
        <f t="shared" si="113"/>
        <v>175.5</v>
      </c>
      <c r="H218" s="24">
        <f t="shared" si="113"/>
        <v>346.5</v>
      </c>
      <c r="I218" s="24">
        <f t="shared" si="113"/>
        <v>99</v>
      </c>
      <c r="J218" s="24">
        <f t="shared" si="113"/>
        <v>387</v>
      </c>
      <c r="K218" s="24">
        <f t="shared" si="113"/>
        <v>6.75</v>
      </c>
      <c r="L218" s="24">
        <f t="shared" si="113"/>
        <v>193.5</v>
      </c>
      <c r="M218" s="24">
        <f t="shared" si="113"/>
        <v>22.5</v>
      </c>
      <c r="N218" s="24">
        <f t="shared" si="113"/>
        <v>137.25</v>
      </c>
      <c r="O218" s="24">
        <f t="shared" si="113"/>
        <v>0</v>
      </c>
      <c r="P218" s="24">
        <f t="shared" si="113"/>
        <v>22.5</v>
      </c>
      <c r="Q218" s="24">
        <f t="shared" si="113"/>
        <v>177.75</v>
      </c>
      <c r="R218" s="24">
        <f t="shared" si="113"/>
        <v>25.650000000000002</v>
      </c>
      <c r="S218" s="24">
        <f t="shared" si="113"/>
        <v>251.55</v>
      </c>
      <c r="T218" s="24">
        <f t="shared" si="113"/>
        <v>29.25</v>
      </c>
      <c r="U218" s="24">
        <f t="shared" si="113"/>
        <v>0</v>
      </c>
      <c r="V218" s="24">
        <f t="shared" si="113"/>
        <v>27</v>
      </c>
      <c r="W218" s="24">
        <f t="shared" si="113"/>
        <v>72.45</v>
      </c>
      <c r="X218" s="24">
        <f t="shared" si="113"/>
        <v>275.40000000000003</v>
      </c>
      <c r="Y218" s="24">
        <f>Y216*0.45</f>
        <v>499.5</v>
      </c>
      <c r="Z218" s="57"/>
    </row>
    <row r="219" spans="1:35" s="44" customFormat="1" ht="30" customHeight="1" collapsed="1" x14ac:dyDescent="0.2">
      <c r="A219" s="12" t="s">
        <v>134</v>
      </c>
      <c r="B219" s="46"/>
      <c r="C219" s="46">
        <f>C216/C217</f>
        <v>5.3204832797642813E-2</v>
      </c>
      <c r="D219" s="14"/>
      <c r="E219" s="66">
        <f t="shared" ref="E219:Y219" si="114">E216/E217</f>
        <v>1.7319198068647002E-2</v>
      </c>
      <c r="F219" s="66">
        <f t="shared" si="114"/>
        <v>8.2020782955362401E-2</v>
      </c>
      <c r="G219" s="66">
        <f t="shared" si="114"/>
        <v>3.0236653760698021E-2</v>
      </c>
      <c r="H219" s="66">
        <f t="shared" si="114"/>
        <v>4.5457684497588816E-2</v>
      </c>
      <c r="I219" s="66">
        <f t="shared" si="114"/>
        <v>3.2905163370546477E-2</v>
      </c>
      <c r="J219" s="66">
        <f t="shared" si="114"/>
        <v>0.18733744120290968</v>
      </c>
      <c r="K219" s="66">
        <f t="shared" si="114"/>
        <v>2.6368159825893578E-3</v>
      </c>
      <c r="L219" s="66">
        <f t="shared" si="114"/>
        <v>5.6396499744685614E-2</v>
      </c>
      <c r="M219" s="66">
        <f t="shared" si="114"/>
        <v>9.9709398950945469E-3</v>
      </c>
      <c r="N219" s="66">
        <f t="shared" si="114"/>
        <v>7.336132448699989E-2</v>
      </c>
      <c r="O219" s="66"/>
      <c r="P219" s="66">
        <f t="shared" si="114"/>
        <v>9.6976204366877282E-3</v>
      </c>
      <c r="Q219" s="66">
        <f t="shared" si="114"/>
        <v>4.6414456472483545E-2</v>
      </c>
      <c r="R219" s="66">
        <f t="shared" si="114"/>
        <v>1.7807553457372952E-2</v>
      </c>
      <c r="S219" s="66">
        <f t="shared" si="114"/>
        <v>0.11546310551000681</v>
      </c>
      <c r="T219" s="66">
        <f t="shared" si="114"/>
        <v>1.9553812090874086E-2</v>
      </c>
      <c r="U219" s="66"/>
      <c r="V219" s="66">
        <f t="shared" si="114"/>
        <v>5.2986370727973867E-2</v>
      </c>
      <c r="W219" s="66">
        <f t="shared" si="114"/>
        <v>2.7636638286185115E-2</v>
      </c>
      <c r="X219" s="66">
        <f t="shared" si="114"/>
        <v>9.2186028996422517E-2</v>
      </c>
      <c r="Y219" s="66">
        <f t="shared" si="114"/>
        <v>0.15849195114729137</v>
      </c>
    </row>
    <row r="220" spans="1:35" s="112" customFormat="1" ht="30" customHeight="1" outlineLevel="1" x14ac:dyDescent="0.2">
      <c r="A220" s="49" t="s">
        <v>135</v>
      </c>
      <c r="B220" s="22">
        <v>3256</v>
      </c>
      <c r="C220" s="25">
        <f>SUM(E220:Y220)</f>
        <v>76678</v>
      </c>
      <c r="D220" s="14"/>
      <c r="E220" s="24"/>
      <c r="F220" s="24">
        <v>4475</v>
      </c>
      <c r="G220" s="24">
        <v>10649</v>
      </c>
      <c r="H220" s="24">
        <v>7700</v>
      </c>
      <c r="I220" s="24">
        <v>846</v>
      </c>
      <c r="J220" s="24">
        <v>890</v>
      </c>
      <c r="K220" s="24">
        <v>1906</v>
      </c>
      <c r="L220" s="24">
        <v>1460</v>
      </c>
      <c r="M220" s="24">
        <v>5600</v>
      </c>
      <c r="N220" s="24">
        <v>1900</v>
      </c>
      <c r="O220" s="24">
        <v>2800</v>
      </c>
      <c r="P220" s="24">
        <v>4800</v>
      </c>
      <c r="Q220" s="24">
        <v>717</v>
      </c>
      <c r="R220" s="24">
        <v>2000</v>
      </c>
      <c r="S220" s="24">
        <v>5100</v>
      </c>
      <c r="T220" s="24">
        <v>13955</v>
      </c>
      <c r="U220" s="24"/>
      <c r="V220" s="24"/>
      <c r="W220" s="24">
        <v>940</v>
      </c>
      <c r="X220" s="24">
        <v>7110</v>
      </c>
      <c r="Y220" s="24">
        <v>3830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83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976.8</v>
      </c>
      <c r="C222" s="25">
        <f>C220*0.3</f>
        <v>23003.399999999998</v>
      </c>
      <c r="D222" s="14">
        <f t="shared" si="83"/>
        <v>23.549754299754298</v>
      </c>
      <c r="E222" s="24">
        <f>E220*0.3</f>
        <v>0</v>
      </c>
      <c r="F222" s="24">
        <f t="shared" ref="F222:Y222" si="115">F220*0.3</f>
        <v>1342.5</v>
      </c>
      <c r="G222" s="24">
        <f t="shared" si="115"/>
        <v>3194.7</v>
      </c>
      <c r="H222" s="24">
        <f t="shared" si="115"/>
        <v>2310</v>
      </c>
      <c r="I222" s="24">
        <f t="shared" si="115"/>
        <v>253.79999999999998</v>
      </c>
      <c r="J222" s="24">
        <f t="shared" si="115"/>
        <v>267</v>
      </c>
      <c r="K222" s="24">
        <f t="shared" si="115"/>
        <v>571.79999999999995</v>
      </c>
      <c r="L222" s="24">
        <f t="shared" si="115"/>
        <v>438</v>
      </c>
      <c r="M222" s="24">
        <f t="shared" si="115"/>
        <v>1680</v>
      </c>
      <c r="N222" s="24">
        <f t="shared" si="115"/>
        <v>570</v>
      </c>
      <c r="O222" s="24">
        <f t="shared" si="115"/>
        <v>840</v>
      </c>
      <c r="P222" s="24">
        <f t="shared" si="115"/>
        <v>1440</v>
      </c>
      <c r="Q222" s="24">
        <f t="shared" si="115"/>
        <v>215.1</v>
      </c>
      <c r="R222" s="24">
        <f t="shared" si="115"/>
        <v>600</v>
      </c>
      <c r="S222" s="24">
        <f t="shared" si="115"/>
        <v>1530</v>
      </c>
      <c r="T222" s="24">
        <f t="shared" si="115"/>
        <v>4186.5</v>
      </c>
      <c r="U222" s="24">
        <f t="shared" si="115"/>
        <v>0</v>
      </c>
      <c r="V222" s="24">
        <f t="shared" si="115"/>
        <v>0</v>
      </c>
      <c r="W222" s="24">
        <f t="shared" si="115"/>
        <v>282</v>
      </c>
      <c r="X222" s="24">
        <f t="shared" si="115"/>
        <v>2133</v>
      </c>
      <c r="Y222" s="24">
        <f t="shared" si="115"/>
        <v>1149</v>
      </c>
    </row>
    <row r="223" spans="1:35" s="56" customFormat="1" ht="30" customHeight="1" collapsed="1" x14ac:dyDescent="0.2">
      <c r="A223" s="12" t="s">
        <v>134</v>
      </c>
      <c r="B223" s="8"/>
      <c r="C223" s="8">
        <f>C220/C221</f>
        <v>0.25438416062317121</v>
      </c>
      <c r="D223" s="8"/>
      <c r="E223" s="8"/>
      <c r="F223" s="8">
        <f t="shared" ref="F223:Y223" si="116">F220/F221</f>
        <v>0.54157085804187344</v>
      </c>
      <c r="G223" s="8">
        <f t="shared" si="116"/>
        <v>0.39904819006220488</v>
      </c>
      <c r="H223" s="8">
        <f t="shared" si="116"/>
        <v>0.40045766590389015</v>
      </c>
      <c r="I223" s="8">
        <f t="shared" si="116"/>
        <v>9.3007915567282329E-2</v>
      </c>
      <c r="J223" s="8">
        <f t="shared" si="116"/>
        <v>7.4160486626114491E-2</v>
      </c>
      <c r="K223" s="8">
        <f t="shared" si="116"/>
        <v>0.5445714285714286</v>
      </c>
      <c r="L223" s="8">
        <f t="shared" si="116"/>
        <v>7.7187417393602964E-2</v>
      </c>
      <c r="M223" s="8">
        <f t="shared" si="116"/>
        <v>0.40488757139758513</v>
      </c>
      <c r="N223" s="8">
        <f t="shared" si="116"/>
        <v>0.13295080820096564</v>
      </c>
      <c r="O223" s="8">
        <f t="shared" si="116"/>
        <v>0.37007665873645257</v>
      </c>
      <c r="P223" s="8">
        <f t="shared" si="116"/>
        <v>0.31693628260151863</v>
      </c>
      <c r="Q223" s="8">
        <f t="shared" si="116"/>
        <v>0.2702600829249906</v>
      </c>
      <c r="R223" s="8">
        <f t="shared" si="116"/>
        <v>0.53404539385847793</v>
      </c>
      <c r="S223" s="8">
        <f t="shared" si="116"/>
        <v>0.48729218421555515</v>
      </c>
      <c r="T223" s="8">
        <f t="shared" si="116"/>
        <v>0.23322470126180328</v>
      </c>
      <c r="U223" s="8"/>
      <c r="V223" s="8"/>
      <c r="W223" s="8">
        <f t="shared" si="116"/>
        <v>0.12654819601507808</v>
      </c>
      <c r="X223" s="8">
        <f t="shared" si="116"/>
        <v>0.16476640711902113</v>
      </c>
      <c r="Y223" s="8">
        <f t="shared" si="116"/>
        <v>0.18958518958518958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ref="D224:D235" si="117">C224/B224</f>
        <v>#DIV/0!</v>
      </c>
      <c r="E224" s="132"/>
      <c r="F224" s="138"/>
      <c r="G224" s="132"/>
      <c r="H224" s="140"/>
      <c r="I224" s="140"/>
      <c r="J224" s="138"/>
      <c r="K224" s="138"/>
      <c r="L224" s="24"/>
      <c r="M224" s="138"/>
      <c r="N224" s="138"/>
      <c r="O224" s="132"/>
      <c r="P224" s="132"/>
      <c r="Q224" s="138"/>
      <c r="R224" s="138"/>
      <c r="S224" s="138"/>
      <c r="T224" s="138"/>
      <c r="U224" s="138"/>
      <c r="V224" s="138"/>
      <c r="W224" s="132"/>
      <c r="X224" s="138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7"/>
        <v>0.82320630429431108</v>
      </c>
      <c r="E225" s="135"/>
      <c r="F225" s="135">
        <v>9181</v>
      </c>
      <c r="G225" s="135">
        <v>34469</v>
      </c>
      <c r="H225" s="135">
        <v>40058</v>
      </c>
      <c r="I225" s="135">
        <v>6997</v>
      </c>
      <c r="J225" s="135">
        <v>1312</v>
      </c>
      <c r="K225" s="135">
        <v>3702</v>
      </c>
      <c r="L225" s="28">
        <v>22727</v>
      </c>
      <c r="M225" s="135">
        <v>4853</v>
      </c>
      <c r="N225" s="135">
        <v>9095</v>
      </c>
      <c r="O225" s="135">
        <v>9608</v>
      </c>
      <c r="P225" s="135">
        <v>15575</v>
      </c>
      <c r="Q225" s="135">
        <v>1934</v>
      </c>
      <c r="R225" s="135">
        <v>1760</v>
      </c>
      <c r="S225" s="135">
        <v>6052</v>
      </c>
      <c r="T225" s="135">
        <v>58173</v>
      </c>
      <c r="U225" s="135">
        <v>4304</v>
      </c>
      <c r="V225" s="135"/>
      <c r="W225" s="135">
        <v>9467</v>
      </c>
      <c r="X225" s="135">
        <v>22129</v>
      </c>
      <c r="Y225" s="135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7"/>
        <v>0</v>
      </c>
      <c r="E226" s="132"/>
      <c r="F226" s="132">
        <f t="shared" ref="F226:Y226" si="118">F224*0.19</f>
        <v>0</v>
      </c>
      <c r="G226" s="132">
        <f t="shared" si="118"/>
        <v>0</v>
      </c>
      <c r="H226" s="132">
        <f t="shared" si="118"/>
        <v>0</v>
      </c>
      <c r="I226" s="132">
        <f t="shared" si="118"/>
        <v>0</v>
      </c>
      <c r="J226" s="132">
        <f t="shared" si="118"/>
        <v>0</v>
      </c>
      <c r="K226" s="132">
        <f t="shared" si="118"/>
        <v>0</v>
      </c>
      <c r="L226" s="24">
        <f t="shared" si="118"/>
        <v>0</v>
      </c>
      <c r="M226" s="132">
        <f t="shared" si="118"/>
        <v>0</v>
      </c>
      <c r="N226" s="132">
        <f t="shared" si="118"/>
        <v>0</v>
      </c>
      <c r="O226" s="132">
        <f t="shared" si="118"/>
        <v>0</v>
      </c>
      <c r="P226" s="132">
        <f t="shared" si="118"/>
        <v>0</v>
      </c>
      <c r="Q226" s="132">
        <f t="shared" si="118"/>
        <v>0</v>
      </c>
      <c r="R226" s="132">
        <f t="shared" si="118"/>
        <v>0</v>
      </c>
      <c r="S226" s="132">
        <f t="shared" si="118"/>
        <v>0</v>
      </c>
      <c r="T226" s="132">
        <f t="shared" si="118"/>
        <v>0</v>
      </c>
      <c r="U226" s="132">
        <f t="shared" si="118"/>
        <v>0</v>
      </c>
      <c r="V226" s="132"/>
      <c r="W226" s="132">
        <f t="shared" si="118"/>
        <v>0</v>
      </c>
      <c r="X226" s="132">
        <f t="shared" si="118"/>
        <v>0</v>
      </c>
      <c r="Y226" s="132">
        <f t="shared" si="118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7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19">I224/I225</f>
        <v>0</v>
      </c>
      <c r="J227" s="133">
        <f t="shared" ref="J227:P227" si="120">J224/J225</f>
        <v>0</v>
      </c>
      <c r="K227" s="133">
        <f t="shared" si="120"/>
        <v>0</v>
      </c>
      <c r="L227" s="88">
        <f t="shared" si="120"/>
        <v>0</v>
      </c>
      <c r="M227" s="133">
        <f t="shared" si="120"/>
        <v>0</v>
      </c>
      <c r="N227" s="133">
        <f t="shared" si="120"/>
        <v>0</v>
      </c>
      <c r="O227" s="133">
        <f t="shared" si="120"/>
        <v>0</v>
      </c>
      <c r="P227" s="133">
        <f t="shared" si="120"/>
        <v>0</v>
      </c>
      <c r="Q227" s="133">
        <f t="shared" ref="Q227" si="121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2">U224/U225</f>
        <v>0</v>
      </c>
      <c r="V227" s="133"/>
      <c r="W227" s="133">
        <f t="shared" si="122"/>
        <v>0</v>
      </c>
      <c r="X227" s="133">
        <f t="shared" si="122"/>
        <v>0</v>
      </c>
      <c r="Y227" s="133">
        <f t="shared" si="122"/>
        <v>0</v>
      </c>
    </row>
    <row r="228" spans="1:25" s="44" customFormat="1" ht="30" hidden="1" customHeight="1" x14ac:dyDescent="0.2">
      <c r="A228" s="49" t="s">
        <v>139</v>
      </c>
      <c r="B228" s="25">
        <v>50</v>
      </c>
      <c r="C228" s="25">
        <f>SUM(E228:Y228)</f>
        <v>120</v>
      </c>
      <c r="D228" s="8">
        <f t="shared" si="117"/>
        <v>2.4</v>
      </c>
      <c r="E228" s="134"/>
      <c r="F228" s="134"/>
      <c r="G228" s="134"/>
      <c r="H228" s="134"/>
      <c r="I228" s="134"/>
      <c r="J228" s="134"/>
      <c r="K228" s="134"/>
      <c r="L228" s="33"/>
      <c r="M228" s="134"/>
      <c r="N228" s="134"/>
      <c r="O228" s="134"/>
      <c r="P228" s="137">
        <v>120</v>
      </c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84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7">
        <f>P228*0.7</f>
        <v>84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7"/>
        <v>#DIV/0!</v>
      </c>
      <c r="E230" s="137"/>
      <c r="F230" s="137"/>
      <c r="G230" s="137"/>
      <c r="H230" s="137"/>
      <c r="I230" s="137"/>
      <c r="J230" s="137"/>
      <c r="K230" s="137"/>
      <c r="L230" s="43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7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7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7"/>
      <c r="F232" s="137"/>
      <c r="G232" s="137"/>
      <c r="H232" s="137"/>
      <c r="I232" s="137"/>
      <c r="J232" s="137"/>
      <c r="K232" s="137"/>
      <c r="L232" s="43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pans="1:25" s="44" customFormat="1" ht="30" hidden="1" customHeight="1" x14ac:dyDescent="0.2">
      <c r="A233" s="29" t="s">
        <v>141</v>
      </c>
      <c r="B233" s="25">
        <f>B231+B229+B226+B222+B218</f>
        <v>1860.8</v>
      </c>
      <c r="C233" s="25">
        <f>C231+C229+C226+C222+C218</f>
        <v>25969.199999999997</v>
      </c>
      <c r="D233" s="8">
        <f t="shared" si="117"/>
        <v>13.955932932072226</v>
      </c>
      <c r="E233" s="132">
        <f>E231+E229+E226+E222+E218</f>
        <v>19.8</v>
      </c>
      <c r="F233" s="132">
        <f>F231+F229+F226+F222+F218</f>
        <v>1455.45</v>
      </c>
      <c r="G233" s="132">
        <f t="shared" ref="G233:Y233" si="123">G231+G229+G226+G222+G218</f>
        <v>3370.2</v>
      </c>
      <c r="H233" s="132">
        <f>H231+H229+H226+H222+H218</f>
        <v>2656.5</v>
      </c>
      <c r="I233" s="132">
        <f t="shared" si="123"/>
        <v>352.79999999999995</v>
      </c>
      <c r="J233" s="132">
        <f t="shared" si="123"/>
        <v>654</v>
      </c>
      <c r="K233" s="132">
        <f t="shared" si="123"/>
        <v>578.54999999999995</v>
      </c>
      <c r="L233" s="24">
        <f t="shared" si="123"/>
        <v>631.5</v>
      </c>
      <c r="M233" s="132">
        <f t="shared" si="123"/>
        <v>1702.5</v>
      </c>
      <c r="N233" s="132">
        <f t="shared" si="123"/>
        <v>707.25</v>
      </c>
      <c r="O233" s="132">
        <f>O231+O229+O226+O222+O218</f>
        <v>840</v>
      </c>
      <c r="P233" s="137">
        <f t="shared" si="123"/>
        <v>1546.5</v>
      </c>
      <c r="Q233" s="132">
        <f t="shared" si="123"/>
        <v>392.85</v>
      </c>
      <c r="R233" s="132">
        <f t="shared" si="123"/>
        <v>625.65</v>
      </c>
      <c r="S233" s="132">
        <f t="shared" si="123"/>
        <v>1781.55</v>
      </c>
      <c r="T233" s="132">
        <f t="shared" si="123"/>
        <v>4215.75</v>
      </c>
      <c r="U233" s="132">
        <f t="shared" si="123"/>
        <v>0</v>
      </c>
      <c r="V233" s="132">
        <f t="shared" si="123"/>
        <v>27</v>
      </c>
      <c r="W233" s="132">
        <f t="shared" si="123"/>
        <v>354.45</v>
      </c>
      <c r="X233" s="132">
        <f t="shared" si="123"/>
        <v>2408.4</v>
      </c>
      <c r="Y233" s="132">
        <f t="shared" si="123"/>
        <v>1648.5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7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3.5253583840139013</v>
      </c>
      <c r="D235" s="8">
        <f t="shared" si="117"/>
        <v>0.15001525038357028</v>
      </c>
      <c r="E235" s="136">
        <f>E233/E234*10</f>
        <v>0.29096252755326968</v>
      </c>
      <c r="F235" s="136">
        <f>F233/F234*10</f>
        <v>6.8698668932313804</v>
      </c>
      <c r="G235" s="136">
        <f t="shared" ref="G235:X235" si="124">G233/G234*10</f>
        <v>5.2200176571720638</v>
      </c>
      <c r="H235" s="136">
        <f>H233/H234*10</f>
        <v>3.6105523540284872</v>
      </c>
      <c r="I235" s="136">
        <f t="shared" si="124"/>
        <v>1.3261163734776724</v>
      </c>
      <c r="J235" s="136">
        <f t="shared" si="124"/>
        <v>2.3269052871273037</v>
      </c>
      <c r="K235" s="136">
        <f t="shared" si="124"/>
        <v>4.6195305014372394</v>
      </c>
      <c r="L235" s="48">
        <f t="shared" si="124"/>
        <v>1.00493316359007</v>
      </c>
      <c r="M235" s="136">
        <f>M233/M234*10</f>
        <v>5.5430748193006441</v>
      </c>
      <c r="N235" s="136">
        <f t="shared" si="124"/>
        <v>2.3589153492095258</v>
      </c>
      <c r="O235" s="136">
        <f>O233/O234*10</f>
        <v>4.1966426858513186</v>
      </c>
      <c r="P235" s="136">
        <f t="shared" si="124"/>
        <v>4.1592706148136198</v>
      </c>
      <c r="Q235" s="136">
        <f t="shared" si="124"/>
        <v>1.8562181062181062</v>
      </c>
      <c r="R235" s="136">
        <f t="shared" si="124"/>
        <v>4.3435851152457641</v>
      </c>
      <c r="S235" s="136">
        <f t="shared" si="124"/>
        <v>8.3409803829767313</v>
      </c>
      <c r="T235" s="136">
        <f t="shared" si="124"/>
        <v>4.4387529481132075</v>
      </c>
      <c r="U235" s="136">
        <f t="shared" si="124"/>
        <v>0</v>
      </c>
      <c r="V235" s="136">
        <f t="shared" si="124"/>
        <v>0.91401489505754907</v>
      </c>
      <c r="W235" s="136">
        <f t="shared" si="124"/>
        <v>1.6224938203790167</v>
      </c>
      <c r="X235" s="136">
        <f t="shared" si="124"/>
        <v>3.0231594803238564</v>
      </c>
      <c r="Y235" s="142">
        <f>Y233/Y234*10</f>
        <v>3.1279647831201851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</row>
    <row r="246" spans="1:25" ht="20.25" hidden="1" customHeight="1" x14ac:dyDescent="0.25">
      <c r="A246" s="162"/>
      <c r="B246" s="163"/>
      <c r="C246" s="163"/>
      <c r="D246" s="163"/>
      <c r="E246" s="163"/>
      <c r="F246" s="163"/>
      <c r="G246" s="163"/>
      <c r="H246" s="163"/>
      <c r="I246" s="163"/>
      <c r="J246" s="163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2023-06-16T11:43:52Z</cp:lastPrinted>
  <dcterms:created xsi:type="dcterms:W3CDTF">2017-06-08T05:54:08Z</dcterms:created>
  <dcterms:modified xsi:type="dcterms:W3CDTF">2023-06-16T12:28:13Z</dcterms:modified>
</cp:coreProperties>
</file>