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01.07.2023 " sheetId="96" r:id="rId1"/>
  </sheets>
  <definedNames>
    <definedName name="_xlnm._FilterDatabase" localSheetId="0" hidden="1">'01.07.2023 '!$B$1:$B$115</definedName>
    <definedName name="_xlnm.Print_Area" localSheetId="0">'01.07.2023 '!$A$1:$F$111</definedName>
  </definedNames>
  <calcPr calcId="145621"/>
</workbook>
</file>

<file path=xl/calcChain.xml><?xml version="1.0" encoding="utf-8"?>
<calcChain xmlns="http://schemas.openxmlformats.org/spreadsheetml/2006/main">
  <c r="F64" i="96" l="1"/>
  <c r="F35" i="96" l="1"/>
  <c r="F36" i="96"/>
  <c r="F32" i="96"/>
  <c r="F111" i="96"/>
  <c r="F110" i="96"/>
  <c r="E107" i="96"/>
  <c r="E106" i="96" s="1"/>
  <c r="E105" i="96" s="1"/>
  <c r="F105" i="96" s="1"/>
  <c r="D107" i="96"/>
  <c r="D106" i="96" s="1"/>
  <c r="D105" i="96" s="1"/>
  <c r="F103" i="96"/>
  <c r="E100" i="96"/>
  <c r="F100" i="96" s="1"/>
  <c r="D100" i="96"/>
  <c r="F99" i="96"/>
  <c r="E95" i="96"/>
  <c r="F95" i="96" s="1"/>
  <c r="D95" i="96"/>
  <c r="D94" i="96" s="1"/>
  <c r="D93" i="96" s="1"/>
  <c r="F91" i="96"/>
  <c r="F88" i="96"/>
  <c r="E88" i="96"/>
  <c r="D88" i="96"/>
  <c r="D82" i="96" s="1"/>
  <c r="F86" i="96"/>
  <c r="E83" i="96"/>
  <c r="F83" i="96" s="1"/>
  <c r="D83" i="96"/>
  <c r="E82" i="96"/>
  <c r="F81" i="96"/>
  <c r="F80" i="96"/>
  <c r="F79" i="96"/>
  <c r="E77" i="96"/>
  <c r="F77" i="96" s="1"/>
  <c r="D77" i="96"/>
  <c r="F76" i="96"/>
  <c r="F75" i="96"/>
  <c r="F74" i="96"/>
  <c r="E72" i="96"/>
  <c r="F72" i="96" s="1"/>
  <c r="D72" i="96"/>
  <c r="F71" i="96"/>
  <c r="F70" i="96"/>
  <c r="F69" i="96"/>
  <c r="E67" i="96"/>
  <c r="F67" i="96" s="1"/>
  <c r="D67" i="96"/>
  <c r="F66" i="96"/>
  <c r="F65" i="96"/>
  <c r="E62" i="96"/>
  <c r="F62" i="96" s="1"/>
  <c r="D62" i="96"/>
  <c r="D61" i="96" s="1"/>
  <c r="F60" i="96"/>
  <c r="F59" i="96"/>
  <c r="F58" i="96"/>
  <c r="E56" i="96"/>
  <c r="E55" i="96" s="1"/>
  <c r="D56" i="96"/>
  <c r="D55" i="96"/>
  <c r="F52" i="96"/>
  <c r="F51" i="96"/>
  <c r="E49" i="96"/>
  <c r="F49" i="96" s="1"/>
  <c r="D49" i="96"/>
  <c r="D48" i="96" s="1"/>
  <c r="D25" i="96" s="1"/>
  <c r="F47" i="96"/>
  <c r="E43" i="96"/>
  <c r="F43" i="96" s="1"/>
  <c r="D43" i="96"/>
  <c r="F42" i="96"/>
  <c r="F41" i="96"/>
  <c r="F40" i="96"/>
  <c r="E38" i="96"/>
  <c r="F38" i="96" s="1"/>
  <c r="D38" i="96"/>
  <c r="D37" i="96"/>
  <c r="E32" i="96"/>
  <c r="E26" i="96" s="1"/>
  <c r="F26" i="96" s="1"/>
  <c r="D32" i="96"/>
  <c r="F30" i="96"/>
  <c r="F27" i="96"/>
  <c r="E27" i="96"/>
  <c r="D27" i="96"/>
  <c r="D26" i="96" s="1"/>
  <c r="F24" i="96"/>
  <c r="F23" i="96"/>
  <c r="E20" i="96"/>
  <c r="F20" i="96" s="1"/>
  <c r="D20" i="96"/>
  <c r="F17" i="96"/>
  <c r="E15" i="96"/>
  <c r="F15" i="96" s="1"/>
  <c r="D15" i="96"/>
  <c r="D14" i="96"/>
  <c r="D13" i="96" s="1"/>
  <c r="E11" i="96"/>
  <c r="F11" i="96" s="1"/>
  <c r="D11" i="96"/>
  <c r="E10" i="96"/>
  <c r="F10" i="96" s="1"/>
  <c r="D10" i="96"/>
  <c r="E9" i="96"/>
  <c r="F9" i="96" s="1"/>
  <c r="D9" i="96"/>
  <c r="D7" i="96" s="1"/>
  <c r="F107" i="96" l="1"/>
  <c r="F55" i="96"/>
  <c r="D54" i="96"/>
  <c r="F82" i="96"/>
  <c r="E14" i="96"/>
  <c r="E37" i="96"/>
  <c r="F56" i="96"/>
  <c r="F106" i="96"/>
  <c r="E7" i="96"/>
  <c r="F7" i="96" s="1"/>
  <c r="E48" i="96"/>
  <c r="F48" i="96" s="1"/>
  <c r="E61" i="96"/>
  <c r="F61" i="96" s="1"/>
  <c r="E94" i="96"/>
  <c r="F94" i="96" l="1"/>
  <c r="E93" i="96"/>
  <c r="F93" i="96" s="1"/>
  <c r="F37" i="96"/>
  <c r="E25" i="96"/>
  <c r="F25" i="96" s="1"/>
  <c r="E54" i="96"/>
  <c r="F54" i="96" s="1"/>
  <c r="F14" i="96"/>
  <c r="E13" i="96"/>
  <c r="F13" i="96" s="1"/>
</calcChain>
</file>

<file path=xl/sharedStrings.xml><?xml version="1.0" encoding="utf-8"?>
<sst xmlns="http://schemas.openxmlformats.org/spreadsheetml/2006/main" count="148" uniqueCount="70">
  <si>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</si>
  <si>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</si>
  <si>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</si>
  <si>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</si>
  <si>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</si>
  <si>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</si>
  <si>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</si>
  <si>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</si>
  <si>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</si>
  <si>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</si>
  <si>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</si>
  <si>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</si>
  <si>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</si>
  <si>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</si>
  <si>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</si>
  <si>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</si>
  <si>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</si>
  <si>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</si>
  <si>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</si>
  <si>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</si>
  <si>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</si>
  <si>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</si>
  <si>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</si>
  <si>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</si>
  <si>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</si>
  <si>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</si>
  <si>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</si>
  <si>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</si>
  <si>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</si>
  <si>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</si>
  <si>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</si>
  <si>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</si>
  <si>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</si>
  <si>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</si>
  <si>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</si>
  <si>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</si>
  <si>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</si>
  <si>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</si>
  <si>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</si>
  <si>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</si>
  <si>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</si>
  <si>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</si>
  <si>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</si>
  <si>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</si>
  <si>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</si>
  <si>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</si>
  <si>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</si>
  <si>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</si>
  <si>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</si>
  <si>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</si>
  <si>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</si>
  <si>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</si>
  <si>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</si>
  <si>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</si>
  <si>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</si>
  <si>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</si>
  <si>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</si>
  <si>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</si>
  <si>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</si>
  <si>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</si>
  <si>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</si>
  <si>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</si>
  <si>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</si>
  <si>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</si>
  <si>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</si>
  <si>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</si>
  <si>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Строительство и реконструкция (модернизация) очистных сооружений централизованных систем водоотведения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</si>
  <si>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</si>
  <si>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01.07.2023 года </t>
  </si>
  <si>
    <t>Кассовое исполнение                            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</si>
</sst>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view="pageBreakPreview" topLeftCell="A97" zoomScaleNormal="100" zoomScaleSheetLayoutView="100" workbookViewId="0">
      <selection activeCell="E117" sqref="E117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68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69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2014656959.4700003</v>
      </c>
      <c r="E7" s="27">
        <f t="shared" ref="E7" si="0">E9+E10+E11</f>
        <v>728468561.06999993</v>
      </c>
      <c r="F7" s="28">
        <f>E7/D7*100</f>
        <v>36.158441646643382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D45+D58+D109+D97+D17+D40+D102+D90+D64+D69+D74+D79+D85+D51+D29+D34+D22</f>
        <v>384954573.56999999</v>
      </c>
      <c r="E9" s="4">
        <f t="shared" si="1"/>
        <v>125709827.79000001</v>
      </c>
      <c r="F9" s="28">
        <f t="shared" ref="F9:F93" si="2">E9/D9*100</f>
        <v>32.655756398525028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1260232975.7300003</v>
      </c>
      <c r="E10" s="4">
        <f t="shared" si="1"/>
        <v>481917718.21999997</v>
      </c>
      <c r="F10" s="18">
        <f t="shared" si="2"/>
        <v>38.240367257557686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369469410.17000002</v>
      </c>
      <c r="E11" s="4">
        <f t="shared" si="1"/>
        <v>120841015.05999999</v>
      </c>
      <c r="F11" s="18">
        <f t="shared" si="2"/>
        <v>32.70663598493816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1972183</v>
      </c>
      <c r="F13" s="18">
        <f t="shared" si="2"/>
        <v>7.910660350491562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1972183</v>
      </c>
      <c r="F14" s="18">
        <f t="shared" si="2"/>
        <v>7.910660350491562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1972183</v>
      </c>
      <c r="F15" s="19">
        <f t="shared" si="2"/>
        <v>39.443660000000001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1972183</v>
      </c>
      <c r="F17" s="19">
        <f t="shared" si="2"/>
        <v>39.443660000000001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67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247248104.25</v>
      </c>
      <c r="E25" s="4">
        <f>E37+E48+E26</f>
        <v>21149833.18</v>
      </c>
      <c r="F25" s="18">
        <f t="shared" si="2"/>
        <v>8.5540931624756826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198437438</v>
      </c>
      <c r="E26" s="4">
        <f>E27+E32</f>
        <v>1444000</v>
      </c>
      <c r="F26" s="18">
        <f t="shared" si="2"/>
        <v>0.727685266728751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196993438</v>
      </c>
      <c r="E27" s="6">
        <f>E29+E30+E31</f>
        <v>0</v>
      </c>
      <c r="F27" s="19">
        <f t="shared" si="2"/>
        <v>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157594750.40000001</v>
      </c>
      <c r="E30" s="6">
        <v>0</v>
      </c>
      <c r="F30" s="19">
        <f t="shared" si="2"/>
        <v>0</v>
      </c>
      <c r="G30" s="30"/>
    </row>
    <row r="31" spans="1:7" ht="17.25" customHeight="1" x14ac:dyDescent="0.2">
      <c r="A31" s="7"/>
      <c r="B31" s="1" t="s">
        <v>12</v>
      </c>
      <c r="C31" s="3"/>
      <c r="D31" s="6">
        <v>39398687.600000001</v>
      </c>
      <c r="E31" s="6">
        <v>0</v>
      </c>
      <c r="F31" s="19">
        <v>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21901284</v>
      </c>
      <c r="E37" s="4">
        <f>E43+E38</f>
        <v>1700960</v>
      </c>
      <c r="F37" s="18">
        <f t="shared" si="2"/>
        <v>7.7664852891730005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200959.99999999997</v>
      </c>
      <c r="F38" s="19">
        <f t="shared" si="2"/>
        <v>48.968770712308462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196966.59</v>
      </c>
      <c r="F40" s="19">
        <f t="shared" si="2"/>
        <v>48.972299850820491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1989.61</v>
      </c>
      <c r="F41" s="36">
        <f t="shared" si="2"/>
        <v>48.621945259042029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2003.8</v>
      </c>
      <c r="F42" s="19">
        <f t="shared" si="2"/>
        <v>48.96871945259042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21490900</v>
      </c>
      <c r="E43" s="6">
        <f t="shared" ref="E43" si="4">E45+E46+E47</f>
        <v>1500000</v>
      </c>
      <c r="F43" s="19">
        <f t="shared" si="2"/>
        <v>6.9796983839671674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21490900</v>
      </c>
      <c r="E47" s="26">
        <v>1500000</v>
      </c>
      <c r="F47" s="19">
        <f t="shared" si="2"/>
        <v>6.9796983839671674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18004873.18</v>
      </c>
      <c r="F48" s="18">
        <f t="shared" si="2"/>
        <v>66.909277265181373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18004873.18</v>
      </c>
      <c r="F49" s="19">
        <f t="shared" si="2"/>
        <v>66.909277265181373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17824823.690000001</v>
      </c>
      <c r="F51" s="19">
        <f t="shared" si="2"/>
        <v>66.909274412837135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180049.49</v>
      </c>
      <c r="F52" s="19">
        <f t="shared" si="2"/>
        <v>66.909559647263535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155358164.84999999</v>
      </c>
      <c r="F54" s="18">
        <f t="shared" si="2"/>
        <v>39.309177328297231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77106703</v>
      </c>
      <c r="F55" s="18">
        <f t="shared" si="2"/>
        <v>51.851459141018374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77106703</v>
      </c>
      <c r="F56" s="19">
        <f t="shared" si="2"/>
        <v>51.851459141018374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76335636.040000007</v>
      </c>
      <c r="F58" s="19">
        <f t="shared" si="2"/>
        <v>51.851479043667901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539746.93999999994</v>
      </c>
      <c r="F59" s="19">
        <f t="shared" si="2"/>
        <v>51.848644979013592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231320.02</v>
      </c>
      <c r="F60" s="19">
        <f t="shared" si="2"/>
        <v>51.851458003830665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64659689.219999999</v>
      </c>
      <c r="F61" s="18">
        <f t="shared" si="2"/>
        <v>27.773278592880224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48430000</v>
      </c>
      <c r="F62" s="19">
        <f t="shared" si="2"/>
        <v>31.793803366059791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19320261.34</v>
      </c>
      <c r="F64" s="19">
        <f t="shared" si="2"/>
        <v>42.393444771875004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23287793.469999999</v>
      </c>
      <c r="F65" s="19">
        <f t="shared" si="2"/>
        <v>27.268673486939949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5821945.1900000004</v>
      </c>
      <c r="F66" s="19">
        <f t="shared" si="2"/>
        <v>27.268668183272283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48866120</v>
      </c>
      <c r="E67" s="6">
        <f>E69+E70+E71</f>
        <v>9857305.5599999987</v>
      </c>
      <c r="F67" s="19">
        <f t="shared" si="2"/>
        <v>20.172065144521394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4136704.44</v>
      </c>
      <c r="F70" s="19">
        <f t="shared" si="2"/>
        <v>11.710774002432347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1003301.12</v>
      </c>
      <c r="F71" s="19">
        <f t="shared" si="2"/>
        <v>11.368980045099661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21782390</v>
      </c>
      <c r="E72" s="6">
        <f>E74+E75+E76</f>
        <v>4391609.68</v>
      </c>
      <c r="F72" s="19">
        <f t="shared" si="2"/>
        <v>20.161284780962969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3681787.89</v>
      </c>
      <c r="F74" s="19">
        <f t="shared" si="2"/>
        <v>89.574675571126193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587133.9</v>
      </c>
      <c r="F75" s="19">
        <f t="shared" si="2"/>
        <v>4.1517357298069779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122687.89</v>
      </c>
      <c r="F76" s="19">
        <f t="shared" si="2"/>
        <v>3.4753807149736562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1980773.98</v>
      </c>
      <c r="F77" s="19">
        <f t="shared" si="2"/>
        <v>20.132272025043704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1660869.24</v>
      </c>
      <c r="F79" s="19">
        <f t="shared" si="2"/>
        <v>37.020913447607157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264619.26</v>
      </c>
      <c r="F80" s="19">
        <f t="shared" si="2"/>
        <v>6.1730296031912664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55285.48</v>
      </c>
      <c r="F81" s="19">
        <f t="shared" si="2"/>
        <v>5.1872283730531059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13591772.630000001</v>
      </c>
      <c r="F82" s="18">
        <f t="shared" si="2"/>
        <v>99.198405091256774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0</v>
      </c>
      <c r="F88" s="19">
        <f t="shared" si="2"/>
        <v>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0</v>
      </c>
      <c r="F91" s="19">
        <f t="shared" si="2"/>
        <v>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171513300.61000001</v>
      </c>
      <c r="E93" s="4">
        <f>E94</f>
        <v>1730994.1</v>
      </c>
      <c r="F93" s="18">
        <f t="shared" si="2"/>
        <v>1.0092477340495394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D95+D100</f>
        <v>171513300.61000001</v>
      </c>
      <c r="E94" s="4">
        <f>E95+E100</f>
        <v>1730994.1</v>
      </c>
      <c r="F94" s="18">
        <f t="shared" ref="F94:F111" si="7">E94/D94*100</f>
        <v>1.0092477340495394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23225724.52</v>
      </c>
      <c r="E95" s="6">
        <f>E97+E98+E99</f>
        <v>1730994.1</v>
      </c>
      <c r="F95" s="19">
        <f t="shared" si="7"/>
        <v>7.4529175548836664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23225724.52</v>
      </c>
      <c r="E99" s="6">
        <v>1730994.1</v>
      </c>
      <c r="F99" s="19">
        <f t="shared" si="7"/>
        <v>7.4529175548836664</v>
      </c>
      <c r="G99" s="30"/>
    </row>
    <row r="100" spans="1:7" ht="63" x14ac:dyDescent="0.2">
      <c r="A100" s="7"/>
      <c r="B100" s="32" t="s">
        <v>66</v>
      </c>
      <c r="C100" s="20" t="s">
        <v>33</v>
      </c>
      <c r="D100" s="6">
        <f>D102+D103+D104</f>
        <v>148287576.09</v>
      </c>
      <c r="E100" s="6">
        <f>E102+E103+E104</f>
        <v>0</v>
      </c>
      <c r="F100" s="19">
        <f t="shared" si="7"/>
        <v>0</v>
      </c>
      <c r="G100" s="30"/>
    </row>
    <row r="101" spans="1:7" ht="18" customHeight="1" x14ac:dyDescent="0.2">
      <c r="A101" s="7"/>
      <c r="B101" s="1" t="s">
        <v>9</v>
      </c>
      <c r="C101" s="3"/>
      <c r="D101" s="6"/>
      <c r="E101" s="6"/>
      <c r="F101" s="19"/>
      <c r="G101" s="30"/>
    </row>
    <row r="102" spans="1:7" ht="18" customHeight="1" x14ac:dyDescent="0.2">
      <c r="A102" s="7"/>
      <c r="B102" s="1" t="s">
        <v>10</v>
      </c>
      <c r="C102" s="3"/>
      <c r="D102" s="6">
        <v>146804700</v>
      </c>
      <c r="E102" s="6">
        <v>0</v>
      </c>
      <c r="F102" s="19">
        <v>0</v>
      </c>
      <c r="G102" s="30"/>
    </row>
    <row r="103" spans="1:7" ht="18" customHeight="1" x14ac:dyDescent="0.2">
      <c r="A103" s="7"/>
      <c r="B103" s="1" t="s">
        <v>11</v>
      </c>
      <c r="C103" s="3"/>
      <c r="D103" s="6">
        <v>1186300.6100000001</v>
      </c>
      <c r="E103" s="6">
        <v>0</v>
      </c>
      <c r="F103" s="19">
        <f t="shared" si="7"/>
        <v>0</v>
      </c>
      <c r="G103" s="30"/>
    </row>
    <row r="104" spans="1:7" ht="18" customHeight="1" x14ac:dyDescent="0.2">
      <c r="A104" s="7"/>
      <c r="B104" s="1" t="s">
        <v>12</v>
      </c>
      <c r="C104" s="3"/>
      <c r="D104" s="6">
        <v>296575.48</v>
      </c>
      <c r="E104" s="6">
        <v>0</v>
      </c>
      <c r="F104" s="19">
        <v>0</v>
      </c>
      <c r="G104" s="30"/>
    </row>
    <row r="105" spans="1:7" x14ac:dyDescent="0.2">
      <c r="A105" s="7" t="s">
        <v>7</v>
      </c>
      <c r="B105" s="3" t="s">
        <v>42</v>
      </c>
      <c r="C105" s="3"/>
      <c r="D105" s="4">
        <f>D106</f>
        <v>1175743750</v>
      </c>
      <c r="E105" s="4">
        <f>E106</f>
        <v>548257385.94000006</v>
      </c>
      <c r="F105" s="18">
        <f t="shared" si="7"/>
        <v>46.630686826104757</v>
      </c>
      <c r="G105" s="30"/>
    </row>
    <row r="106" spans="1:7" ht="31.5" x14ac:dyDescent="0.2">
      <c r="A106" s="7" t="s">
        <v>21</v>
      </c>
      <c r="B106" s="3" t="s">
        <v>22</v>
      </c>
      <c r="C106" s="3"/>
      <c r="D106" s="4">
        <f>D107</f>
        <v>1175743750</v>
      </c>
      <c r="E106" s="4">
        <f>E107</f>
        <v>548257385.94000006</v>
      </c>
      <c r="F106" s="18">
        <f t="shared" si="7"/>
        <v>46.630686826104757</v>
      </c>
      <c r="G106" s="30"/>
    </row>
    <row r="107" spans="1:7" ht="63" x14ac:dyDescent="0.2">
      <c r="A107" s="7"/>
      <c r="B107" s="5" t="s">
        <v>50</v>
      </c>
      <c r="C107" s="20" t="s">
        <v>56</v>
      </c>
      <c r="D107" s="6">
        <f>D109+D110+D111</f>
        <v>1175743750</v>
      </c>
      <c r="E107" s="6">
        <f t="shared" ref="E107" si="8">E109+E110+E111</f>
        <v>548257385.94000006</v>
      </c>
      <c r="F107" s="19">
        <f t="shared" si="7"/>
        <v>46.630686826104757</v>
      </c>
      <c r="G107" s="30"/>
    </row>
    <row r="108" spans="1:7" x14ac:dyDescent="0.2">
      <c r="A108" s="7"/>
      <c r="B108" s="1" t="s">
        <v>9</v>
      </c>
      <c r="C108" s="1"/>
      <c r="D108" s="6"/>
      <c r="E108" s="26"/>
      <c r="F108" s="19"/>
      <c r="G108" s="30"/>
    </row>
    <row r="109" spans="1:7" x14ac:dyDescent="0.2">
      <c r="A109" s="7"/>
      <c r="B109" s="1" t="s">
        <v>10</v>
      </c>
      <c r="C109" s="1"/>
      <c r="D109" s="6">
        <v>0</v>
      </c>
      <c r="E109" s="26">
        <v>0</v>
      </c>
      <c r="F109" s="19">
        <v>0</v>
      </c>
      <c r="G109" s="30"/>
    </row>
    <row r="110" spans="1:7" x14ac:dyDescent="0.2">
      <c r="A110" s="7"/>
      <c r="B110" s="1" t="s">
        <v>11</v>
      </c>
      <c r="C110" s="1"/>
      <c r="D110" s="6">
        <v>936595000</v>
      </c>
      <c r="E110" s="26">
        <v>438605908.48000002</v>
      </c>
      <c r="F110" s="19">
        <f t="shared" si="7"/>
        <v>46.829836640169979</v>
      </c>
      <c r="G110" s="30"/>
    </row>
    <row r="111" spans="1:7" ht="15.75" customHeight="1" x14ac:dyDescent="0.2">
      <c r="A111" s="7"/>
      <c r="B111" s="1" t="s">
        <v>12</v>
      </c>
      <c r="C111" s="1"/>
      <c r="D111" s="6">
        <v>239148750</v>
      </c>
      <c r="E111" s="26">
        <v>109651477.45999999</v>
      </c>
      <c r="F111" s="19">
        <f t="shared" si="7"/>
        <v>45.850742460497905</v>
      </c>
      <c r="G111" s="30"/>
    </row>
    <row r="114" spans="1:6" ht="18.75" customHeight="1" x14ac:dyDescent="0.3">
      <c r="A114" s="42"/>
      <c r="B114" s="42"/>
    </row>
    <row r="115" spans="1:6" ht="18.75" customHeight="1" x14ac:dyDescent="0.3">
      <c r="A115" s="42"/>
      <c r="B115" s="42"/>
      <c r="E115" s="43"/>
      <c r="F115" s="43"/>
    </row>
  </sheetData>
  <autoFilter ref="B1:B115"/>
  <mergeCells count="5">
    <mergeCell ref="A2:F2"/>
    <mergeCell ref="E4:F4"/>
    <mergeCell ref="A114:B114"/>
    <mergeCell ref="A115:B115"/>
    <mergeCell ref="E115:F115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01.07.2023 </vt:lpstr>
      <vt:lpstr>'01.07.2023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2023-07-10T13:33:05Z</dcterms:modified>
</cp:coreProperties>
</file>