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415" yWindow="150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I220" i="1" l="1"/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<sst xmlns="http://schemas.openxmlformats.org/spreadsheetml/2006/main" count="317" uniqueCount="248">
  <si>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</si>
  <si>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</si>
  <si>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</si>
  <si>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</si>
  <si>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</si>
  <si>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</si>
  <si>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</si>
  <si>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</si>
  <si>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</si>
  <si>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</si>
  <si>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</si>
  <si>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</si>
  <si>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</si>
  <si>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</si>
  <si>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</si>
  <si>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</si>
  <si>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</si>
  <si>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</si>
  <si>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</si>
  <si>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</si>
  <si>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</si>
  <si>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</si>
  <si>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</si>
  <si>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</si>
  <si>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</si>
  <si>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</si>
  <si>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</si>
  <si>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</si>
  <si>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</si>
  <si>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</si>
  <si>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</si>
  <si>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</si>
  <si>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</si>
  <si>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</si>
  <si>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</si>
  <si>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</si>
  <si>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</si>
  <si>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</si>
  <si>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</si>
  <si>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</si>
  <si>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</si>
  <si>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</si>
  <si>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</si>
  <si>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</si>
  <si>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</si>
  <si>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</si>
  <si>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</si>
  <si>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</si>
  <si>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</si>
  <si>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</si>
  <si>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</si>
  <si>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</si>
  <si>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</si>
  <si>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</si>
  <si>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</si>
  <si>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</si>
  <si>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</si>
  <si>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</si>
  <si>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</si>
  <si>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</si>
  <si>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</si>
  <si>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</si>
  <si>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</si>
  <si>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</si>
  <si>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</si>
  <si>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</si>
  <si>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</si>
  <si>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</si>
  <si>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</si>
  <si>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</si>
  <si>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</si>
  <si>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</si>
  <si>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</si>
  <si>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</si>
  <si>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</si>
  <si>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</si>
  <si>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</si>
  <si>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</si>
  <si>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</si>
  <si>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</si>
  <si>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</si>
  <si>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</si>
  <si>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</si>
  <si>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</si>
  <si>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</si>
  <si>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</si>
  <si>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</si>
  <si>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</si>
  <si>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</si>
  <si>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</si>
  <si>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</si>
  <si>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</si>
  <si>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</si>
  <si>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</si>
  <si>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</si>
  <si>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</si>
  <si>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</si>
  <si>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</si>
  <si>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</si>
  <si>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</si>
  <si>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</si>
  <si>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</si>
  <si>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</si>
  <si>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</si>
  <si>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</si>
  <si>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</si>
  <si>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</si>
  <si>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</si>
  <si>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</si>
  <si>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</si>
  <si>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</si>
  <si>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</si>
  <si>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</si>
  <si>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</si>
  <si>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</si>
  <si>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</si>
  <si>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</si>
  <si>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</si>
  <si>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</si>
  <si>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</si>
  <si>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</si>
  <si>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</si>
  <si>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</si>
  <si>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</si>
  <si>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</si>
  <si>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</si>
  <si>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</si>
  <si>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</si>
  <si>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</si>
  <si>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</si>
  <si>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</si>
  <si>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</si>
  <si>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</si>
  <si>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</si>
  <si>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</si>
  <si>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</si>
  <si>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</si>
  <si>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</si>
  <si>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</si>
  <si>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</si>
  <si>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</si>
  <si>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</si>
  <si>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</si>
  <si>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</si>
  <si>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</si>
  <si>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</si>
  <si>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</si>
  <si>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</si>
  <si>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</si>
  <si>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</si>
  <si>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</si>
  <si>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</si>
  <si>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</si>
  <si>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</si>
  <si>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</si>
  <si>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</si>
  <si>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</si>
  <si>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</si>
  <si>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</si>
  <si>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</si>
  <si>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</si>
  <si>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</si>
  <si>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</si>
  <si>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</si>
  <si>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</si>
  <si>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</si>
  <si>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</si>
  <si>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</si>
  <si>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</si>
  <si>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</si>
  <si>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</si>
  <si>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</si>
  <si>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</si>
  <si>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</si>
  <si>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</si>
  <si>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</si>
  <si>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</si>
  <si>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</si>
  <si>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</si>
  <si>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</si>
  <si>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</si>
  <si>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</si>
  <si>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</si>
  <si>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</si>
  <si>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</si>
  <si>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</si>
  <si>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</si>
  <si>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</si>
  <si>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</si>
  <si>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</si>
  <si>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</si>
  <si>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</si>
  <si>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</si>
  <si>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</si>
  <si>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</si>
  <si>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</si>
  <si>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</si>
  <si>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</si>
  <si>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</si>
  <si>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</si>
  <si>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</si>
  <si>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</si>
  <si>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</si>
  <si>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</si>
  <si>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</si>
  <si>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</si>
  <si>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</si>
  <si>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</si>
  <si>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</si>
  <si>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</si>
  <si>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</si>
  <si>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</si>
  <si>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</si>
  <si>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</si>
  <si>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</si>
  <si>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</si>
  <si>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</si>
  <si>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</si>
  <si>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</si>
  <si>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</si>
  <si>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</si>
  <si>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</si>
  <si>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</si>
  <si>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</si>
  <si>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</si>
  <si>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</si>
  <si>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</si>
  <si>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</si>
  <si>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</si>
  <si>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</si>
  <si>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</si>
  <si>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</si>
  <si>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</si>
  <si>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</si>
  <si>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</si>
  <si>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</si>
  <si>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</si>
  <si>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</si>
  <si>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</si>
  <si>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</si>
  <si>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</si>
  <si>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</si>
  <si>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</si>
  <si>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</si>
  <si>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</si>
  <si>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</si>
  <si>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</si>
  <si>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27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</si>
</sst>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118" sqref="A118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4" t="s">
        <v>247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5" t="s">
        <v>3</v>
      </c>
      <c r="B4" s="308" t="s">
        <v>245</v>
      </c>
      <c r="C4" s="301"/>
      <c r="D4" s="311" t="s">
        <v>216</v>
      </c>
      <c r="E4" s="311" t="s">
        <v>194</v>
      </c>
      <c r="F4" s="311" t="s">
        <v>195</v>
      </c>
      <c r="G4" s="311" t="s">
        <v>240</v>
      </c>
      <c r="H4" s="319" t="s">
        <v>197</v>
      </c>
      <c r="I4" s="314" t="s">
        <v>4</v>
      </c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6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6"/>
      <c r="B5" s="309"/>
      <c r="C5" s="302"/>
      <c r="D5" s="312"/>
      <c r="E5" s="312"/>
      <c r="F5" s="312"/>
      <c r="G5" s="312"/>
      <c r="H5" s="321"/>
      <c r="I5" s="317" t="s">
        <v>5</v>
      </c>
      <c r="J5" s="317" t="s">
        <v>6</v>
      </c>
      <c r="K5" s="317" t="s">
        <v>7</v>
      </c>
      <c r="L5" s="317" t="s">
        <v>8</v>
      </c>
      <c r="M5" s="317" t="s">
        <v>9</v>
      </c>
      <c r="N5" s="317" t="s">
        <v>10</v>
      </c>
      <c r="O5" s="317" t="s">
        <v>11</v>
      </c>
      <c r="P5" s="317" t="s">
        <v>12</v>
      </c>
      <c r="Q5" s="317" t="s">
        <v>13</v>
      </c>
      <c r="R5" s="317" t="s">
        <v>14</v>
      </c>
      <c r="S5" s="317" t="s">
        <v>15</v>
      </c>
      <c r="T5" s="317" t="s">
        <v>16</v>
      </c>
      <c r="U5" s="317" t="s">
        <v>17</v>
      </c>
      <c r="V5" s="317" t="s">
        <v>18</v>
      </c>
      <c r="W5" s="317" t="s">
        <v>19</v>
      </c>
      <c r="X5" s="317" t="s">
        <v>20</v>
      </c>
      <c r="Y5" s="317" t="s">
        <v>21</v>
      </c>
      <c r="Z5" s="319" t="s">
        <v>22</v>
      </c>
      <c r="AA5" s="317" t="s">
        <v>23</v>
      </c>
      <c r="AB5" s="317" t="s">
        <v>24</v>
      </c>
      <c r="AC5" s="317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7"/>
      <c r="B6" s="310"/>
      <c r="C6" s="303" t="s">
        <v>223</v>
      </c>
      <c r="D6" s="313"/>
      <c r="E6" s="313"/>
      <c r="F6" s="313"/>
      <c r="G6" s="313"/>
      <c r="H6" s="320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0"/>
      <c r="AA6" s="318"/>
      <c r="AB6" s="318"/>
      <c r="AC6" s="318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4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9683</v>
      </c>
      <c r="F102" s="176"/>
      <c r="G102" s="176"/>
      <c r="H102" s="184">
        <v>12</v>
      </c>
      <c r="I102" s="177">
        <v>4826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292136</v>
      </c>
      <c r="C104" s="200">
        <v>285548</v>
      </c>
      <c r="D104" s="200">
        <v>284098</v>
      </c>
      <c r="E104" s="200">
        <f>SUM(I104:AC104)</f>
        <v>275905.80000000005</v>
      </c>
      <c r="F104" s="201">
        <f>E104/B104</f>
        <v>0.94444299915108043</v>
      </c>
      <c r="G104" s="201">
        <f>E104/C104</f>
        <v>0.9662326474007874</v>
      </c>
      <c r="H104" s="202">
        <v>21</v>
      </c>
      <c r="I104" s="222">
        <v>19784.599999999999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4.0912876786207461E-2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276016.27</v>
      </c>
      <c r="F105" s="201">
        <f t="shared" ref="F105:F106" si="41">E105/B105</f>
        <v>0.94199968601861372</v>
      </c>
      <c r="G105" s="201"/>
      <c r="H105" s="202"/>
      <c r="I105" s="207">
        <f>I103-I102-I101</f>
        <v>20068.759999999998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4.0555580292422615E-2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0.99959976997008193</v>
      </c>
      <c r="F106" s="201">
        <f t="shared" si="41"/>
        <v>1.014822101492469</v>
      </c>
      <c r="G106" s="201"/>
      <c r="H106" s="206"/>
      <c r="I106" s="235">
        <f>I104/I105</f>
        <v>0.98584067974304346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1.0088100451579929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110.46999999999753</v>
      </c>
      <c r="F107" s="213">
        <f>E107/B107</f>
        <v>2.4697071316789075E-2</v>
      </c>
      <c r="G107" s="201"/>
      <c r="H107" s="202"/>
      <c r="I107" s="207">
        <f>I105-I104</f>
        <v>284.15999999999985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-0.85181497239071668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159791</v>
      </c>
      <c r="C108" s="200">
        <v>161250</v>
      </c>
      <c r="D108" s="200"/>
      <c r="E108" s="203">
        <f t="shared" si="36"/>
        <v>160953.1</v>
      </c>
      <c r="F108" s="213">
        <f>E108/B108</f>
        <v>1.0072726248662316</v>
      </c>
      <c r="G108" s="201">
        <f t="shared" ref="G108:G185" si="47">E108/C108</f>
        <v>0.99815875968992251</v>
      </c>
      <c r="H108" s="202">
        <v>21</v>
      </c>
      <c r="I108" s="207">
        <v>18421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3.5395404002780934E-2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3">
        <v>9604</v>
      </c>
      <c r="C109" s="200">
        <v>7568</v>
      </c>
      <c r="D109" s="200"/>
      <c r="E109" s="203">
        <f t="shared" si="36"/>
        <v>7116.4</v>
      </c>
      <c r="F109" s="213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91564</v>
      </c>
      <c r="C112" s="200">
        <v>76549</v>
      </c>
      <c r="D112" s="200"/>
      <c r="E112" s="203">
        <f t="shared" si="36"/>
        <v>71913.299999999988</v>
      </c>
      <c r="F112" s="213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2593</v>
      </c>
      <c r="C115" s="200">
        <v>1010</v>
      </c>
      <c r="D115" s="200"/>
      <c r="E115" s="200">
        <f>SUM(I115:AC115)</f>
        <v>832</v>
      </c>
      <c r="F115" s="213">
        <f t="shared" ref="F115:F128" si="51">E115/B115</f>
        <v>0.3208638642499036</v>
      </c>
      <c r="G115" s="201">
        <f t="shared" si="47"/>
        <v>0.82376237623762372</v>
      </c>
      <c r="H115" s="202">
        <v>8</v>
      </c>
      <c r="I115" s="209">
        <v>224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100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1725</v>
      </c>
      <c r="C118" s="200">
        <v>944</v>
      </c>
      <c r="D118" s="200"/>
      <c r="E118" s="200">
        <f t="shared" si="36"/>
        <v>600</v>
      </c>
      <c r="F118" s="213">
        <f t="shared" si="51"/>
        <v>0.34782608695652173</v>
      </c>
      <c r="G118" s="201">
        <f t="shared" si="47"/>
        <v>0.63559322033898302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>
        <v>10</v>
      </c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0.33333333333333331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63.559322033898304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274458.27</v>
      </c>
      <c r="F121" s="203">
        <f>F105-F116-F119</f>
        <v>0.94199968601861372</v>
      </c>
      <c r="G121" s="203">
        <f>G105-G116-G119</f>
        <v>0</v>
      </c>
      <c r="H121" s="203">
        <f>H105-H116-H119</f>
        <v>0</v>
      </c>
      <c r="I121" s="207">
        <f>I105-I116-I119</f>
        <v>19560.759999999998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1.0052741351171528</v>
      </c>
      <c r="F122" s="213">
        <f t="shared" si="55"/>
        <v>1.0025937515359409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1.0114433181532825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292136</v>
      </c>
      <c r="C126" s="200">
        <v>285548</v>
      </c>
      <c r="D126" s="200">
        <v>284098</v>
      </c>
      <c r="E126" s="200">
        <f t="shared" si="36"/>
        <v>275906.2</v>
      </c>
      <c r="F126" s="201">
        <f t="shared" si="51"/>
        <v>0.94444436837637269</v>
      </c>
      <c r="G126" s="201">
        <f t="shared" si="47"/>
        <v>0.96623404821606174</v>
      </c>
      <c r="H126" s="202">
        <v>21</v>
      </c>
      <c r="I126" s="222">
        <v>19785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4.0912817472024909E-2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0.99701376398838271</v>
      </c>
      <c r="C127" s="201"/>
      <c r="D127" s="201"/>
      <c r="E127" s="201">
        <f>E126/E105</f>
        <v>0.99960121916001543</v>
      </c>
      <c r="F127" s="201">
        <f>F126/F105</f>
        <v>1.0025952050664597</v>
      </c>
      <c r="G127" s="201"/>
      <c r="H127" s="213"/>
      <c r="I127" s="264">
        <f t="shared" ref="I127:AC127" si="56">I126/I105</f>
        <v>0.98586061121863044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1.0088085826173974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3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245">
        <v>2593</v>
      </c>
      <c r="C131" s="200">
        <v>1010</v>
      </c>
      <c r="D131" s="200"/>
      <c r="E131" s="200">
        <f t="shared" si="36"/>
        <v>832</v>
      </c>
      <c r="F131" s="201">
        <f t="shared" si="57"/>
        <v>0.3208638642499036</v>
      </c>
      <c r="G131" s="201">
        <f t="shared" si="47"/>
        <v>0.82376237623762372</v>
      </c>
      <c r="H131" s="202">
        <v>8</v>
      </c>
      <c r="I131" s="214">
        <v>224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1725</v>
      </c>
      <c r="C132" s="200">
        <v>944</v>
      </c>
      <c r="D132" s="200"/>
      <c r="E132" s="200">
        <f t="shared" si="36"/>
        <v>600</v>
      </c>
      <c r="F132" s="201">
        <f t="shared" si="57"/>
        <v>0.34782608695652173</v>
      </c>
      <c r="G132" s="201">
        <f t="shared" si="47"/>
        <v>0.63559322033898302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>
        <v>10</v>
      </c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0.33333333333333331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975343</v>
      </c>
      <c r="C133" s="200"/>
      <c r="D133" s="200"/>
      <c r="E133" s="222">
        <f t="shared" si="36"/>
        <v>780389.89999999991</v>
      </c>
      <c r="F133" s="259">
        <f t="shared" si="57"/>
        <v>0.80011841987895527</v>
      </c>
      <c r="G133" s="259"/>
      <c r="H133" s="279">
        <v>21</v>
      </c>
      <c r="I133" s="222">
        <v>59190.3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3.9913638041701983E-2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567856</v>
      </c>
      <c r="C135" s="200"/>
      <c r="D135" s="200"/>
      <c r="E135" s="203">
        <f t="shared" si="36"/>
        <v>479864.60000000003</v>
      </c>
      <c r="F135" s="213">
        <f t="shared" si="57"/>
        <v>0.84504627933842391</v>
      </c>
      <c r="G135" s="201"/>
      <c r="H135" s="202">
        <v>21</v>
      </c>
      <c r="I135" s="207">
        <v>55935.199999999997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3.6764328937787867E-2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30441</v>
      </c>
      <c r="C136" s="200"/>
      <c r="D136" s="200"/>
      <c r="E136" s="203">
        <f t="shared" si="36"/>
        <v>17917.75</v>
      </c>
      <c r="F136" s="213">
        <f t="shared" si="57"/>
        <v>0.58860582766663383</v>
      </c>
      <c r="G136" s="201"/>
      <c r="H136" s="202">
        <v>16</v>
      </c>
      <c r="I136" s="207">
        <v>748.5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8.2906614948863571E-3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201281.30000000002</v>
      </c>
      <c r="F137" s="213">
        <f t="shared" si="57"/>
        <v>0.69026745633558417</v>
      </c>
      <c r="G137" s="201"/>
      <c r="H137" s="202">
        <v>20</v>
      </c>
      <c r="I137" s="207">
        <v>946.4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4.7709846866052633E-2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3607</v>
      </c>
      <c r="C138" s="200"/>
      <c r="D138" s="200"/>
      <c r="E138" s="203">
        <f t="shared" si="36"/>
        <v>1474.4</v>
      </c>
      <c r="F138" s="213">
        <f t="shared" si="57"/>
        <v>0.40876074299972276</v>
      </c>
      <c r="G138" s="201"/>
      <c r="H138" s="202">
        <v>8</v>
      </c>
      <c r="I138" s="214">
        <v>518.4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6138</v>
      </c>
      <c r="C139" s="200"/>
      <c r="D139" s="200"/>
      <c r="E139" s="203">
        <f t="shared" si="36"/>
        <v>4390</v>
      </c>
      <c r="F139" s="213">
        <f t="shared" si="57"/>
        <v>0.7152166829586184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38.474575337276917</v>
      </c>
      <c r="F144" s="211"/>
      <c r="G144" s="201"/>
      <c r="H144" s="211"/>
      <c r="I144" s="263">
        <f t="shared" ref="I144:AC144" si="58">I140/I133*100</f>
        <v>35.273347153165304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0.96309808121441676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33.386607607415726</v>
      </c>
      <c r="C151" s="211"/>
      <c r="D151" s="211"/>
      <c r="E151" s="211">
        <f>E133/E126*10</f>
        <v>28.284609044668073</v>
      </c>
      <c r="F151" s="201">
        <f t="shared" si="57"/>
        <v>0.84718427751807845</v>
      </c>
      <c r="G151" s="201"/>
      <c r="H151" s="263"/>
      <c r="I151" s="263">
        <f t="shared" ref="I151:AC151" si="59">I133/I126*10</f>
        <v>29.916755117513269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0.97557783863196068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35.537420755862343</v>
      </c>
      <c r="C152" s="211"/>
      <c r="D152" s="211"/>
      <c r="E152" s="208">
        <f>E135/E128*10</f>
        <v>29.852518054982703</v>
      </c>
      <c r="F152" s="213">
        <f t="shared" si="57"/>
        <v>0.84003052050585736</v>
      </c>
      <c r="G152" s="201"/>
      <c r="H152" s="208"/>
      <c r="I152" s="208">
        <f t="shared" ref="I152:AC152" si="60">I135/I128*10</f>
        <v>30.364909614027468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1.0373329351479033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35.537420755862343</v>
      </c>
      <c r="C153" s="218"/>
      <c r="D153" s="218"/>
      <c r="E153" s="219">
        <f>E136/E129*10</f>
        <v>25.178109718396943</v>
      </c>
      <c r="F153" s="213">
        <f t="shared" si="57"/>
        <v>0.70849569785515454</v>
      </c>
      <c r="G153" s="201"/>
      <c r="H153" s="219"/>
      <c r="I153" s="219">
        <f t="shared" ref="I153:AC153" si="61">I136/I129*10</f>
        <v>24.950000000000003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2.6818028846458759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31.846468044209516</v>
      </c>
      <c r="C154" s="218"/>
      <c r="D154" s="218"/>
      <c r="E154" s="219">
        <f>E137/E130*10</f>
        <v>27.676548923841864</v>
      </c>
      <c r="F154" s="213">
        <f t="shared" si="57"/>
        <v>0.86906180256539167</v>
      </c>
      <c r="G154" s="201"/>
      <c r="H154" s="219"/>
      <c r="I154" s="219">
        <f t="shared" ref="I154:AC154" si="62">I137/I130*10</f>
        <v>24.142857142857142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0.98235062318014865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13.9105283455457</v>
      </c>
      <c r="C155" s="211"/>
      <c r="D155" s="211"/>
      <c r="E155" s="203">
        <f>E138/E131*10</f>
        <v>17.721153846153847</v>
      </c>
      <c r="F155" s="213">
        <f t="shared" si="57"/>
        <v>1.2739382290844725</v>
      </c>
      <c r="G155" s="201"/>
      <c r="H155" s="203"/>
      <c r="I155" s="207">
        <f t="shared" ref="I155:AB155" si="63">I138/I131*10</f>
        <v>23.142857142857139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3">
        <f t="shared" ref="B156:C156" si="64">B139/B132*10</f>
        <v>35.582608695652176</v>
      </c>
      <c r="C156" s="200">
        <f t="shared" si="64"/>
        <v>0</v>
      </c>
      <c r="D156" s="200"/>
      <c r="E156" s="200">
        <f>E139/E132*10</f>
        <v>73.166666666666657</v>
      </c>
      <c r="F156" s="201">
        <f t="shared" si="57"/>
        <v>2.0562479635060278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0.61503416856492032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83.5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83.5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>
        <f t="shared" si="43"/>
        <v>0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13138.390476190476</v>
      </c>
      <c r="F159" s="200"/>
      <c r="G159" s="201"/>
      <c r="H159" s="207"/>
      <c r="I159" s="207">
        <f>I126/21</f>
        <v>942.14285714285711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4.0912817472024916E-2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792.69</v>
      </c>
      <c r="F174" s="201">
        <f t="shared" si="74"/>
        <v>0.94255648038049944</v>
      </c>
      <c r="G174" s="201">
        <f t="shared" si="47"/>
        <v>0.96200242718446605</v>
      </c>
      <c r="H174" s="202">
        <v>17</v>
      </c>
      <c r="I174" s="263">
        <v>24.2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3.7845816145025163E-2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0.95791038283062635</v>
      </c>
      <c r="F175" s="201"/>
      <c r="G175" s="201"/>
      <c r="H175" s="235"/>
      <c r="I175" s="235">
        <f>I174/I173</f>
        <v>1.0083333333333333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1.0439389925443743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32592.03</v>
      </c>
      <c r="F177" s="201">
        <f t="shared" si="74"/>
        <v>0.98507012029257079</v>
      </c>
      <c r="G177" s="201"/>
      <c r="H177" s="202">
        <v>17</v>
      </c>
      <c r="I177" s="207">
        <v>765.3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6.8022765074774422E-2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411.15732505771484</v>
      </c>
      <c r="F179" s="201">
        <f t="shared" si="74"/>
        <v>1.0451046073068313</v>
      </c>
      <c r="G179" s="201"/>
      <c r="H179" s="202"/>
      <c r="I179" s="208">
        <f>I177/I174*10</f>
        <v>316.23966942148758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1.7973655215707645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34.830000000000041</v>
      </c>
      <c r="F180" s="203"/>
      <c r="G180" s="201" t="e">
        <f t="shared" si="47"/>
        <v>#DIV/0!</v>
      </c>
      <c r="H180" s="203"/>
      <c r="I180" s="207">
        <f t="shared" ref="I180:AE180" si="87">I173-I174</f>
        <v>-0.19999999999999929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-1.2545555108410614E-3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>
        <v>85</v>
      </c>
      <c r="M184" s="238"/>
      <c r="N184" s="238">
        <v>270</v>
      </c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/>
      <c r="T185" s="238"/>
      <c r="U185" s="238"/>
      <c r="V185" s="238"/>
      <c r="W185" s="238">
        <v>40</v>
      </c>
      <c r="X185" s="238"/>
      <c r="Y185" s="238">
        <v>115</v>
      </c>
      <c r="Z185" s="238"/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41306</v>
      </c>
      <c r="F187" s="201">
        <f>E187/B187</f>
        <v>1.3942482954161886</v>
      </c>
      <c r="G187" s="201">
        <f>E187/D187</f>
        <v>0.91074657141597215</v>
      </c>
      <c r="H187" s="240">
        <v>21</v>
      </c>
      <c r="I187" s="270">
        <f t="shared" si="93"/>
        <v>7036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520</v>
      </c>
      <c r="S187" s="270">
        <f t="shared" si="93"/>
        <v>1774</v>
      </c>
      <c r="T187" s="270">
        <f t="shared" si="93"/>
        <v>263</v>
      </c>
      <c r="U187" s="270">
        <f t="shared" ref="U187:AC187" si="94">U198+U201+U218+U204+U213+U207+U210+U221</f>
        <v>4036</v>
      </c>
      <c r="V187" s="270">
        <f t="shared" si="94"/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2.3725366774802692E-2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0.9791167895323204</v>
      </c>
      <c r="F188" s="242"/>
      <c r="G188" s="201"/>
      <c r="H188" s="242"/>
      <c r="I188" s="271">
        <f>I187/I186</f>
        <v>0.82090771205226931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0.70844686648501365</v>
      </c>
      <c r="S188" s="271">
        <f t="shared" si="96"/>
        <v>0.84961685823754785</v>
      </c>
      <c r="T188" s="271">
        <f t="shared" si="96"/>
        <v>0.53238866396761131</v>
      </c>
      <c r="U188" s="271">
        <f t="shared" si="96"/>
        <v>1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0.95871843690479042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881</v>
      </c>
      <c r="F189" s="243">
        <f t="shared" ref="F189:G189" si="97">F186-F187</f>
        <v>-1.3942482954161886</v>
      </c>
      <c r="G189" s="243" t="e">
        <f t="shared" si="97"/>
        <v>#DIV/0!</v>
      </c>
      <c r="H189" s="243"/>
      <c r="I189" s="272">
        <f>I186-I184-I185-I187</f>
        <v>1535</v>
      </c>
      <c r="J189" s="272">
        <f t="shared" ref="J189:AC189" si="98">J186-J184-J185-J187</f>
        <v>20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43.5</v>
      </c>
      <c r="R189" s="272">
        <f t="shared" si="98"/>
        <v>214</v>
      </c>
      <c r="S189" s="272">
        <f t="shared" si="98"/>
        <v>314</v>
      </c>
      <c r="T189" s="272">
        <f t="shared" si="98"/>
        <v>231</v>
      </c>
      <c r="U189" s="272">
        <f t="shared" si="98"/>
        <v>0</v>
      </c>
      <c r="V189" s="272">
        <f t="shared" si="98"/>
        <v>221.5</v>
      </c>
      <c r="W189" s="272">
        <f t="shared" si="98"/>
        <v>0</v>
      </c>
      <c r="X189" s="272">
        <f t="shared" si="98"/>
        <v>64</v>
      </c>
      <c r="Y189" s="272">
        <f t="shared" si="98"/>
        <v>0</v>
      </c>
      <c r="Z189" s="272">
        <f t="shared" si="98"/>
        <v>215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94261.1</v>
      </c>
      <c r="F190" s="213">
        <f>E190/B190</f>
        <v>2.871625285605484</v>
      </c>
      <c r="G190" s="201"/>
      <c r="H190" s="202">
        <v>21</v>
      </c>
      <c r="I190" s="249">
        <f>I199+I202+I205+I219+I208+I214+I211+I222</f>
        <v>8773.1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370</v>
      </c>
      <c r="S190" s="249">
        <f t="shared" si="99"/>
        <v>1279</v>
      </c>
      <c r="T190" s="249">
        <f>T199+T202+T205+T219+T208+T214+T211+T222+259</f>
        <v>499</v>
      </c>
      <c r="U190" s="249">
        <f t="shared" si="99"/>
        <v>3297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8.0574065017276469E-3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22.820195613228105</v>
      </c>
      <c r="F197" s="201">
        <f>E197/B197</f>
        <v>2.0596225902132392</v>
      </c>
      <c r="G197" s="201"/>
      <c r="H197" s="238"/>
      <c r="I197" s="238">
        <f t="shared" ref="I197:AC197" si="100">I190/I187*10</f>
        <v>12.468874360432064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7.2096956031567085</v>
      </c>
      <c r="T197" s="238">
        <f t="shared" si="100"/>
        <v>18.973384030418249</v>
      </c>
      <c r="U197" s="238">
        <f t="shared" si="100"/>
        <v>8.1689791873141733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0.33961146220445121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26498</v>
      </c>
      <c r="F198" s="201">
        <f t="shared" ref="F198:F219" si="101">E198/B198</f>
        <v>2.0452300092621178</v>
      </c>
      <c r="G198" s="201">
        <f>E198/D198</f>
        <v>0.93668917246986461</v>
      </c>
      <c r="H198" s="202">
        <v>20</v>
      </c>
      <c r="I198" s="269">
        <v>6289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263</v>
      </c>
      <c r="U198" s="269">
        <v>3211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1.6567288097214885E-2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30791.1</v>
      </c>
      <c r="F199" s="201">
        <f t="shared" si="101"/>
        <v>1.6387833306722017</v>
      </c>
      <c r="G199" s="201"/>
      <c r="H199" s="202">
        <v>20</v>
      </c>
      <c r="I199" s="212">
        <v>7331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240</v>
      </c>
      <c r="U199" s="273">
        <v>2815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1.1805359340848493E-2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11.620160012076381</v>
      </c>
      <c r="F200" s="201">
        <f t="shared" si="101"/>
        <v>0.80127091977466391</v>
      </c>
      <c r="G200" s="201"/>
      <c r="H200" s="231"/>
      <c r="I200" s="238">
        <f t="shared" ref="I200:J200" si="103">I199/I198*10</f>
        <v>11.656861186198125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8.7667393335409525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0.71257041415444966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6750</v>
      </c>
      <c r="F201" s="201">
        <f t="shared" si="101"/>
        <v>0.81561140647655872</v>
      </c>
      <c r="G201" s="201">
        <f>E201/D201</f>
        <v>0.98828696925329429</v>
      </c>
      <c r="H201" s="202">
        <v>16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/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5.2592592592592594E-2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4168.9000000000005</v>
      </c>
      <c r="F202" s="201">
        <f t="shared" si="101"/>
        <v>0.6518999218139172</v>
      </c>
      <c r="G202" s="201"/>
      <c r="H202" s="202">
        <v>15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/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6.3565928662237037E-2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6.1761481481481493</v>
      </c>
      <c r="F203" s="201">
        <f t="shared" si="101"/>
        <v>0.79927759302695978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/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1.2086479393523941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1102</v>
      </c>
      <c r="F204" s="201">
        <f t="shared" si="101"/>
        <v>0.98922800718132853</v>
      </c>
      <c r="G204" s="201">
        <f>E204/D204</f>
        <v>0.96497373029772326</v>
      </c>
      <c r="H204" s="202">
        <v>8</v>
      </c>
      <c r="I204" s="284">
        <v>647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8.1669691470054439E-3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1991.1</v>
      </c>
      <c r="F205" s="201">
        <f t="shared" si="101"/>
        <v>1.3480704129993228</v>
      </c>
      <c r="G205" s="201"/>
      <c r="H205" s="202">
        <v>8</v>
      </c>
      <c r="I205" s="219">
        <v>1374.6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8.0357591281201343E-3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18.068058076225043</v>
      </c>
      <c r="F206" s="201">
        <f t="shared" si="101"/>
        <v>1.3627499456272647</v>
      </c>
      <c r="G206" s="201"/>
      <c r="H206" s="202"/>
      <c r="I206" s="219">
        <f t="shared" si="110"/>
        <v>21.245749613601234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0.98393406213204337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3782</v>
      </c>
      <c r="F213" s="201">
        <f t="shared" si="101"/>
        <v>0.760048231511254</v>
      </c>
      <c r="G213" s="201">
        <f>E213/D213</f>
        <v>0.93637038871007672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/>
      <c r="S213" s="269">
        <v>9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8675</v>
      </c>
      <c r="F214" s="213">
        <f t="shared" si="101"/>
        <v>0.92395356267973161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>
        <v>9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22.937599153886833</v>
      </c>
      <c r="F215" s="231">
        <f t="shared" si="118"/>
        <v>12.156512236632324</v>
      </c>
      <c r="G215" s="201"/>
      <c r="H215" s="249"/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1">
        <f t="shared" ref="S215" si="121">S214/S213*10</f>
        <v>10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1327</v>
      </c>
      <c r="F218" s="201">
        <f t="shared" si="101"/>
        <v>1.9066091954022988</v>
      </c>
      <c r="G218" s="201"/>
      <c r="H218" s="202">
        <v>10</v>
      </c>
      <c r="I218" s="269">
        <v>60</v>
      </c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6.7822155237377543E-2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1243.3999999999999</v>
      </c>
      <c r="F219" s="213">
        <f t="shared" si="101"/>
        <v>1.3471289274106173</v>
      </c>
      <c r="G219" s="201"/>
      <c r="H219" s="202">
        <v>10</v>
      </c>
      <c r="I219" s="214">
        <v>42</v>
      </c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6.4339713688274097E-2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9.3700075357950254</v>
      </c>
      <c r="F220" s="237">
        <f t="shared" si="123"/>
        <v>7.0655744798627707</v>
      </c>
      <c r="G220" s="201"/>
      <c r="H220" s="237"/>
      <c r="I220" s="224">
        <f>I219/I218*10</f>
        <v>7</v>
      </c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0.94865333404821917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930.5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/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9.3498119290703924E-2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527.6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3"/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6.6338134950720246E-2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5.6700698549167114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/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0.70951304105339297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121256</v>
      </c>
      <c r="F235" s="201">
        <f t="shared" si="128"/>
        <v>0.76757906464436731</v>
      </c>
      <c r="G235" s="201"/>
      <c r="H235" s="202">
        <v>18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13441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2.4741043742165337E-2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116638.5</v>
      </c>
      <c r="F260" s="201">
        <f t="shared" si="142"/>
        <v>1.0858577865494898</v>
      </c>
      <c r="G260" s="201"/>
      <c r="H260" s="230">
        <v>21</v>
      </c>
      <c r="I260" s="226">
        <v>2707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3.5112762938480861E-2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52487.325000000004</v>
      </c>
      <c r="F262" s="201">
        <f t="shared" si="142"/>
        <v>1.0858577865494898</v>
      </c>
      <c r="G262" s="201" t="e">
        <f t="shared" si="145"/>
        <v>#DIV/0!</v>
      </c>
      <c r="H262" s="230"/>
      <c r="I262" s="226">
        <f>I260*0.45</f>
        <v>1218.1500000000001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3.5112762938480861E-2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1.0909388920134389</v>
      </c>
      <c r="F263" s="201">
        <f t="shared" si="142"/>
        <v>1.7234421674777864</v>
      </c>
      <c r="G263" s="201" t="e">
        <f t="shared" si="145"/>
        <v>#DIV/0!</v>
      </c>
      <c r="H263" s="262"/>
      <c r="I263" s="275">
        <f t="shared" ref="I263:AB263" si="149">I260/I261</f>
        <v>2.2413888275557516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1.0315957214651217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245364.42800000001</v>
      </c>
      <c r="F277" s="215">
        <f t="shared" ref="F277:F288" si="157">E277/B277</f>
        <v>1.1737503152459647</v>
      </c>
      <c r="G277" s="201"/>
      <c r="H277" s="230">
        <v>21</v>
      </c>
      <c r="I277" s="226">
        <f>I275+I273+I270+I266+I262</f>
        <v>1380.15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0.14129502504739599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32.949904318621009</v>
      </c>
      <c r="F279" s="215">
        <f>E279/B279</f>
        <v>1.1611105650006077</v>
      </c>
      <c r="G279" s="201"/>
      <c r="H279" s="230">
        <v>21</v>
      </c>
      <c r="I279" s="284">
        <f>I277/I278*10</f>
        <v>42.663060278207112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1.0119414480093183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4"/>
      <c r="B290" s="324"/>
      <c r="C290" s="324"/>
      <c r="D290" s="324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4"/>
      <c r="U290" s="324"/>
      <c r="V290" s="324"/>
      <c r="W290" s="324"/>
      <c r="X290" s="324"/>
      <c r="Y290" s="324"/>
      <c r="Z290" s="324"/>
      <c r="AA290" s="324"/>
      <c r="AB290" s="324"/>
      <c r="AC290" s="324"/>
    </row>
    <row r="291" spans="1:46" ht="20.25" hidden="1" customHeight="1" x14ac:dyDescent="0.25">
      <c r="A291" s="322"/>
      <c r="B291" s="323"/>
      <c r="C291" s="323"/>
      <c r="D291" s="323"/>
      <c r="E291" s="323"/>
      <c r="F291" s="323"/>
      <c r="G291" s="323"/>
      <c r="H291" s="323"/>
      <c r="I291" s="323"/>
      <c r="J291" s="323"/>
      <c r="K291" s="323"/>
      <c r="L291" s="323"/>
      <c r="M291" s="323"/>
      <c r="N291" s="323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2024-11-25T04:29:15Z</cp:lastPrinted>
  <dcterms:created xsi:type="dcterms:W3CDTF">2017-06-08T05:54:08Z</dcterms:created>
  <dcterms:modified xsi:type="dcterms:W3CDTF">2024-11-27T10:16:43Z</dcterms:modified>
</cp:coreProperties>
</file>