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G164" i="1" l="1"/>
  <c r="O140" i="1" l="1"/>
  <c r="U164" i="1" l="1"/>
  <c r="T164" i="1" l="1"/>
  <c r="T163" i="1"/>
  <c r="T165" i="1" s="1"/>
  <c r="T191" i="1"/>
  <c r="S164" i="1" l="1"/>
  <c r="F163" i="1" l="1"/>
  <c r="F177" i="1"/>
  <c r="H163" i="1" l="1"/>
  <c r="C131" i="1" l="1"/>
  <c r="H131" i="1"/>
  <c r="C125" i="1"/>
  <c r="C118" i="1"/>
  <c r="H140" i="1"/>
  <c r="R149" i="1" l="1"/>
  <c r="R138" i="1"/>
  <c r="R140" i="1" s="1"/>
  <c r="R103" i="1"/>
  <c r="R155" i="1" l="1"/>
  <c r="S121" i="1"/>
  <c r="S106" i="1"/>
  <c r="I145" i="1" l="1"/>
  <c r="N140" i="1" l="1"/>
  <c r="V155" i="1"/>
  <c r="J186" i="1" l="1"/>
  <c r="H119" i="1" l="1"/>
  <c r="D131" i="1"/>
  <c r="D125" i="1"/>
  <c r="G186" i="1" l="1"/>
  <c r="N164" i="1"/>
  <c r="C172" i="1" l="1"/>
  <c r="O206" i="1" l="1"/>
  <c r="I166" i="1" l="1"/>
  <c r="I164" i="1"/>
  <c r="I171" i="1"/>
  <c r="F155" i="1"/>
  <c r="G166" i="1" l="1"/>
  <c r="U166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G163" i="1"/>
  <c r="I163" i="1"/>
  <c r="J163" i="1"/>
  <c r="K163" i="1"/>
  <c r="L163" i="1"/>
  <c r="M163" i="1"/>
  <c r="N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R165" i="1"/>
  <c r="S165" i="1"/>
  <c r="S166" i="1"/>
  <c r="T166" i="1"/>
  <c r="Q191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C170" i="1"/>
  <c r="D170" i="1" s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K166" i="1"/>
  <c r="W166" i="1"/>
  <c r="C166" i="1" s="1"/>
  <c r="R168" i="1"/>
  <c r="S168" i="1"/>
  <c r="U168" i="1"/>
  <c r="V168" i="1"/>
  <c r="W164" i="1"/>
  <c r="C164" i="1" s="1"/>
  <c r="C167" i="1" l="1"/>
  <c r="W168" i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S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s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<sst xmlns="http://schemas.openxmlformats.org/spreadsheetml/2006/main" count="277" uniqueCount="219">
  <si>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</si>
  <si>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</si>
  <si>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</si>
  <si>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</si>
  <si>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</si>
  <si>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</si>
  <si>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</si>
  <si>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</si>
  <si>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</si>
  <si>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</si>
  <si>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</si>
  <si>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</si>
  <si>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</si>
  <si>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</si>
  <si>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</si>
  <si>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</si>
  <si>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</si>
  <si>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</si>
  <si>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</si>
  <si>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</si>
  <si>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</si>
  <si>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</si>
  <si>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</si>
  <si>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</si>
  <si>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</si>
  <si>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</si>
  <si>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</si>
  <si>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</si>
  <si>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</si>
  <si>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</si>
  <si>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</si>
  <si>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</si>
  <si>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</si>
  <si>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</si>
  <si>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</si>
  <si>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</si>
  <si>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</si>
  <si>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</si>
  <si>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</si>
  <si>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</si>
  <si>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</si>
  <si>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</si>
  <si>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</si>
  <si>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</si>
  <si>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</si>
  <si>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</si>
  <si>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</si>
  <si>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</si>
  <si>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</si>
  <si>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</si>
  <si>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</si>
  <si>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</si>
  <si>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</si>
  <si>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</si>
  <si>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</si>
  <si>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</si>
  <si>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</si>
  <si>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</si>
  <si>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</si>
  <si>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</si>
  <si>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</si>
  <si>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</si>
  <si>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</si>
  <si>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</si>
  <si>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</si>
  <si>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</si>
  <si>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</si>
  <si>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</si>
  <si>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</si>
  <si>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</si>
  <si>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</si>
  <si>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</si>
  <si>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</si>
  <si>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</si>
  <si>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</si>
  <si>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</si>
  <si>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</si>
  <si>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</si>
  <si>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</si>
  <si>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</si>
  <si>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</si>
  <si>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</si>
  <si>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</si>
  <si>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</si>
  <si>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</si>
  <si>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</si>
  <si>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</si>
  <si>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</si>
  <si>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</si>
  <si>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</si>
  <si>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</si>
  <si>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</si>
  <si>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</si>
  <si>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</si>
  <si>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</si>
  <si>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</si>
  <si>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</si>
  <si>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</si>
  <si>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</si>
  <si>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</si>
  <si>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</si>
  <si>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</si>
  <si>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</si>
  <si>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</si>
  <si>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</si>
  <si>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</si>
  <si>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</si>
  <si>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</si>
  <si>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</si>
  <si>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</si>
  <si>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</si>
  <si>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</si>
  <si>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</si>
  <si>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</si>
  <si>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</si>
  <si>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</si>
  <si>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</si>
  <si>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</si>
  <si>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</si>
  <si>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</si>
  <si>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</si>
  <si>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</si>
  <si>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</si>
  <si>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</si>
  <si>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</si>
  <si>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</si>
  <si>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</si>
  <si>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</si>
  <si>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</si>
  <si>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</si>
  <si>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</si>
  <si>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</si>
  <si>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</si>
  <si>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</si>
  <si>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</si>
  <si>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</si>
  <si>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</si>
  <si>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</si>
  <si>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</si>
  <si>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</si>
  <si>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</si>
  <si>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</si>
  <si>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</si>
  <si>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</si>
  <si>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</si>
  <si>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</si>
  <si>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</si>
  <si>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</si>
  <si>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</si>
  <si>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</si>
  <si>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</si>
  <si>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</si>
  <si>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</si>
  <si>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</si>
  <si>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</si>
  <si>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</si>
  <si>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</si>
  <si>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</si>
  <si>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</si>
  <si>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</si>
  <si>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</si>
  <si>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</si>
  <si>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</si>
  <si>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</si>
  <si>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</si>
  <si>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</si>
  <si>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</si>
  <si>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</si>
  <si>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</si>
  <si>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</si>
  <si>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</si>
  <si>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</si>
  <si>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</si>
  <si>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</si>
  <si>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</si>
  <si>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</si>
  <si>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</si>
  <si>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</si>
  <si>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</si>
  <si>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</si>
  <si>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</si>
  <si>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</si>
  <si>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</si>
  <si>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</si>
  <si>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</si>
  <si>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</si>
  <si>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</si>
  <si>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</si>
  <si>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</si>
  <si>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</si>
  <si>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</si>
  <si>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</si>
  <si>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</si>
  <si>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</si>
  <si>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</si>
  <si>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</si>
  <si>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</si>
  <si>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</si>
  <si>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</si>
  <si>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</si>
  <si>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</si>
  <si>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</si>
  <si>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</si>
  <si>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</si>
  <si>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</si>
  <si>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</si>
  <si>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</si>
  <si>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</si>
  <si>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</si>
  <si>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</si>
  <si>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</si>
  <si>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</si>
  <si>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</si>
  <si>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</si>
  <si>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</si>
  <si>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</si>
  <si>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</si>
  <si>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</si>
  <si>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5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</si>
</sst>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25" activePane="bottomRight" state="frozen"/>
      <selection activeCell="A2" sqref="A2"/>
      <selection pane="topRight" activeCell="F2" sqref="F2"/>
      <selection pane="bottomLeft" activeCell="A7" sqref="A7"/>
      <selection pane="bottomRight" activeCell="H128" sqref="H128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296733</v>
      </c>
      <c r="C102" s="22">
        <f>SUM(E102:Y102)</f>
        <v>288598</v>
      </c>
      <c r="D102" s="14">
        <f t="shared" si="14"/>
        <v>0.97258478160501194</v>
      </c>
      <c r="E102" s="88">
        <v>22393</v>
      </c>
      <c r="F102" s="88">
        <v>8600</v>
      </c>
      <c r="G102" s="88">
        <v>16608</v>
      </c>
      <c r="H102" s="166">
        <v>18331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293026.15000000002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17717+15</f>
        <v>17732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0.98488820878273142</v>
      </c>
      <c r="D104" s="14">
        <f t="shared" si="14"/>
        <v>0.99483657452801155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0.99782265527189595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0.99915407173471693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6494</v>
      </c>
      <c r="C105" s="22">
        <f t="shared" si="23"/>
        <v>4428.1500000000015</v>
      </c>
      <c r="D105" s="14">
        <f t="shared" si="14"/>
        <v>0.68188327687095807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40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15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164276</v>
      </c>
      <c r="C106" s="88">
        <f t="shared" si="23"/>
        <v>159763.29999999999</v>
      </c>
      <c r="D106" s="15">
        <f t="shared" si="14"/>
        <v>0.97252976697752558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91786</v>
      </c>
      <c r="C108" s="88">
        <f t="shared" si="23"/>
        <v>91546.6</v>
      </c>
      <c r="D108" s="15">
        <f t="shared" si="14"/>
        <v>0.99739175909180056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693</v>
      </c>
      <c r="D109" s="15">
        <f t="shared" si="14"/>
        <v>1.375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160</v>
      </c>
      <c r="D110" s="15">
        <f t="shared" ref="D110:D125" si="29">C110/B110</f>
        <v>16</v>
      </c>
      <c r="E110" s="150"/>
      <c r="F110" s="150"/>
      <c r="G110" s="88"/>
      <c r="H110" s="88">
        <v>160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295959</v>
      </c>
      <c r="C111" s="22">
        <f>SUM(E111:Y111)</f>
        <v>288598</v>
      </c>
      <c r="D111" s="14">
        <f t="shared" si="29"/>
        <v>0.97512831169182212</v>
      </c>
      <c r="E111" s="88">
        <v>22393</v>
      </c>
      <c r="F111" s="88">
        <v>8600</v>
      </c>
      <c r="G111" s="88">
        <v>16608</v>
      </c>
      <c r="H111" s="166">
        <v>18331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0.97603115817522845</v>
      </c>
      <c r="C112" s="22">
        <f t="shared" si="23"/>
        <v>20.437621596957733</v>
      </c>
      <c r="D112" s="14">
        <f t="shared" si="29"/>
        <v>20.939517581762008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0.99891014113672283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163976</v>
      </c>
      <c r="C113" s="88">
        <f>SUM(E113:Y113)</f>
        <v>159763.29999999999</v>
      </c>
      <c r="D113" s="15">
        <f t="shared" si="29"/>
        <v>0.9743090452261306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91695</v>
      </c>
      <c r="C115" s="88">
        <f>SUM(E115:Y115)</f>
        <v>91488.6</v>
      </c>
      <c r="D115" s="15">
        <f t="shared" si="29"/>
        <v>0.99774905938164571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693</v>
      </c>
      <c r="D116" s="15">
        <f t="shared" si="29"/>
        <v>1.5608108108108107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f>SUM(E118:Y118)</f>
        <v>160</v>
      </c>
      <c r="D118" s="15">
        <f t="shared" si="29"/>
        <v>16</v>
      </c>
      <c r="E118" s="88"/>
      <c r="F118" s="88"/>
      <c r="G118" s="88"/>
      <c r="H118" s="88">
        <v>160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993512</v>
      </c>
      <c r="C119" s="22">
        <f>SUM(E119:Y119)</f>
        <v>962020.7</v>
      </c>
      <c r="D119" s="14">
        <f t="shared" si="29"/>
        <v>0.96830305018963025</v>
      </c>
      <c r="E119" s="166">
        <v>92431</v>
      </c>
      <c r="F119" s="88">
        <v>25980</v>
      </c>
      <c r="G119" s="88">
        <v>55697</v>
      </c>
      <c r="H119" s="166">
        <f>60348+500</f>
        <v>60848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42462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67856.5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574225</v>
      </c>
      <c r="C121" s="88">
        <f t="shared" si="23"/>
        <v>559562.92999999993</v>
      </c>
      <c r="D121" s="15">
        <f t="shared" si="29"/>
        <v>0.97446633288345152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30135+15275</f>
        <v>45410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32263</v>
      </c>
      <c r="C122" s="88">
        <f t="shared" si="23"/>
        <v>30676</v>
      </c>
      <c r="D122" s="15">
        <f t="shared" si="29"/>
        <v>0.95081052598952365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298782</v>
      </c>
      <c r="C123" s="88">
        <f t="shared" si="23"/>
        <v>291091.73</v>
      </c>
      <c r="D123" s="15">
        <f t="shared" si="29"/>
        <v>0.97426126741236074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10308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18043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945</v>
      </c>
      <c r="D124" s="15">
        <f t="shared" si="29"/>
        <v>1.2874659400544959</v>
      </c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f>SUM(E125:Y125)</f>
        <v>800</v>
      </c>
      <c r="D125" s="15">
        <f t="shared" si="29"/>
        <v>17.777777777777779</v>
      </c>
      <c r="E125" s="150"/>
      <c r="F125" s="150"/>
      <c r="G125" s="88"/>
      <c r="H125" s="88">
        <v>800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33.6</v>
      </c>
      <c r="C126" s="18">
        <f>C119/C111*10</f>
        <v>33.334281595853057</v>
      </c>
      <c r="D126" s="14">
        <f t="shared" ref="D126:D131" si="33">C126/B126</f>
        <v>0.99209171416229336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33.194042878184497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30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38.410789086380618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35.024497490975712</v>
      </c>
      <c r="D127" s="15">
        <f t="shared" si="33"/>
        <v>1.0006999283135918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40.987453741312393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30.5</v>
      </c>
      <c r="C128" s="112">
        <f t="shared" ref="C128" si="44">C121/C113*10</f>
        <v>35.024497490975712</v>
      </c>
      <c r="D128" s="15">
        <f t="shared" si="33"/>
        <v>1.1483441800319905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31.817267943765664</v>
      </c>
      <c r="D129" s="15">
        <f t="shared" si="33"/>
        <v>0.97598981422594056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30.88169208184787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35.02135093167702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13.636363636363635</v>
      </c>
      <c r="D130" s="15">
        <f t="shared" si="33"/>
        <v>0.82644628099173545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25513</v>
      </c>
      <c r="D133" s="14">
        <f t="shared" ref="D133:D197" si="55">C133/B133</f>
        <v>2.7864788117081694</v>
      </c>
      <c r="E133" s="45">
        <f>(E111-E132)</f>
        <v>780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1798</v>
      </c>
      <c r="I133" s="45">
        <f t="shared" si="56"/>
        <v>2269</v>
      </c>
      <c r="J133" s="45">
        <f t="shared" si="56"/>
        <v>670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2004.5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5157.5</v>
      </c>
      <c r="D136" s="14">
        <f t="shared" si="55"/>
        <v>1.0605593255192267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5179.3</v>
      </c>
      <c r="D138" s="14">
        <f t="shared" si="55"/>
        <v>1.0582958724969351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f t="shared" si="58"/>
        <v>157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2799</v>
      </c>
      <c r="C139" s="22">
        <f t="shared" si="57"/>
        <v>4834.57</v>
      </c>
      <c r="D139" s="14">
        <f t="shared" si="55"/>
        <v>1.727249017506252</v>
      </c>
      <c r="E139" s="88">
        <v>188</v>
      </c>
      <c r="F139" s="88">
        <v>109</v>
      </c>
      <c r="G139" s="88">
        <v>756</v>
      </c>
      <c r="H139" s="88">
        <v>354</v>
      </c>
      <c r="I139" s="88">
        <v>35.57</v>
      </c>
      <c r="J139" s="88">
        <v>143</v>
      </c>
      <c r="K139" s="88">
        <v>561</v>
      </c>
      <c r="L139" s="88">
        <v>708</v>
      </c>
      <c r="M139" s="88">
        <v>244.3</v>
      </c>
      <c r="N139" s="88">
        <v>23.3</v>
      </c>
      <c r="O139" s="88">
        <v>218.5</v>
      </c>
      <c r="P139" s="88">
        <v>288</v>
      </c>
      <c r="Q139" s="88">
        <v>13</v>
      </c>
      <c r="R139" s="88">
        <v>321</v>
      </c>
      <c r="S139" s="88">
        <v>146.5</v>
      </c>
      <c r="T139" s="112">
        <v>54</v>
      </c>
      <c r="U139" s="88">
        <v>83</v>
      </c>
      <c r="V139" s="88">
        <v>22.4</v>
      </c>
      <c r="W139" s="88">
        <v>195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0.49099999999999999</v>
      </c>
      <c r="C140" s="164">
        <f>C139/C136</f>
        <v>0.93738633058652443</v>
      </c>
      <c r="D140" s="14">
        <f t="shared" si="55"/>
        <v>1.9091371295041231</v>
      </c>
      <c r="E140" s="32">
        <f>E139/E136</f>
        <v>1</v>
      </c>
      <c r="F140" s="32">
        <f t="shared" ref="F140:X140" si="59">F139/F136</f>
        <v>0.9732142857142857</v>
      </c>
      <c r="G140" s="32">
        <f t="shared" si="59"/>
        <v>0.98565840938722293</v>
      </c>
      <c r="H140" s="32">
        <f>H139/H136</f>
        <v>1.0114285714285713</v>
      </c>
      <c r="I140" s="32">
        <f t="shared" si="59"/>
        <v>0.67113207547169806</v>
      </c>
      <c r="J140" s="32">
        <f t="shared" si="59"/>
        <v>1</v>
      </c>
      <c r="K140" s="32">
        <f t="shared" si="59"/>
        <v>1.0274725274725274</v>
      </c>
      <c r="L140" s="32">
        <f t="shared" si="59"/>
        <v>0.92307692307692313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0.91428571428571426</v>
      </c>
      <c r="Q140" s="32">
        <f t="shared" si="59"/>
        <v>1</v>
      </c>
      <c r="R140" s="32">
        <f>R139/R138</f>
        <v>0.76978417266187049</v>
      </c>
      <c r="S140" s="32">
        <f t="shared" si="59"/>
        <v>0.93312101910828027</v>
      </c>
      <c r="T140" s="32">
        <f t="shared" si="59"/>
        <v>0.88524590163934425</v>
      </c>
      <c r="U140" s="32">
        <f t="shared" si="59"/>
        <v>1</v>
      </c>
      <c r="V140" s="32">
        <f t="shared" si="59"/>
        <v>0.54634146341463408</v>
      </c>
      <c r="W140" s="32">
        <f t="shared" si="59"/>
        <v>0.77075098814229248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69140</v>
      </c>
      <c r="C143" s="22">
        <f>SUM(E143:Y143)</f>
        <v>111172</v>
      </c>
      <c r="D143" s="14">
        <f t="shared" si="55"/>
        <v>1.6079259473531964</v>
      </c>
      <c r="E143" s="88">
        <v>3639</v>
      </c>
      <c r="F143" s="88">
        <v>2087</v>
      </c>
      <c r="G143" s="88">
        <v>17016</v>
      </c>
      <c r="H143" s="88">
        <v>6718</v>
      </c>
      <c r="I143" s="88">
        <v>748</v>
      </c>
      <c r="J143" s="88">
        <v>3567</v>
      </c>
      <c r="K143" s="166">
        <v>12460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5826</v>
      </c>
      <c r="Q143" s="88">
        <v>371</v>
      </c>
      <c r="R143" s="88">
        <v>4494</v>
      </c>
      <c r="S143" s="88">
        <v>3171</v>
      </c>
      <c r="T143" s="88">
        <v>1317</v>
      </c>
      <c r="U143" s="88">
        <v>1660</v>
      </c>
      <c r="V143" s="88">
        <v>265</v>
      </c>
      <c r="W143" s="88">
        <v>5345</v>
      </c>
      <c r="X143" s="88">
        <v>10109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247.1</v>
      </c>
      <c r="C145" s="18">
        <f>C143/C139*10</f>
        <v>229.95219843750323</v>
      </c>
      <c r="D145" s="14">
        <f t="shared" si="55"/>
        <v>0.93060379780454561</v>
      </c>
      <c r="E145" s="112">
        <f t="shared" ref="E145" si="61">E143/E139*10</f>
        <v>193.56382978723403</v>
      </c>
      <c r="F145" s="112">
        <f>F143/F139*10</f>
        <v>191.46788990825686</v>
      </c>
      <c r="G145" s="112">
        <f>G143/G139*10</f>
        <v>225.07936507936509</v>
      </c>
      <c r="H145" s="112">
        <f t="shared" ref="H145:Q145" si="62">H143/H139*10</f>
        <v>189.77401129943502</v>
      </c>
      <c r="I145" s="112">
        <f t="shared" si="62"/>
        <v>210.28956986224347</v>
      </c>
      <c r="J145" s="112">
        <f t="shared" si="62"/>
        <v>249.44055944055944</v>
      </c>
      <c r="K145" s="112">
        <f t="shared" si="62"/>
        <v>222.10338680926918</v>
      </c>
      <c r="L145" s="112">
        <f t="shared" si="62"/>
        <v>306.99152542372883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202.29166666666669</v>
      </c>
      <c r="Q145" s="112">
        <f t="shared" si="62"/>
        <v>285.38461538461542</v>
      </c>
      <c r="R145" s="112">
        <f>R143/R139*10</f>
        <v>140</v>
      </c>
      <c r="S145" s="112">
        <f>S143/S139*10</f>
        <v>216.45051194539249</v>
      </c>
      <c r="T145" s="112">
        <f>T143/T139*10</f>
        <v>243.88888888888889</v>
      </c>
      <c r="U145" s="112">
        <f>U143/U139*10</f>
        <v>200</v>
      </c>
      <c r="V145" s="112">
        <f>V143/V139*10</f>
        <v>118.30357142857144</v>
      </c>
      <c r="W145" s="112">
        <f t="shared" ref="W145" si="63">W143/W139*10</f>
        <v>274.10256410256409</v>
      </c>
      <c r="X145" s="112">
        <f>X143/X139*10</f>
        <v>272.47978436657684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245</v>
      </c>
      <c r="C150" s="22">
        <f>SUM(E150:Y150)</f>
        <v>443.00000000000006</v>
      </c>
      <c r="D150" s="14">
        <f t="shared" si="55"/>
        <v>1.8081632653061226</v>
      </c>
      <c r="E150" s="88">
        <v>25</v>
      </c>
      <c r="F150" s="88">
        <v>5</v>
      </c>
      <c r="G150" s="88">
        <v>86.7</v>
      </c>
      <c r="H150" s="88"/>
      <c r="I150" s="88">
        <v>11.3</v>
      </c>
      <c r="J150" s="88">
        <v>10</v>
      </c>
      <c r="K150" s="88">
        <v>42</v>
      </c>
      <c r="L150" s="88">
        <v>13</v>
      </c>
      <c r="M150" s="88">
        <v>21</v>
      </c>
      <c r="N150" s="88">
        <v>4</v>
      </c>
      <c r="O150" s="88">
        <v>32</v>
      </c>
      <c r="P150" s="88">
        <v>65</v>
      </c>
      <c r="Q150" s="88"/>
      <c r="R150" s="88">
        <v>0.6</v>
      </c>
      <c r="S150" s="88">
        <v>10</v>
      </c>
      <c r="T150" s="88">
        <v>6.3</v>
      </c>
      <c r="U150" s="88"/>
      <c r="V150" s="88">
        <v>1.1000000000000001</v>
      </c>
      <c r="W150" s="88">
        <v>14</v>
      </c>
      <c r="X150" s="88">
        <v>95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0.255</v>
      </c>
      <c r="C151" s="164">
        <f>C150/C149</f>
        <v>0.50686498855835249</v>
      </c>
      <c r="D151" s="14">
        <f t="shared" si="55"/>
        <v>1.9877058374837353</v>
      </c>
      <c r="E151" s="27">
        <f>E150/E149</f>
        <v>1</v>
      </c>
      <c r="F151" s="27">
        <f t="shared" ref="F151:Y151" si="65">F150/F149</f>
        <v>7.3529411764705885E-2</v>
      </c>
      <c r="G151" s="27">
        <f t="shared" si="65"/>
        <v>0.75391304347826094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0.33333333333333331</v>
      </c>
      <c r="L151" s="27">
        <f t="shared" si="65"/>
        <v>0.24528301886792453</v>
      </c>
      <c r="M151" s="27">
        <f t="shared" si="65"/>
        <v>0.42</v>
      </c>
      <c r="N151" s="27">
        <f t="shared" si="65"/>
        <v>1</v>
      </c>
      <c r="O151" s="27">
        <f t="shared" si="65"/>
        <v>0.91428571428571426</v>
      </c>
      <c r="P151" s="27">
        <f t="shared" si="65"/>
        <v>0.6310679611650486</v>
      </c>
      <c r="Q151" s="27"/>
      <c r="R151" s="27">
        <f t="shared" si="65"/>
        <v>1</v>
      </c>
      <c r="S151" s="27">
        <f t="shared" si="65"/>
        <v>0.32258064516129031</v>
      </c>
      <c r="T151" s="27">
        <f t="shared" si="65"/>
        <v>0.7</v>
      </c>
      <c r="U151" s="27"/>
      <c r="V151" s="27">
        <f>V150/V149</f>
        <v>1</v>
      </c>
      <c r="W151" s="27">
        <f t="shared" si="65"/>
        <v>0.14736842105263157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8405</v>
      </c>
      <c r="C153" s="22">
        <f t="shared" si="57"/>
        <v>11837.7</v>
      </c>
      <c r="D153" s="14">
        <f t="shared" si="55"/>
        <v>1.4084116597263534</v>
      </c>
      <c r="E153" s="88">
        <v>693</v>
      </c>
      <c r="F153" s="88">
        <v>150</v>
      </c>
      <c r="G153" s="88">
        <v>1665</v>
      </c>
      <c r="H153" s="88"/>
      <c r="I153" s="88">
        <v>100</v>
      </c>
      <c r="J153" s="88">
        <v>320</v>
      </c>
      <c r="K153" s="88">
        <v>2591</v>
      </c>
      <c r="L153" s="88">
        <v>910</v>
      </c>
      <c r="M153" s="88">
        <v>560</v>
      </c>
      <c r="N153" s="88">
        <v>7</v>
      </c>
      <c r="O153" s="88">
        <v>515</v>
      </c>
      <c r="P153" s="88">
        <v>2119</v>
      </c>
      <c r="Q153" s="88"/>
      <c r="R153" s="88">
        <v>3.7</v>
      </c>
      <c r="S153" s="88">
        <v>350</v>
      </c>
      <c r="T153" s="88">
        <v>257</v>
      </c>
      <c r="U153" s="88"/>
      <c r="V153" s="88">
        <v>5</v>
      </c>
      <c r="W153" s="88">
        <v>480</v>
      </c>
      <c r="X153" s="88">
        <v>1102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343.1</v>
      </c>
      <c r="C155" s="18">
        <f>C153/C150*10</f>
        <v>267.21670428893907</v>
      </c>
      <c r="D155" s="14">
        <f t="shared" si="55"/>
        <v>0.77883038265502491</v>
      </c>
      <c r="E155" s="52">
        <f>E153/E150*10</f>
        <v>277.2</v>
      </c>
      <c r="F155" s="52">
        <f t="shared" ref="F155:K155" si="67">F153/F150*10</f>
        <v>300</v>
      </c>
      <c r="G155" s="52">
        <f t="shared" si="67"/>
        <v>192.04152249134947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616.90476190476193</v>
      </c>
      <c r="L155" s="52">
        <f>L153/L150*10</f>
        <v>700</v>
      </c>
      <c r="M155" s="52">
        <f>M153/M150*10</f>
        <v>266.66666666666669</v>
      </c>
      <c r="N155" s="52">
        <f>N153/N150*10</f>
        <v>17.5</v>
      </c>
      <c r="O155" s="52">
        <f t="shared" ref="O155:P155" si="68">O153/O150*10</f>
        <v>160.9375</v>
      </c>
      <c r="P155" s="52">
        <f t="shared" si="68"/>
        <v>326</v>
      </c>
      <c r="Q155" s="52"/>
      <c r="R155" s="52">
        <f>R153/R150*10</f>
        <v>61.666666666666671</v>
      </c>
      <c r="S155" s="52">
        <f>S153/S150*10</f>
        <v>350</v>
      </c>
      <c r="T155" s="52">
        <f>T153/T150*10</f>
        <v>407.93650793650795</v>
      </c>
      <c r="U155" s="52"/>
      <c r="V155" s="52">
        <f>V153/V150*10</f>
        <v>45.454545454545453</v>
      </c>
      <c r="W155" s="52">
        <f>W153/W150*10</f>
        <v>342.85714285714283</v>
      </c>
      <c r="X155" s="52">
        <f>X153/X150*10</f>
        <v>116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717</v>
      </c>
      <c r="C156" s="18">
        <f t="shared" si="57"/>
        <v>390.2</v>
      </c>
      <c r="D156" s="14">
        <f t="shared" si="55"/>
        <v>0.54421199442119939</v>
      </c>
      <c r="E156" s="115">
        <f>E149-E150</f>
        <v>0</v>
      </c>
      <c r="F156" s="115">
        <f t="shared" ref="F156:Y156" si="70">F149-F150</f>
        <v>63</v>
      </c>
      <c r="G156" s="115">
        <f>G149-G150</f>
        <v>28.299999999999997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84</v>
      </c>
      <c r="L156" s="115">
        <f t="shared" si="70"/>
        <v>40</v>
      </c>
      <c r="M156" s="115">
        <f t="shared" si="70"/>
        <v>29</v>
      </c>
      <c r="N156" s="115">
        <f t="shared" si="70"/>
        <v>0</v>
      </c>
      <c r="O156" s="115">
        <f t="shared" si="70"/>
        <v>3</v>
      </c>
      <c r="P156" s="115">
        <f t="shared" si="70"/>
        <v>38</v>
      </c>
      <c r="Q156" s="115">
        <f t="shared" si="70"/>
        <v>0</v>
      </c>
      <c r="R156" s="115">
        <f t="shared" si="70"/>
        <v>0</v>
      </c>
      <c r="S156" s="115">
        <f t="shared" si="70"/>
        <v>21</v>
      </c>
      <c r="T156" s="115">
        <f t="shared" si="70"/>
        <v>2.7</v>
      </c>
      <c r="U156" s="115">
        <f t="shared" si="70"/>
        <v>0</v>
      </c>
      <c r="V156" s="115">
        <f t="shared" si="70"/>
        <v>0</v>
      </c>
      <c r="W156" s="115">
        <f t="shared" si="70"/>
        <v>81</v>
      </c>
      <c r="X156" s="115">
        <f t="shared" si="70"/>
        <v>0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1520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1828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 t="shared" ref="G163:Y163" si="72">G160</f>
        <v>1568</v>
      </c>
      <c r="H163" s="24">
        <f>H160-H161</f>
        <v>1856</v>
      </c>
      <c r="I163" s="24">
        <f t="shared" si="72"/>
        <v>1010</v>
      </c>
      <c r="J163" s="24">
        <f t="shared" si="72"/>
        <v>5071</v>
      </c>
      <c r="K163" s="51">
        <f t="shared" si="72"/>
        <v>806</v>
      </c>
      <c r="L163" s="24">
        <f t="shared" si="72"/>
        <v>1329</v>
      </c>
      <c r="M163" s="24">
        <f t="shared" si="72"/>
        <v>1589</v>
      </c>
      <c r="N163" s="51">
        <f t="shared" si="72"/>
        <v>671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</f>
        <v>1198</v>
      </c>
      <c r="U163" s="51">
        <f t="shared" si="72"/>
        <v>2550</v>
      </c>
      <c r="V163" s="51">
        <f>V160-V162</f>
        <v>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14163</v>
      </c>
      <c r="C164" s="22">
        <f>SUM(E164:Y164)</f>
        <v>26882</v>
      </c>
      <c r="D164" s="14">
        <f t="shared" si="55"/>
        <v>1.89804419967521</v>
      </c>
      <c r="E164" s="173">
        <v>2916</v>
      </c>
      <c r="F164" s="148">
        <v>1166</v>
      </c>
      <c r="G164" s="148">
        <f>G169+G172+G189+G175+G184+G181</f>
        <v>954</v>
      </c>
      <c r="H164" s="148">
        <v>1907</v>
      </c>
      <c r="I164" s="148">
        <f>I169+I172+I189+I175</f>
        <v>1010</v>
      </c>
      <c r="J164" s="148">
        <v>4902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>N169+N172+N189+N175+N178+N184</f>
        <v>464.5</v>
      </c>
      <c r="O164" s="148"/>
      <c r="P164" s="148">
        <v>733</v>
      </c>
      <c r="Q164" s="148">
        <v>2476</v>
      </c>
      <c r="R164" s="148">
        <f>R169+R172+R189+R175+R178+R184</f>
        <v>618</v>
      </c>
      <c r="S164" s="148">
        <f>S169+S172+S189+S175+S178+S184</f>
        <v>1586</v>
      </c>
      <c r="T164" s="148">
        <f>T169+T172+T189+T175+T178+T184</f>
        <v>1056</v>
      </c>
      <c r="U164" s="148">
        <f>U175+U181+U184</f>
        <v>1580</v>
      </c>
      <c r="V164" s="148">
        <v>25</v>
      </c>
      <c r="W164" s="148">
        <f t="shared" ref="W164:Y164" si="73">W169+W172+W189+W175+W178+W184</f>
        <v>949</v>
      </c>
      <c r="X164" s="148">
        <v>1359</v>
      </c>
      <c r="Y164" s="148">
        <f t="shared" si="73"/>
        <v>287</v>
      </c>
    </row>
    <row r="165" spans="1:26" s="11" customFormat="1" ht="30" customHeight="1" x14ac:dyDescent="0.2">
      <c r="A165" s="12" t="s">
        <v>176</v>
      </c>
      <c r="B165" s="164">
        <f>B164/B160</f>
        <v>0.38855967078189302</v>
      </c>
      <c r="C165" s="164">
        <f>C164/C160</f>
        <v>0.76906791783486872</v>
      </c>
      <c r="D165" s="14">
        <f t="shared" si="55"/>
        <v>1.9792787972238202</v>
      </c>
      <c r="E165" s="32">
        <f t="shared" ref="E165:Y165" si="74">E164/E163</f>
        <v>0.92984693877551017</v>
      </c>
      <c r="F165" s="32">
        <f t="shared" si="74"/>
        <v>0.93279999999999996</v>
      </c>
      <c r="G165" s="32">
        <f t="shared" si="74"/>
        <v>0.60841836734693877</v>
      </c>
      <c r="H165" s="32">
        <f t="shared" si="74"/>
        <v>1.0274784482758621</v>
      </c>
      <c r="I165" s="32">
        <f t="shared" si="74"/>
        <v>1</v>
      </c>
      <c r="J165" s="32">
        <f t="shared" si="74"/>
        <v>0.96667323999211197</v>
      </c>
      <c r="K165" s="32">
        <f t="shared" si="74"/>
        <v>0.70223325062034736</v>
      </c>
      <c r="L165" s="32">
        <f t="shared" si="74"/>
        <v>0.55605718585402564</v>
      </c>
      <c r="M165" s="32">
        <f t="shared" si="74"/>
        <v>0.99968533668974202</v>
      </c>
      <c r="N165" s="32">
        <f t="shared" si="74"/>
        <v>0.6922503725782414</v>
      </c>
      <c r="O165" s="32"/>
      <c r="P165" s="32">
        <f t="shared" si="74"/>
        <v>1</v>
      </c>
      <c r="Q165" s="32">
        <f t="shared" si="74"/>
        <v>0.95968992248062013</v>
      </c>
      <c r="R165" s="32">
        <f t="shared" si="74"/>
        <v>1</v>
      </c>
      <c r="S165" s="32">
        <f t="shared" si="74"/>
        <v>0.82346832814122539</v>
      </c>
      <c r="T165" s="32">
        <f>T164/T163</f>
        <v>0.88146911519198667</v>
      </c>
      <c r="U165" s="32">
        <f t="shared" si="74"/>
        <v>0.61960784313725492</v>
      </c>
      <c r="V165" s="32">
        <f t="shared" si="74"/>
        <v>0.51020408163265307</v>
      </c>
      <c r="W165" s="32">
        <f t="shared" si="74"/>
        <v>0.7728013029315961</v>
      </c>
      <c r="X165" s="32">
        <f t="shared" si="74"/>
        <v>0.86726228462029353</v>
      </c>
      <c r="Y165" s="32">
        <f t="shared" si="74"/>
        <v>0.77989130434782605</v>
      </c>
    </row>
    <row r="166" spans="1:26" s="11" customFormat="1" ht="31.5" customHeight="1" x14ac:dyDescent="0.2">
      <c r="A166" s="104" t="s">
        <v>215</v>
      </c>
      <c r="B166" s="22">
        <v>16938</v>
      </c>
      <c r="C166" s="22">
        <f>SUM(E166:Y166)</f>
        <v>43456.100000000006</v>
      </c>
      <c r="D166" s="14">
        <f t="shared" si="55"/>
        <v>2.5655980635258002</v>
      </c>
      <c r="E166" s="51">
        <v>3468</v>
      </c>
      <c r="F166" s="51">
        <v>1631</v>
      </c>
      <c r="G166" s="51">
        <f>G170+G173+G176+G190+G179+G185+G182</f>
        <v>7123</v>
      </c>
      <c r="H166" s="148">
        <v>1599</v>
      </c>
      <c r="I166" s="148">
        <f>I170+I173+I176+I190+I179+I185</f>
        <v>916</v>
      </c>
      <c r="J166" s="148">
        <v>3389</v>
      </c>
      <c r="K166" s="148">
        <f t="shared" ref="K166:Y166" si="75">K170+K173+K176+K190+K179+K185</f>
        <v>357</v>
      </c>
      <c r="L166" s="148">
        <f t="shared" ref="L166" si="76">L170+L173+L176+L190+L179+L185</f>
        <v>839.2</v>
      </c>
      <c r="M166" s="148">
        <v>856.4</v>
      </c>
      <c r="N166" s="148">
        <f t="shared" ref="N166" si="77">N170+N173+N176+N190+N179+N185</f>
        <v>445</v>
      </c>
      <c r="O166" s="51"/>
      <c r="P166" s="148">
        <v>635</v>
      </c>
      <c r="Q166" s="148">
        <v>4184</v>
      </c>
      <c r="R166" s="148">
        <f>R170+R173+R176+R190+R179+R185</f>
        <v>818.3</v>
      </c>
      <c r="S166" s="148">
        <f t="shared" ref="S166:T166" si="78">S170+S173+S176+S190+S179+S185</f>
        <v>2999.2</v>
      </c>
      <c r="T166" s="148">
        <f t="shared" si="78"/>
        <v>659</v>
      </c>
      <c r="U166" s="148">
        <f>U176+U182+U185</f>
        <v>9112</v>
      </c>
      <c r="V166" s="148">
        <v>20</v>
      </c>
      <c r="W166" s="148">
        <f t="shared" si="75"/>
        <v>1302</v>
      </c>
      <c r="X166" s="148">
        <v>2723</v>
      </c>
      <c r="Y166" s="51">
        <f t="shared" si="75"/>
        <v>380</v>
      </c>
    </row>
    <row r="167" spans="1:26" s="11" customFormat="1" ht="30" customHeight="1" x14ac:dyDescent="0.2">
      <c r="A167" s="29" t="s">
        <v>98</v>
      </c>
      <c r="B167" s="53">
        <f>B166/B164*10</f>
        <v>11.959330650285956</v>
      </c>
      <c r="C167" s="18">
        <f>C166/C164*10</f>
        <v>16.165501078788783</v>
      </c>
      <c r="D167" s="14">
        <f t="shared" si="55"/>
        <v>1.3517061741580205</v>
      </c>
      <c r="E167" s="52">
        <f>E166/E164*10</f>
        <v>11.893004115226338</v>
      </c>
      <c r="F167" s="52">
        <f t="shared" ref="F167" si="79">F166/F164*10</f>
        <v>13.987993138936535</v>
      </c>
      <c r="G167" s="52">
        <f t="shared" ref="G167:X167" si="80">G166/G164*10</f>
        <v>74.664570230607964</v>
      </c>
      <c r="H167" s="52">
        <f t="shared" si="80"/>
        <v>8.3848977451494484</v>
      </c>
      <c r="I167" s="52">
        <f t="shared" si="80"/>
        <v>9.0693069306930703</v>
      </c>
      <c r="J167" s="52">
        <f t="shared" si="80"/>
        <v>6.9135046919624639</v>
      </c>
      <c r="K167" s="52">
        <f t="shared" si="80"/>
        <v>6.3074204946996471</v>
      </c>
      <c r="L167" s="52">
        <f t="shared" ref="L167" si="81">L166/L164*10</f>
        <v>11.355886332882275</v>
      </c>
      <c r="M167" s="52">
        <f t="shared" si="80"/>
        <v>5.3912496065470572</v>
      </c>
      <c r="N167" s="52">
        <f t="shared" ref="N167" si="82">N166/N164*10</f>
        <v>9.5801937567276632</v>
      </c>
      <c r="O167" s="52"/>
      <c r="P167" s="52">
        <f t="shared" si="80"/>
        <v>8.6630286493860851</v>
      </c>
      <c r="Q167" s="52">
        <f t="shared" ref="Q167:T167" si="83">Q166/Q164*10</f>
        <v>16.898222940226169</v>
      </c>
      <c r="R167" s="52">
        <f t="shared" si="83"/>
        <v>13.241100323624595</v>
      </c>
      <c r="S167" s="52">
        <f t="shared" si="83"/>
        <v>18.910466582597728</v>
      </c>
      <c r="T167" s="52">
        <f t="shared" si="83"/>
        <v>6.2405303030303028</v>
      </c>
      <c r="U167" s="52">
        <f>U166/U164*10</f>
        <v>57.670886075949362</v>
      </c>
      <c r="V167" s="52">
        <f t="shared" si="80"/>
        <v>8</v>
      </c>
      <c r="W167" s="52">
        <f t="shared" si="80"/>
        <v>13.719704952581663</v>
      </c>
      <c r="X167" s="52">
        <f t="shared" si="80"/>
        <v>20.036791758646064</v>
      </c>
      <c r="Y167" s="52">
        <f t="shared" ref="Y167" si="84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4421</v>
      </c>
      <c r="D168" s="14" t="e">
        <f t="shared" si="55"/>
        <v>#DIV/0!</v>
      </c>
      <c r="E168" s="115">
        <f t="shared" ref="E168:U168" si="85">E163-E164</f>
        <v>220</v>
      </c>
      <c r="F168" s="115">
        <f t="shared" si="85"/>
        <v>84</v>
      </c>
      <c r="G168" s="115">
        <f>G163-G164</f>
        <v>614</v>
      </c>
      <c r="H168" s="115">
        <f>H163-H164</f>
        <v>-51</v>
      </c>
      <c r="I168" s="115">
        <f t="shared" si="85"/>
        <v>0</v>
      </c>
      <c r="J168" s="115">
        <f t="shared" si="85"/>
        <v>169</v>
      </c>
      <c r="K168" s="115">
        <f t="shared" si="85"/>
        <v>240</v>
      </c>
      <c r="L168" s="115">
        <f t="shared" si="85"/>
        <v>590</v>
      </c>
      <c r="M168" s="115">
        <f t="shared" si="85"/>
        <v>0.5</v>
      </c>
      <c r="N168" s="115">
        <f t="shared" si="85"/>
        <v>206.5</v>
      </c>
      <c r="O168" s="115">
        <f t="shared" si="85"/>
        <v>0</v>
      </c>
      <c r="P168" s="115">
        <f t="shared" si="85"/>
        <v>0</v>
      </c>
      <c r="Q168" s="115">
        <f t="shared" si="85"/>
        <v>104</v>
      </c>
      <c r="R168" s="115">
        <f>R163-R164</f>
        <v>0</v>
      </c>
      <c r="S168" s="115">
        <f t="shared" si="85"/>
        <v>340</v>
      </c>
      <c r="T168" s="115">
        <f t="shared" si="85"/>
        <v>142</v>
      </c>
      <c r="U168" s="115">
        <f t="shared" si="85"/>
        <v>970</v>
      </c>
      <c r="V168" s="115">
        <f>V160-V164</f>
        <v>224</v>
      </c>
      <c r="W168" s="115">
        <f>W163-W164</f>
        <v>279</v>
      </c>
      <c r="X168" s="115">
        <f>X163-X164</f>
        <v>208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7851</v>
      </c>
      <c r="C169" s="88">
        <f t="shared" si="71"/>
        <v>11766</v>
      </c>
      <c r="D169" s="15">
        <f t="shared" si="55"/>
        <v>1.4986625907527704</v>
      </c>
      <c r="E169" s="33">
        <v>2916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1516</v>
      </c>
      <c r="T169" s="33"/>
      <c r="U169" s="33"/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11151</v>
      </c>
      <c r="C170" s="88">
        <f t="shared" si="71"/>
        <v>18010.2</v>
      </c>
      <c r="D170" s="15">
        <f t="shared" si="55"/>
        <v>1.615119720204466</v>
      </c>
      <c r="E170" s="151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2977</v>
      </c>
      <c r="T170" s="105"/>
      <c r="U170" s="105"/>
      <c r="V170" s="105">
        <v>49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14.203286205578907</v>
      </c>
      <c r="C171" s="112">
        <f>C170/C169*10</f>
        <v>15.306986231514534</v>
      </c>
      <c r="D171" s="15">
        <f t="shared" si="55"/>
        <v>1.0777073706718734</v>
      </c>
      <c r="E171" s="52">
        <f t="shared" ref="E171:J171" si="86">E170/E169*10</f>
        <v>11.893004115226338</v>
      </c>
      <c r="F171" s="52">
        <f t="shared" si="86"/>
        <v>26.212424849699399</v>
      </c>
      <c r="G171" s="52">
        <f t="shared" si="86"/>
        <v>15</v>
      </c>
      <c r="H171" s="52">
        <f t="shared" si="86"/>
        <v>8.695652173913043</v>
      </c>
      <c r="I171" s="52">
        <f t="shared" si="86"/>
        <v>3.6764705882352944</v>
      </c>
      <c r="J171" s="52">
        <f t="shared" si="86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19.637203166226914</v>
      </c>
      <c r="T171" s="52"/>
      <c r="U171" s="52"/>
      <c r="V171" s="52">
        <f>V170/V169*10</f>
        <v>10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7779</v>
      </c>
      <c r="D172" s="15">
        <f t="shared" si="55"/>
        <v>1.6182650301643438</v>
      </c>
      <c r="E172" s="33"/>
      <c r="F172" s="33">
        <v>526</v>
      </c>
      <c r="G172" s="33"/>
      <c r="H172" s="24">
        <v>1102</v>
      </c>
      <c r="I172" s="33">
        <v>874</v>
      </c>
      <c r="J172" s="24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438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6072.3</v>
      </c>
      <c r="D173" s="15">
        <f t="shared" si="55"/>
        <v>1.5411928934010153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260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7.806016197454686</v>
      </c>
      <c r="D174" s="15">
        <f t="shared" si="55"/>
        <v>0.95237360053717446</v>
      </c>
      <c r="E174" s="48"/>
      <c r="F174" s="48">
        <f>F173/F172*10</f>
        <v>5.1330798479087445</v>
      </c>
      <c r="G174" s="48"/>
      <c r="H174" s="48">
        <f t="shared" ref="H174:N174" si="87">H173/H172*10</f>
        <v>8.7114337568058069</v>
      </c>
      <c r="I174" s="48">
        <f t="shared" si="87"/>
        <v>9.9084668192219674</v>
      </c>
      <c r="J174" s="48">
        <f t="shared" si="87"/>
        <v>11.996572407883461</v>
      </c>
      <c r="K174" s="48">
        <f t="shared" si="87"/>
        <v>6.3074204946996471</v>
      </c>
      <c r="L174" s="48">
        <f t="shared" si="87"/>
        <v>6</v>
      </c>
      <c r="M174" s="48">
        <f t="shared" si="87"/>
        <v>5.5145631067961167</v>
      </c>
      <c r="N174" s="48">
        <f t="shared" si="87"/>
        <v>9.5465393794749396</v>
      </c>
      <c r="O174" s="48"/>
      <c r="P174" s="48"/>
      <c r="Q174" s="48">
        <f>Q173/Q172*10</f>
        <v>5.93607305936073</v>
      </c>
      <c r="R174" s="154">
        <f t="shared" ref="R174" si="88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95</v>
      </c>
      <c r="C175" s="88">
        <f t="shared" si="71"/>
        <v>875.5</v>
      </c>
      <c r="D175" s="15">
        <f t="shared" si="55"/>
        <v>9.215789473684211</v>
      </c>
      <c r="E175" s="48"/>
      <c r="F175" s="48">
        <v>50</v>
      </c>
      <c r="G175" s="24">
        <v>350</v>
      </c>
      <c r="H175" s="48"/>
      <c r="I175" s="24"/>
      <c r="J175" s="48"/>
      <c r="K175" s="48"/>
      <c r="L175" s="48"/>
      <c r="M175" s="48"/>
      <c r="N175" s="48">
        <v>45.5</v>
      </c>
      <c r="O175" s="48"/>
      <c r="P175" s="48"/>
      <c r="Q175" s="48"/>
      <c r="R175" s="48"/>
      <c r="S175" s="24">
        <v>70</v>
      </c>
      <c r="T175" s="24"/>
      <c r="U175" s="24">
        <v>360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198</v>
      </c>
      <c r="C176" s="88">
        <f t="shared" si="71"/>
        <v>1185.2</v>
      </c>
      <c r="D176" s="15">
        <f t="shared" si="55"/>
        <v>5.985858585858586</v>
      </c>
      <c r="E176" s="48"/>
      <c r="F176" s="48">
        <v>50</v>
      </c>
      <c r="G176" s="24">
        <v>420</v>
      </c>
      <c r="H176" s="48"/>
      <c r="I176" s="48"/>
      <c r="J176" s="48"/>
      <c r="K176" s="48"/>
      <c r="L176" s="48"/>
      <c r="M176" s="48"/>
      <c r="N176" s="48">
        <v>45</v>
      </c>
      <c r="O176" s="48"/>
      <c r="P176" s="48"/>
      <c r="Q176" s="48"/>
      <c r="R176" s="48"/>
      <c r="S176" s="24">
        <v>22.2</v>
      </c>
      <c r="T176" s="24"/>
      <c r="U176" s="24">
        <v>648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20.842105263157894</v>
      </c>
      <c r="C177" s="112">
        <f>C176/C175*10</f>
        <v>13.537407195888065</v>
      </c>
      <c r="D177" s="15">
        <f t="shared" si="55"/>
        <v>0.64952206242897281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9.8901098901098905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310</v>
      </c>
      <c r="C181" s="22">
        <f t="shared" si="71"/>
        <v>452</v>
      </c>
      <c r="D181" s="14">
        <f t="shared" si="55"/>
        <v>1.4580645161290322</v>
      </c>
      <c r="E181" s="33"/>
      <c r="F181" s="33"/>
      <c r="G181" s="33">
        <v>152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9550</v>
      </c>
      <c r="C182" s="22">
        <f t="shared" si="71"/>
        <v>13052</v>
      </c>
      <c r="D182" s="14">
        <f t="shared" si="55"/>
        <v>1.3667015706806283</v>
      </c>
      <c r="E182" s="33"/>
      <c r="F182" s="33"/>
      <c r="G182" s="33">
        <v>6152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308.06451612903226</v>
      </c>
      <c r="C183" s="18">
        <f>C182/C181*10</f>
        <v>288.76106194690266</v>
      </c>
      <c r="D183" s="14">
        <f t="shared" si="55"/>
        <v>0.93733957281193536</v>
      </c>
      <c r="E183" s="52"/>
      <c r="F183" s="52"/>
      <c r="G183" s="52">
        <f>G182/G181*10</f>
        <v>404.73684210526312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3939</v>
      </c>
      <c r="D184" s="15"/>
      <c r="E184" s="33"/>
      <c r="F184" s="33"/>
      <c r="G184" s="33">
        <v>302</v>
      </c>
      <c r="H184" s="33"/>
      <c r="I184" s="33"/>
      <c r="J184" s="33">
        <v>2000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920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8264</v>
      </c>
      <c r="D185" s="15"/>
      <c r="E185" s="33"/>
      <c r="F185" s="33"/>
      <c r="G185" s="155">
        <v>326</v>
      </c>
      <c r="H185" s="33"/>
      <c r="I185" s="33"/>
      <c r="J185" s="33">
        <v>5000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1564</v>
      </c>
      <c r="V185" s="33"/>
      <c r="W185" s="33"/>
      <c r="X185" s="33">
        <v>450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20.979944148260977</v>
      </c>
      <c r="D186" s="15"/>
      <c r="E186" s="52"/>
      <c r="F186" s="52"/>
      <c r="G186" s="52">
        <f>G185/G184*10</f>
        <v>10.794701986754966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7069</v>
      </c>
      <c r="C187" s="22">
        <f t="shared" si="71"/>
        <v>12749</v>
      </c>
      <c r="D187" s="14">
        <f t="shared" si="55"/>
        <v>1.8035082755693874</v>
      </c>
      <c r="E187" s="33"/>
      <c r="F187" s="33">
        <v>396</v>
      </c>
      <c r="G187" s="33">
        <v>1067</v>
      </c>
      <c r="H187" s="33">
        <v>809</v>
      </c>
      <c r="I187" s="33">
        <v>539</v>
      </c>
      <c r="J187" s="33">
        <v>320</v>
      </c>
      <c r="K187" s="33"/>
      <c r="L187" s="33"/>
      <c r="M187" s="33">
        <v>629</v>
      </c>
      <c r="N187" s="33">
        <v>728</v>
      </c>
      <c r="O187" s="33">
        <v>750</v>
      </c>
      <c r="P187" s="33">
        <v>1263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588</v>
      </c>
      <c r="X187" s="88">
        <v>1269</v>
      </c>
      <c r="Y187" s="33">
        <v>833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1"/>
        <v>696</v>
      </c>
      <c r="D189" s="15">
        <f t="shared" si="55"/>
        <v>0.48099516240497581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1"/>
        <v>958</v>
      </c>
      <c r="D190" s="15">
        <f t="shared" si="55"/>
        <v>0.55925277291301811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13.764367816091953</v>
      </c>
      <c r="D191" s="15">
        <f t="shared" si="55"/>
        <v>1.1626993712717486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108</v>
      </c>
      <c r="C198" s="25">
        <f>SUM(E198:Y198)</f>
        <v>129</v>
      </c>
      <c r="D198" s="14">
        <f t="shared" ref="D198:D200" si="92">C198/B198</f>
        <v>1.1944444444444444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175.8</v>
      </c>
      <c r="C199" s="25">
        <f>SUM(E199:Y199)</f>
        <v>192.2</v>
      </c>
      <c r="D199" s="14">
        <f t="shared" si="92"/>
        <v>1.0932878270762227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16.3</v>
      </c>
      <c r="C200" s="47">
        <f>C199/C198*10</f>
        <v>14.89922480620155</v>
      </c>
      <c r="D200" s="14">
        <f t="shared" si="92"/>
        <v>0.91406287154610733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94827</v>
      </c>
      <c r="C201" s="25">
        <f>SUM(E201:Y201)</f>
        <v>98130</v>
      </c>
      <c r="D201" s="14">
        <f t="shared" ref="D201:D206" si="94">C201/B201</f>
        <v>1.0348318516878103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0.90311428571428576</v>
      </c>
      <c r="C202" s="163">
        <f>C201/C204</f>
        <v>0.94387534266339634</v>
      </c>
      <c r="D202" s="15">
        <f t="shared" si="94"/>
        <v>1.045133885704036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82376</v>
      </c>
      <c r="C203" s="25">
        <f>SUM(E203:Y203)</f>
        <v>146776</v>
      </c>
      <c r="D203" s="14">
        <f t="shared" si="94"/>
        <v>1.7817811012916382</v>
      </c>
      <c r="E203" s="9">
        <v>5200</v>
      </c>
      <c r="F203" s="9">
        <v>3025</v>
      </c>
      <c r="G203" s="9">
        <v>16820</v>
      </c>
      <c r="H203" s="9">
        <v>6040</v>
      </c>
      <c r="I203" s="9">
        <v>6290</v>
      </c>
      <c r="J203" s="9">
        <v>17500</v>
      </c>
      <c r="K203" s="9">
        <v>5177</v>
      </c>
      <c r="L203" s="9">
        <v>10245</v>
      </c>
      <c r="M203" s="9">
        <v>3506</v>
      </c>
      <c r="N203" s="9">
        <v>2625</v>
      </c>
      <c r="O203" s="9">
        <v>2916</v>
      </c>
      <c r="P203" s="9">
        <v>1815</v>
      </c>
      <c r="Q203" s="9">
        <v>9703</v>
      </c>
      <c r="R203" s="9">
        <v>5450</v>
      </c>
      <c r="S203" s="9">
        <v>7873</v>
      </c>
      <c r="T203" s="9">
        <v>2877</v>
      </c>
      <c r="U203" s="9">
        <v>6530</v>
      </c>
      <c r="V203" s="162">
        <v>2911</v>
      </c>
      <c r="W203" s="9">
        <v>2986</v>
      </c>
      <c r="X203" s="9">
        <v>23487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78564</v>
      </c>
      <c r="C205" s="25">
        <f>SUM(E205:Y205)</f>
        <v>96127</v>
      </c>
      <c r="D205" s="14">
        <f t="shared" si="94"/>
        <v>1.2235502265668754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0.74822857142857147</v>
      </c>
      <c r="C206" s="79">
        <f>C205/C204</f>
        <v>0.92460924349540707</v>
      </c>
      <c r="D206" s="15">
        <f t="shared" si="94"/>
        <v>1.2357310036023845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69418</v>
      </c>
      <c r="C207" s="24">
        <f>SUM(E207:Y207)</f>
        <v>88042.5</v>
      </c>
      <c r="D207" s="15">
        <f t="shared" ref="D207:D210" si="98">C207/B207</f>
        <v>1.2682949667233283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8993</v>
      </c>
      <c r="C208" s="24">
        <f>SUM(E208:Y208)</f>
        <v>7932</v>
      </c>
      <c r="D208" s="15">
        <f t="shared" si="98"/>
        <v>0.88201934838207496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110823</v>
      </c>
      <c r="C217" s="25">
        <f>SUM(E217:Y217)</f>
        <v>103402.1</v>
      </c>
      <c r="D217" s="14">
        <f t="shared" si="99"/>
        <v>0.93303826822951919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7200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49870.35</v>
      </c>
      <c r="C219" s="25">
        <f>C217*0.45</f>
        <v>46530.945000000007</v>
      </c>
      <c r="D219" s="14">
        <f t="shared" si="99"/>
        <v>0.9330382682295193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3240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0.97897197770013011</v>
      </c>
      <c r="D220" s="14">
        <f t="shared" si="99"/>
        <v>1.0176423884616737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1.2982329606923908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297886</v>
      </c>
      <c r="C221" s="25">
        <f>SUM(E221:Y221)</f>
        <v>342569.85</v>
      </c>
      <c r="D221" s="14">
        <f t="shared" si="99"/>
        <v>1.1500031891394693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89365.8</v>
      </c>
      <c r="C223" s="25">
        <f>C221*0.3</f>
        <v>102770.95499999999</v>
      </c>
      <c r="D223" s="14">
        <f t="shared" si="99"/>
        <v>1.1500031891394693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3375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7455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18261.899999999998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1.0409999999999999</v>
      </c>
      <c r="C224" s="8">
        <f>C221/C222</f>
        <v>1.1361204340587543</v>
      </c>
      <c r="D224" s="14">
        <f t="shared" si="99"/>
        <v>1.0913740961179197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0.93742188150987416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1.4284406898979232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201604</v>
      </c>
      <c r="C225" s="25">
        <f>SUM(E225:Y225)</f>
        <v>252904.9</v>
      </c>
      <c r="D225" s="8">
        <f t="shared" si="99"/>
        <v>1.2544637011170412</v>
      </c>
      <c r="E225" s="158"/>
      <c r="F225" s="156">
        <v>7300</v>
      </c>
      <c r="G225" s="158">
        <v>34470</v>
      </c>
      <c r="H225" s="156">
        <v>15444</v>
      </c>
      <c r="I225" s="156">
        <v>8632</v>
      </c>
      <c r="J225" s="156">
        <v>2300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14900</v>
      </c>
      <c r="Q225" s="157">
        <v>2820</v>
      </c>
      <c r="R225" s="157">
        <v>4000</v>
      </c>
      <c r="S225" s="156">
        <v>7603</v>
      </c>
      <c r="T225" s="156">
        <v>55727.9</v>
      </c>
      <c r="U225" s="156">
        <v>4400</v>
      </c>
      <c r="V225" s="157"/>
      <c r="W225" s="158">
        <v>10494</v>
      </c>
      <c r="X225" s="156">
        <v>20107</v>
      </c>
      <c r="Y225" s="158">
        <v>10673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48051.930999999997</v>
      </c>
      <c r="D227" s="8">
        <f t="shared" si="99"/>
        <v>56.598269729093047</v>
      </c>
      <c r="E227" s="158"/>
      <c r="F227" s="158">
        <f t="shared" ref="F227:Y227" si="105">F225*0.19</f>
        <v>1387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437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2831</v>
      </c>
      <c r="Q227" s="158">
        <f t="shared" si="105"/>
        <v>535.79999999999995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1993.8600000000001</v>
      </c>
      <c r="X227" s="158">
        <f t="shared" si="105"/>
        <v>3820.33</v>
      </c>
      <c r="Y227" s="158">
        <f t="shared" si="105"/>
        <v>2027.8700000000001</v>
      </c>
    </row>
    <row r="228" spans="1:25" s="56" customFormat="1" ht="30" customHeight="1" collapsed="1" x14ac:dyDescent="0.2">
      <c r="A228" s="12" t="s">
        <v>137</v>
      </c>
      <c r="B228" s="8">
        <v>0.76100000000000001</v>
      </c>
      <c r="C228" s="8">
        <f>C225/C226</f>
        <v>0.94416469736169129</v>
      </c>
      <c r="D228" s="8">
        <f>C228/B228</f>
        <v>1.2406894840495286</v>
      </c>
      <c r="E228" s="159"/>
      <c r="F228" s="159">
        <f t="shared" ref="F228" si="106">F225/F226</f>
        <v>0.79512035725955776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1.7530487804878048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0.956661316211878</v>
      </c>
      <c r="Q228" s="159">
        <f t="shared" si="107"/>
        <v>0.39193884642112581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1.1084820957008557</v>
      </c>
      <c r="X228" s="159">
        <f t="shared" si="107"/>
        <v>0.90862668896018794</v>
      </c>
      <c r="Y228" s="159">
        <f t="shared" si="107"/>
        <v>0.66037619106546219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197362.231</v>
      </c>
      <c r="D234" s="8">
        <f t="shared" si="108"/>
        <v>1.483111060812953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6629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8254</v>
      </c>
      <c r="O234" s="158">
        <f>O232+O230+O227+O223+O219</f>
        <v>6164.25</v>
      </c>
      <c r="P234" s="155">
        <f t="shared" si="109"/>
        <v>12473.75</v>
      </c>
      <c r="Q234" s="158">
        <f t="shared" si="109"/>
        <v>5353.35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7604.46</v>
      </c>
      <c r="X234" s="158">
        <f t="shared" si="109"/>
        <v>25322.229999999996</v>
      </c>
      <c r="Y234" s="158">
        <f t="shared" si="109"/>
        <v>11546.869999999999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25.1</v>
      </c>
      <c r="C236" s="47">
        <f>C234/C235*10</f>
        <v>26.792222931146835</v>
      </c>
      <c r="D236" s="8">
        <f>C236/B236</f>
        <v>1.0674192402847344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23.58571123603501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27.529851244079783</v>
      </c>
      <c r="O236" s="154">
        <f>O234/O235*10</f>
        <v>30.796612709832132</v>
      </c>
      <c r="P236" s="154">
        <f t="shared" si="110"/>
        <v>33.547818837071702</v>
      </c>
      <c r="Q236" s="154">
        <f t="shared" si="110"/>
        <v>25.294604044604046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34.809393023894536</v>
      </c>
      <c r="X236" s="154">
        <f t="shared" si="110"/>
        <v>31.785890918220044</v>
      </c>
      <c r="Y236" s="154">
        <f>Y234/Y235*10</f>
        <v>21.909737770862584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2023-10-04T13:18:22Z</cp:lastPrinted>
  <dcterms:created xsi:type="dcterms:W3CDTF">2017-06-08T05:54:08Z</dcterms:created>
  <dcterms:modified xsi:type="dcterms:W3CDTF">2023-10-05T13:25:01Z</dcterms:modified>
</cp:coreProperties>
</file>