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330" yWindow="165" windowWidth="129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E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5" i="1" l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<sst xmlns="http://schemas.openxmlformats.org/spreadsheetml/2006/main" count="290" uniqueCount="228">
  <si>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</si>
  <si>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</si>
  <si>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</si>
  <si>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</si>
  <si>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</si>
  <si>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</si>
  <si>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</si>
  <si>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</si>
  <si>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</si>
  <si>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</si>
  <si>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</si>
  <si>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</si>
  <si>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</si>
  <si>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</si>
  <si>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</si>
  <si>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</si>
  <si>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</si>
  <si>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</si>
  <si>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</si>
  <si>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</si>
  <si>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</si>
  <si>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</si>
  <si>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</si>
  <si>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</si>
  <si>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</si>
  <si>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</si>
  <si>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</si>
  <si>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</si>
  <si>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</si>
  <si>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</si>
  <si>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</si>
  <si>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</si>
  <si>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</si>
  <si>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</si>
  <si>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</si>
  <si>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</si>
  <si>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</si>
  <si>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</si>
  <si>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</si>
  <si>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</si>
  <si>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</si>
  <si>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</si>
  <si>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</si>
  <si>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</si>
  <si>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</si>
  <si>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</si>
  <si>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</si>
  <si>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</si>
  <si>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</si>
  <si>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</si>
  <si>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</si>
  <si>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</si>
  <si>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</si>
  <si>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</si>
  <si>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</si>
  <si>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</si>
  <si>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</si>
  <si>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</si>
  <si>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</si>
  <si>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</si>
  <si>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</si>
  <si>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</si>
  <si>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</si>
  <si>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</si>
  <si>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</si>
  <si>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</si>
  <si>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</si>
  <si>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</si>
  <si>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</si>
  <si>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</si>
  <si>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</si>
  <si>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</si>
  <si>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</si>
  <si>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</si>
  <si>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</si>
  <si>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</si>
  <si>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</si>
  <si>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</si>
  <si>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</si>
  <si>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</si>
  <si>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</si>
  <si>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</si>
  <si>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</si>
  <si>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</si>
  <si>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</si>
  <si>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</si>
  <si>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</si>
  <si>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</si>
  <si>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</si>
  <si>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</si>
  <si>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</si>
  <si>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</si>
  <si>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</si>
  <si>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</si>
  <si>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</si>
  <si>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</si>
  <si>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</si>
  <si>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</si>
  <si>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</si>
  <si>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</si>
  <si>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</si>
  <si>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</si>
  <si>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</si>
  <si>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</si>
  <si>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</si>
  <si>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</si>
  <si>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</si>
  <si>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</si>
  <si>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</si>
  <si>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</si>
  <si>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</si>
  <si>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</si>
  <si>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</si>
  <si>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</si>
  <si>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</si>
  <si>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</si>
  <si>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</si>
  <si>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</si>
  <si>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</si>
  <si>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</si>
  <si>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</si>
  <si>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</si>
  <si>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</si>
  <si>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</si>
  <si>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</si>
  <si>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</si>
  <si>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</si>
  <si>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</si>
  <si>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</si>
  <si>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</si>
  <si>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</si>
  <si>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</si>
  <si>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</si>
  <si>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</si>
  <si>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</si>
  <si>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</si>
  <si>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</si>
  <si>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</si>
  <si>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</si>
  <si>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</si>
  <si>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</si>
  <si>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</si>
  <si>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</si>
  <si>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</si>
  <si>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</si>
  <si>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</si>
  <si>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</si>
  <si>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</si>
  <si>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</si>
  <si>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</si>
  <si>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</si>
  <si>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</si>
  <si>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</si>
  <si>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</si>
  <si>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</si>
  <si>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</si>
  <si>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</si>
  <si>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</si>
  <si>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</si>
  <si>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</si>
  <si>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</si>
  <si>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</si>
  <si>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</si>
  <si>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</si>
  <si>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</si>
  <si>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</si>
  <si>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</si>
  <si>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</si>
  <si>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</si>
  <si>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</si>
  <si>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</si>
  <si>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</si>
  <si>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</si>
  <si>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</si>
  <si>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</si>
  <si>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</si>
  <si>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</si>
  <si>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</si>
  <si>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</si>
  <si>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</si>
  <si>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</si>
  <si>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</si>
  <si>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</si>
  <si>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</si>
  <si>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</si>
  <si>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</si>
  <si>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</si>
  <si>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</si>
  <si>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</si>
  <si>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</si>
  <si>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</si>
  <si>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</si>
  <si>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</si>
  <si>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</si>
  <si>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</si>
  <si>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</si>
  <si>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</si>
  <si>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</si>
  <si>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</si>
  <si>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</si>
  <si>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</si>
  <si>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</si>
  <si>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</si>
  <si>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</si>
  <si>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</si>
  <si>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</si>
  <si>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</si>
  <si>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</si>
  <si>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</si>
  <si>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</si>
  <si>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</si>
  <si>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</si>
  <si>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</si>
  <si>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</si>
  <si>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</si>
  <si>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</si>
  <si>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</si>
  <si>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</si>
  <si>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</si>
  <si>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</si>
  <si>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</si>
  <si>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</si>
  <si>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</si>
  <si>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</si>
  <si>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</si>
  <si>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</si>
  <si>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</si>
  <si>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15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</si>
</sst>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40" zoomScaleNormal="60" zoomScaleSheetLayoutView="40" zoomScalePageLayoutView="82" workbookViewId="0">
      <pane xSplit="3" ySplit="5" topLeftCell="D208" activePane="bottomRight" state="frozen"/>
      <selection activeCell="A2" sqref="A2"/>
      <selection pane="topRight" activeCell="F2" sqref="F2"/>
      <selection pane="bottomLeft" activeCell="A7" sqref="A7"/>
      <selection pane="bottomRight" activeCell="A106" sqref="A106:XFD106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4" t="s">
        <v>227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5" t="s">
        <v>3</v>
      </c>
      <c r="B4" s="217" t="s">
        <v>203</v>
      </c>
      <c r="C4" s="208" t="s">
        <v>204</v>
      </c>
      <c r="D4" s="208" t="s">
        <v>205</v>
      </c>
      <c r="E4" s="214" t="s">
        <v>207</v>
      </c>
      <c r="F4" s="211" t="s">
        <v>4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3"/>
      <c r="AA4" s="2" t="s">
        <v>0</v>
      </c>
      <c r="AD4" s="35"/>
      <c r="AE4" s="35"/>
    </row>
    <row r="5" spans="1:32" s="2" customFormat="1" ht="133.5" customHeight="1" x14ac:dyDescent="0.25">
      <c r="A5" s="206"/>
      <c r="B5" s="218"/>
      <c r="C5" s="209"/>
      <c r="D5" s="209"/>
      <c r="E5" s="215"/>
      <c r="F5" s="219" t="s">
        <v>5</v>
      </c>
      <c r="G5" s="219" t="s">
        <v>6</v>
      </c>
      <c r="H5" s="219" t="s">
        <v>7</v>
      </c>
      <c r="I5" s="219" t="s">
        <v>8</v>
      </c>
      <c r="J5" s="219" t="s">
        <v>9</v>
      </c>
      <c r="K5" s="219" t="s">
        <v>10</v>
      </c>
      <c r="L5" s="219" t="s">
        <v>11</v>
      </c>
      <c r="M5" s="219" t="s">
        <v>12</v>
      </c>
      <c r="N5" s="219" t="s">
        <v>13</v>
      </c>
      <c r="O5" s="219" t="s">
        <v>14</v>
      </c>
      <c r="P5" s="219" t="s">
        <v>15</v>
      </c>
      <c r="Q5" s="219" t="s">
        <v>16</v>
      </c>
      <c r="R5" s="219" t="s">
        <v>17</v>
      </c>
      <c r="S5" s="219" t="s">
        <v>18</v>
      </c>
      <c r="T5" s="219" t="s">
        <v>19</v>
      </c>
      <c r="U5" s="219" t="s">
        <v>20</v>
      </c>
      <c r="V5" s="219" t="s">
        <v>21</v>
      </c>
      <c r="W5" s="219" t="s">
        <v>22</v>
      </c>
      <c r="X5" s="219" t="s">
        <v>23</v>
      </c>
      <c r="Y5" s="219" t="s">
        <v>24</v>
      </c>
      <c r="Z5" s="21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7"/>
      <c r="B6" s="220"/>
      <c r="C6" s="210"/>
      <c r="D6" s="210"/>
      <c r="E6" s="216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6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7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8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7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164152</v>
      </c>
      <c r="C104" s="129">
        <f>SUM(F104:Z104)</f>
        <v>82823.3</v>
      </c>
      <c r="D104" s="99">
        <f>C104/B104</f>
        <v>0.50455248793800866</v>
      </c>
      <c r="E104" s="160">
        <v>21</v>
      </c>
      <c r="F104" s="168">
        <v>6145</v>
      </c>
      <c r="G104" s="168">
        <v>1766</v>
      </c>
      <c r="H104" s="168">
        <v>5790</v>
      </c>
      <c r="I104" s="168">
        <v>5013</v>
      </c>
      <c r="J104" s="168">
        <v>1906</v>
      </c>
      <c r="K104" s="168">
        <v>4280</v>
      </c>
      <c r="L104" s="168">
        <v>3728</v>
      </c>
      <c r="M104" s="168">
        <v>5256</v>
      </c>
      <c r="N104" s="168">
        <v>5538</v>
      </c>
      <c r="O104" s="169">
        <v>688.5</v>
      </c>
      <c r="P104" s="168">
        <v>1994</v>
      </c>
      <c r="Q104" s="168">
        <v>3509</v>
      </c>
      <c r="R104" s="168">
        <v>5471</v>
      </c>
      <c r="S104" s="168">
        <v>2472</v>
      </c>
      <c r="T104" s="168">
        <v>7665</v>
      </c>
      <c r="U104" s="168">
        <v>4178.8</v>
      </c>
      <c r="V104" s="168">
        <v>3264</v>
      </c>
      <c r="W104" s="168">
        <v>817</v>
      </c>
      <c r="X104" s="168">
        <v>2420</v>
      </c>
      <c r="Y104" s="168">
        <v>7582</v>
      </c>
      <c r="Z104" s="168">
        <v>3340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60"/>
      <c r="F105" s="168">
        <v>25064</v>
      </c>
      <c r="G105" s="168">
        <v>9288</v>
      </c>
      <c r="H105" s="168">
        <v>15046.800000000001</v>
      </c>
      <c r="I105" s="168">
        <v>18400</v>
      </c>
      <c r="J105" s="168">
        <v>9836</v>
      </c>
      <c r="K105" s="168">
        <v>18608</v>
      </c>
      <c r="L105" s="168">
        <v>10198</v>
      </c>
      <c r="M105" s="168">
        <v>12352</v>
      </c>
      <c r="N105" s="168">
        <v>13647</v>
      </c>
      <c r="O105" s="168">
        <v>5422</v>
      </c>
      <c r="P105" s="168">
        <v>6369</v>
      </c>
      <c r="Q105" s="162">
        <v>15478</v>
      </c>
      <c r="R105" s="168">
        <v>15057</v>
      </c>
      <c r="S105" s="162">
        <v>17443</v>
      </c>
      <c r="T105" s="168">
        <v>19155</v>
      </c>
      <c r="U105" s="168">
        <v>12058.2</v>
      </c>
      <c r="V105" s="168">
        <v>10168.5</v>
      </c>
      <c r="W105" s="168">
        <v>5268</v>
      </c>
      <c r="X105" s="168">
        <v>13697</v>
      </c>
      <c r="Y105" s="168">
        <v>22217</v>
      </c>
      <c r="Z105" s="168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0.54461906989552333</v>
      </c>
      <c r="C106" s="142">
        <f>C104/C103</f>
        <v>0.29013621706452841</v>
      </c>
      <c r="D106" s="99">
        <f t="shared" si="41"/>
        <v>0.53273238691437397</v>
      </c>
      <c r="E106" s="161"/>
      <c r="F106" s="170">
        <f>F104/F105</f>
        <v>0.24517235876157037</v>
      </c>
      <c r="G106" s="170">
        <f t="shared" ref="G106:Z106" si="42">G104/G105</f>
        <v>0.19013781223083548</v>
      </c>
      <c r="H106" s="170">
        <f t="shared" si="42"/>
        <v>0.38479942579153037</v>
      </c>
      <c r="I106" s="170">
        <f t="shared" si="42"/>
        <v>0.27244565217391303</v>
      </c>
      <c r="J106" s="170">
        <f t="shared" si="42"/>
        <v>0.19377795851972346</v>
      </c>
      <c r="K106" s="170">
        <f t="shared" si="42"/>
        <v>0.23000859845227858</v>
      </c>
      <c r="L106" s="170">
        <f t="shared" si="42"/>
        <v>0.36556187487742697</v>
      </c>
      <c r="M106" s="170">
        <f t="shared" si="42"/>
        <v>0.42551813471502592</v>
      </c>
      <c r="N106" s="170">
        <f>N104/N105</f>
        <v>0.40580347329083316</v>
      </c>
      <c r="O106" s="170">
        <f t="shared" si="42"/>
        <v>0.12698266322390261</v>
      </c>
      <c r="P106" s="170">
        <f t="shared" si="42"/>
        <v>0.31307897629141151</v>
      </c>
      <c r="Q106" s="170">
        <f t="shared" si="42"/>
        <v>0.22670887711590645</v>
      </c>
      <c r="R106" s="170">
        <f t="shared" si="42"/>
        <v>0.36335259347811649</v>
      </c>
      <c r="S106" s="170">
        <f t="shared" si="42"/>
        <v>0.14171874104225191</v>
      </c>
      <c r="T106" s="170">
        <f t="shared" si="42"/>
        <v>0.40015661707126077</v>
      </c>
      <c r="U106" s="170">
        <f t="shared" si="42"/>
        <v>0.34655255344910518</v>
      </c>
      <c r="V106" s="170">
        <f t="shared" si="42"/>
        <v>0.32099129665142351</v>
      </c>
      <c r="W106" s="170">
        <f t="shared" si="42"/>
        <v>0.15508731966590736</v>
      </c>
      <c r="X106" s="170">
        <f t="shared" si="42"/>
        <v>0.17668102504197999</v>
      </c>
      <c r="Y106" s="170">
        <f>Y104/Y105</f>
        <v>0.34127019849664669</v>
      </c>
      <c r="Z106" s="170">
        <f t="shared" si="42"/>
        <v>0.31241230941913761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204910.19999999998</v>
      </c>
      <c r="D107" s="99">
        <f>C107/B107</f>
        <v>0.79400707557222616</v>
      </c>
      <c r="E107" s="160"/>
      <c r="F107" s="168">
        <f>F105-F104</f>
        <v>18919</v>
      </c>
      <c r="G107" s="168">
        <f t="shared" ref="G107:M107" si="43">G105-G104</f>
        <v>7522</v>
      </c>
      <c r="H107" s="168">
        <f t="shared" si="43"/>
        <v>9256.8000000000011</v>
      </c>
      <c r="I107" s="168">
        <f>I105-I104</f>
        <v>13387</v>
      </c>
      <c r="J107" s="168">
        <f>J105-J104</f>
        <v>7930</v>
      </c>
      <c r="K107" s="168">
        <f t="shared" si="43"/>
        <v>14328</v>
      </c>
      <c r="L107" s="168">
        <f t="shared" si="43"/>
        <v>6470</v>
      </c>
      <c r="M107" s="168">
        <f t="shared" si="43"/>
        <v>7096</v>
      </c>
      <c r="N107" s="168">
        <f>N105-N104</f>
        <v>8109</v>
      </c>
      <c r="O107" s="168">
        <f>O105-O104</f>
        <v>4733.5</v>
      </c>
      <c r="P107" s="168">
        <f t="shared" ref="P107:Z107" si="44">P105-P104</f>
        <v>4375</v>
      </c>
      <c r="Q107" s="168">
        <f t="shared" si="44"/>
        <v>11969</v>
      </c>
      <c r="R107" s="168">
        <f>R105-R104</f>
        <v>9586</v>
      </c>
      <c r="S107" s="168">
        <f t="shared" si="44"/>
        <v>14971</v>
      </c>
      <c r="T107" s="168">
        <f t="shared" si="44"/>
        <v>11490</v>
      </c>
      <c r="U107" s="168">
        <f t="shared" si="44"/>
        <v>7879.4000000000005</v>
      </c>
      <c r="V107" s="168">
        <f t="shared" si="44"/>
        <v>6904.5</v>
      </c>
      <c r="W107" s="168">
        <f t="shared" si="44"/>
        <v>4451</v>
      </c>
      <c r="X107" s="168">
        <v>13547</v>
      </c>
      <c r="Y107" s="168">
        <f t="shared" si="44"/>
        <v>14635</v>
      </c>
      <c r="Z107" s="168">
        <f t="shared" si="44"/>
        <v>7351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85669</v>
      </c>
      <c r="C108" s="129">
        <f t="shared" si="36"/>
        <v>58090</v>
      </c>
      <c r="D108" s="99">
        <f>C108/B108</f>
        <v>0.67807491624741734</v>
      </c>
      <c r="E108" s="160">
        <v>21</v>
      </c>
      <c r="F108" s="162">
        <v>5100</v>
      </c>
      <c r="G108" s="162">
        <v>1489</v>
      </c>
      <c r="H108" s="162">
        <v>2200</v>
      </c>
      <c r="I108" s="162">
        <v>3969</v>
      </c>
      <c r="J108" s="162">
        <v>1124</v>
      </c>
      <c r="K108" s="162">
        <v>3910</v>
      </c>
      <c r="L108" s="162">
        <v>2233</v>
      </c>
      <c r="M108" s="162">
        <v>4765</v>
      </c>
      <c r="N108" s="162">
        <v>3793</v>
      </c>
      <c r="O108" s="162">
        <v>386</v>
      </c>
      <c r="P108" s="162">
        <v>1365</v>
      </c>
      <c r="Q108" s="162">
        <v>3344</v>
      </c>
      <c r="R108" s="162">
        <v>4544</v>
      </c>
      <c r="S108" s="162">
        <v>2330</v>
      </c>
      <c r="T108" s="162">
        <v>5975</v>
      </c>
      <c r="U108" s="162">
        <v>3091</v>
      </c>
      <c r="V108" s="162">
        <v>2372</v>
      </c>
      <c r="W108" s="162">
        <v>807</v>
      </c>
      <c r="X108" s="162">
        <v>2320</v>
      </c>
      <c r="Y108" s="162">
        <v>2151</v>
      </c>
      <c r="Z108" s="162">
        <v>822</v>
      </c>
      <c r="AB108" s="9">
        <v>9952.7999999999993</v>
      </c>
      <c r="AD108" s="59"/>
      <c r="AE108" s="59"/>
      <c r="AH108" s="36">
        <f>B108-AB108</f>
        <v>75716.2</v>
      </c>
    </row>
    <row r="109" spans="1:34" s="9" customFormat="1" ht="30" customHeight="1" x14ac:dyDescent="0.2">
      <c r="A109" s="8" t="s">
        <v>89</v>
      </c>
      <c r="B109" s="16">
        <v>7921</v>
      </c>
      <c r="C109" s="129">
        <f t="shared" si="36"/>
        <v>4525.3999999999996</v>
      </c>
      <c r="D109" s="99">
        <f>C109/B109</f>
        <v>0.57131675293523543</v>
      </c>
      <c r="E109" s="160">
        <v>15</v>
      </c>
      <c r="F109" s="162">
        <v>300</v>
      </c>
      <c r="G109" s="162">
        <v>33</v>
      </c>
      <c r="H109" s="162"/>
      <c r="I109" s="162">
        <v>309</v>
      </c>
      <c r="J109" s="162"/>
      <c r="K109" s="162">
        <v>300</v>
      </c>
      <c r="L109" s="162">
        <v>920</v>
      </c>
      <c r="M109" s="162">
        <v>20</v>
      </c>
      <c r="N109" s="162"/>
      <c r="O109" s="158">
        <v>101.4</v>
      </c>
      <c r="P109" s="162">
        <v>340</v>
      </c>
      <c r="Q109" s="162">
        <v>165</v>
      </c>
      <c r="R109" s="162"/>
      <c r="S109" s="162">
        <v>64</v>
      </c>
      <c r="T109" s="162">
        <v>34</v>
      </c>
      <c r="U109" s="162">
        <v>22</v>
      </c>
      <c r="V109" s="162"/>
      <c r="W109" s="162">
        <v>10</v>
      </c>
      <c r="X109" s="162"/>
      <c r="Y109" s="162">
        <v>1178</v>
      </c>
      <c r="Z109" s="162">
        <v>729</v>
      </c>
      <c r="AB109" s="9">
        <v>1238</v>
      </c>
      <c r="AD109" s="59"/>
      <c r="AE109" s="59"/>
      <c r="AH109" s="36">
        <f t="shared" ref="AH109:AH110" si="45">B109-AB109</f>
        <v>6683</v>
      </c>
    </row>
    <row r="110" spans="1:34" s="9" customFormat="1" ht="30" customHeight="1" x14ac:dyDescent="0.2">
      <c r="A110" s="8" t="s">
        <v>90</v>
      </c>
      <c r="B110" s="16">
        <v>51595</v>
      </c>
      <c r="C110" s="129">
        <f t="shared" si="36"/>
        <v>8530</v>
      </c>
      <c r="D110" s="99">
        <f>C110/B110</f>
        <v>0.16532609749006685</v>
      </c>
      <c r="E110" s="160">
        <v>15</v>
      </c>
      <c r="F110" s="162">
        <v>392</v>
      </c>
      <c r="G110" s="162">
        <v>40</v>
      </c>
      <c r="H110" s="162">
        <v>2120</v>
      </c>
      <c r="I110" s="162">
        <v>395</v>
      </c>
      <c r="J110" s="162">
        <v>262</v>
      </c>
      <c r="K110" s="162">
        <v>70</v>
      </c>
      <c r="L110" s="162">
        <v>200</v>
      </c>
      <c r="M110" s="162">
        <v>430</v>
      </c>
      <c r="N110" s="162">
        <v>454</v>
      </c>
      <c r="O110" s="162"/>
      <c r="P110" s="162">
        <v>199</v>
      </c>
      <c r="Q110" s="162"/>
      <c r="R110" s="162">
        <v>646</v>
      </c>
      <c r="S110" s="162"/>
      <c r="T110" s="162">
        <v>221</v>
      </c>
      <c r="U110" s="162">
        <v>190</v>
      </c>
      <c r="V110" s="162"/>
      <c r="W110" s="162"/>
      <c r="X110" s="162"/>
      <c r="Y110" s="162">
        <v>1571</v>
      </c>
      <c r="Z110" s="162">
        <v>1340</v>
      </c>
      <c r="AB110" s="9">
        <v>1551</v>
      </c>
      <c r="AD110" s="59"/>
      <c r="AE110" s="59"/>
      <c r="AH110" s="36">
        <f t="shared" si="45"/>
        <v>50044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6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60"/>
      <c r="F112" s="172"/>
      <c r="G112" s="172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D112" s="59"/>
      <c r="AE112" s="59"/>
    </row>
    <row r="113" spans="1:31" s="9" customFormat="1" ht="30" customHeight="1" x14ac:dyDescent="0.2">
      <c r="A113" s="19" t="s">
        <v>93</v>
      </c>
      <c r="B113" s="18">
        <v>164053</v>
      </c>
      <c r="C113" s="129">
        <f t="shared" si="36"/>
        <v>81484.5</v>
      </c>
      <c r="D113" s="99">
        <f t="shared" si="46"/>
        <v>0.49669618964602902</v>
      </c>
      <c r="E113" s="160">
        <v>21</v>
      </c>
      <c r="F113" s="168">
        <v>6145</v>
      </c>
      <c r="G113" s="168">
        <v>1766</v>
      </c>
      <c r="H113" s="168">
        <v>5790</v>
      </c>
      <c r="I113" s="168">
        <v>5013</v>
      </c>
      <c r="J113" s="168">
        <v>1564</v>
      </c>
      <c r="K113" s="168">
        <v>4280</v>
      </c>
      <c r="L113" s="168">
        <v>3728</v>
      </c>
      <c r="M113" s="168">
        <v>5200</v>
      </c>
      <c r="N113" s="168">
        <v>5538</v>
      </c>
      <c r="O113" s="169">
        <v>688.5</v>
      </c>
      <c r="P113" s="168">
        <v>1994</v>
      </c>
      <c r="Q113" s="168">
        <v>3509</v>
      </c>
      <c r="R113" s="168">
        <v>5471</v>
      </c>
      <c r="S113" s="168">
        <v>2472</v>
      </c>
      <c r="T113" s="168">
        <v>7665</v>
      </c>
      <c r="U113" s="168">
        <v>4179</v>
      </c>
      <c r="V113" s="168">
        <v>3264</v>
      </c>
      <c r="W113" s="168">
        <v>817</v>
      </c>
      <c r="X113" s="168">
        <v>2420</v>
      </c>
      <c r="Y113" s="168">
        <v>6641</v>
      </c>
      <c r="Z113" s="168">
        <v>3340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60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85569</v>
      </c>
      <c r="C115" s="129">
        <f t="shared" si="36"/>
        <v>57658</v>
      </c>
      <c r="D115" s="99">
        <f t="shared" si="46"/>
        <v>0.67381878951489438</v>
      </c>
      <c r="E115" s="160">
        <v>21</v>
      </c>
      <c r="F115" s="162">
        <v>5100</v>
      </c>
      <c r="G115" s="162">
        <v>1489</v>
      </c>
      <c r="H115" s="162">
        <v>2200</v>
      </c>
      <c r="I115" s="162">
        <v>3969</v>
      </c>
      <c r="J115" s="162">
        <v>1124</v>
      </c>
      <c r="K115" s="162">
        <v>3910</v>
      </c>
      <c r="L115" s="162">
        <v>2233</v>
      </c>
      <c r="M115" s="162">
        <v>4423</v>
      </c>
      <c r="N115" s="162">
        <v>3793</v>
      </c>
      <c r="O115" s="162">
        <v>386</v>
      </c>
      <c r="P115" s="162">
        <v>1365</v>
      </c>
      <c r="Q115" s="162">
        <v>3344</v>
      </c>
      <c r="R115" s="162">
        <v>4544</v>
      </c>
      <c r="S115" s="162">
        <v>2330</v>
      </c>
      <c r="T115" s="162">
        <v>5975</v>
      </c>
      <c r="U115" s="162">
        <v>3091</v>
      </c>
      <c r="V115" s="162">
        <v>2372</v>
      </c>
      <c r="W115" s="162">
        <v>807</v>
      </c>
      <c r="X115" s="162">
        <v>2320</v>
      </c>
      <c r="Y115" s="162">
        <v>2061</v>
      </c>
      <c r="Z115" s="162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7921</v>
      </c>
      <c r="C116" s="129">
        <f t="shared" si="36"/>
        <v>4150.3999999999996</v>
      </c>
      <c r="D116" s="99">
        <f t="shared" ref="D116:D143" si="47">C116/B116</f>
        <v>0.523974245676051</v>
      </c>
      <c r="E116" s="160">
        <v>15</v>
      </c>
      <c r="F116" s="162">
        <v>300</v>
      </c>
      <c r="G116" s="162">
        <v>33</v>
      </c>
      <c r="H116" s="162"/>
      <c r="I116" s="162">
        <v>309</v>
      </c>
      <c r="J116" s="162"/>
      <c r="K116" s="162">
        <v>300</v>
      </c>
      <c r="L116" s="162">
        <v>920</v>
      </c>
      <c r="M116" s="162">
        <v>20</v>
      </c>
      <c r="N116" s="162"/>
      <c r="O116" s="158">
        <v>101.4</v>
      </c>
      <c r="P116" s="162">
        <v>340</v>
      </c>
      <c r="Q116" s="162">
        <v>165</v>
      </c>
      <c r="R116" s="162"/>
      <c r="S116" s="162">
        <v>64</v>
      </c>
      <c r="T116" s="162">
        <v>34</v>
      </c>
      <c r="U116" s="162">
        <v>22</v>
      </c>
      <c r="V116" s="162"/>
      <c r="W116" s="162">
        <v>10</v>
      </c>
      <c r="X116" s="162"/>
      <c r="Y116" s="162">
        <v>803</v>
      </c>
      <c r="Z116" s="162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51590</v>
      </c>
      <c r="C117" s="129">
        <f t="shared" si="36"/>
        <v>8755</v>
      </c>
      <c r="D117" s="99">
        <f t="shared" si="47"/>
        <v>0.16970343089746076</v>
      </c>
      <c r="E117" s="160">
        <v>15</v>
      </c>
      <c r="F117" s="162">
        <v>392</v>
      </c>
      <c r="G117" s="162">
        <v>40</v>
      </c>
      <c r="H117" s="162">
        <v>2120</v>
      </c>
      <c r="I117" s="162">
        <v>395</v>
      </c>
      <c r="J117" s="162">
        <v>262</v>
      </c>
      <c r="K117" s="162">
        <v>70</v>
      </c>
      <c r="L117" s="162">
        <v>200</v>
      </c>
      <c r="M117" s="162">
        <v>716</v>
      </c>
      <c r="N117" s="162">
        <v>454</v>
      </c>
      <c r="O117" s="162"/>
      <c r="P117" s="162">
        <v>199</v>
      </c>
      <c r="Q117" s="162"/>
      <c r="R117" s="162">
        <v>646</v>
      </c>
      <c r="S117" s="162"/>
      <c r="T117" s="162">
        <v>221</v>
      </c>
      <c r="U117" s="162">
        <v>190</v>
      </c>
      <c r="V117" s="162"/>
      <c r="W117" s="162"/>
      <c r="X117" s="162"/>
      <c r="Y117" s="162">
        <v>1510</v>
      </c>
      <c r="Z117" s="162">
        <v>1340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60"/>
      <c r="F118" s="173"/>
      <c r="G118" s="173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60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60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D120" s="62"/>
      <c r="AE120" s="62"/>
    </row>
    <row r="121" spans="1:31" s="9" customFormat="1" ht="43.5" customHeight="1" x14ac:dyDescent="0.2">
      <c r="A121" s="19" t="s">
        <v>177</v>
      </c>
      <c r="B121" s="130">
        <v>559271</v>
      </c>
      <c r="C121" s="129">
        <f t="shared" si="36"/>
        <v>253293.1</v>
      </c>
      <c r="D121" s="99">
        <f t="shared" si="47"/>
        <v>0.45289868417994139</v>
      </c>
      <c r="E121" s="160">
        <v>21</v>
      </c>
      <c r="F121" s="168">
        <v>19357</v>
      </c>
      <c r="G121" s="168">
        <v>5315</v>
      </c>
      <c r="H121" s="168">
        <v>17469</v>
      </c>
      <c r="I121" s="168">
        <v>15628</v>
      </c>
      <c r="J121" s="168">
        <v>4628.1000000000004</v>
      </c>
      <c r="K121" s="168">
        <v>13563</v>
      </c>
      <c r="L121" s="168">
        <v>13410</v>
      </c>
      <c r="M121" s="168">
        <v>15600</v>
      </c>
      <c r="N121" s="168">
        <v>17615</v>
      </c>
      <c r="O121" s="168">
        <v>1720</v>
      </c>
      <c r="P121" s="168">
        <v>4496</v>
      </c>
      <c r="Q121" s="168">
        <v>10929</v>
      </c>
      <c r="R121" s="168">
        <v>16029</v>
      </c>
      <c r="S121" s="168">
        <v>9037.2000000000007</v>
      </c>
      <c r="T121" s="222">
        <v>27446</v>
      </c>
      <c r="U121" s="223">
        <v>12488.8</v>
      </c>
      <c r="V121" s="168">
        <v>8834</v>
      </c>
      <c r="W121" s="168">
        <v>1957</v>
      </c>
      <c r="X121" s="168">
        <v>7284</v>
      </c>
      <c r="Y121" s="168">
        <v>20467</v>
      </c>
      <c r="Z121" s="168">
        <v>10020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60"/>
      <c r="F122" s="174" t="e">
        <f t="shared" ref="F122:Z122" si="48">F121/F119</f>
        <v>#DIV/0!</v>
      </c>
      <c r="G122" s="174" t="e">
        <f t="shared" si="48"/>
        <v>#DIV/0!</v>
      </c>
      <c r="H122" s="168" t="e">
        <f t="shared" si="48"/>
        <v>#DIV/0!</v>
      </c>
      <c r="I122" s="168" t="e">
        <f t="shared" si="48"/>
        <v>#DIV/0!</v>
      </c>
      <c r="J122" s="168" t="e">
        <f t="shared" si="48"/>
        <v>#DIV/0!</v>
      </c>
      <c r="K122" s="168" t="e">
        <f t="shared" si="48"/>
        <v>#DIV/0!</v>
      </c>
      <c r="L122" s="168" t="e">
        <f t="shared" si="48"/>
        <v>#DIV/0!</v>
      </c>
      <c r="M122" s="168" t="e">
        <f t="shared" si="48"/>
        <v>#DIV/0!</v>
      </c>
      <c r="N122" s="168" t="e">
        <f t="shared" si="48"/>
        <v>#DIV/0!</v>
      </c>
      <c r="O122" s="168" t="e">
        <f t="shared" si="48"/>
        <v>#DIV/0!</v>
      </c>
      <c r="P122" s="168" t="e">
        <f t="shared" si="48"/>
        <v>#DIV/0!</v>
      </c>
      <c r="Q122" s="168" t="e">
        <f t="shared" si="48"/>
        <v>#DIV/0!</v>
      </c>
      <c r="R122" s="168" t="e">
        <f t="shared" si="48"/>
        <v>#DIV/0!</v>
      </c>
      <c r="S122" s="168" t="e">
        <f t="shared" si="48"/>
        <v>#DIV/0!</v>
      </c>
      <c r="T122" s="168" t="e">
        <f t="shared" si="48"/>
        <v>#DIV/0!</v>
      </c>
      <c r="U122" s="168" t="e">
        <f t="shared" si="48"/>
        <v>#DIV/0!</v>
      </c>
      <c r="V122" s="168" t="e">
        <f t="shared" si="48"/>
        <v>#DIV/0!</v>
      </c>
      <c r="W122" s="168" t="e">
        <f t="shared" si="48"/>
        <v>#DIV/0!</v>
      </c>
      <c r="X122" s="168" t="e">
        <f t="shared" si="48"/>
        <v>#DIV/0!</v>
      </c>
      <c r="Y122" s="168" t="e">
        <f t="shared" si="48"/>
        <v>#DIV/0!</v>
      </c>
      <c r="Z122" s="168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315030</v>
      </c>
      <c r="C123" s="129">
        <f t="shared" si="36"/>
        <v>189663.6</v>
      </c>
      <c r="D123" s="99">
        <f t="shared" si="47"/>
        <v>0.60204932863536809</v>
      </c>
      <c r="E123" s="160">
        <v>21</v>
      </c>
      <c r="F123" s="162">
        <v>17498</v>
      </c>
      <c r="G123" s="162">
        <v>4483</v>
      </c>
      <c r="H123" s="162">
        <v>7040</v>
      </c>
      <c r="I123" s="162">
        <v>12356</v>
      </c>
      <c r="J123" s="162">
        <v>3538</v>
      </c>
      <c r="K123" s="162">
        <v>12512</v>
      </c>
      <c r="L123" s="162">
        <v>9642</v>
      </c>
      <c r="M123" s="162">
        <v>12991</v>
      </c>
      <c r="N123" s="162">
        <v>12687</v>
      </c>
      <c r="O123" s="162">
        <v>1108</v>
      </c>
      <c r="P123" s="162">
        <v>3220</v>
      </c>
      <c r="Q123" s="162">
        <v>10335</v>
      </c>
      <c r="R123" s="162">
        <v>14298</v>
      </c>
      <c r="S123" s="162">
        <v>8687.5</v>
      </c>
      <c r="T123" s="92">
        <v>23617</v>
      </c>
      <c r="U123" s="158">
        <v>10263</v>
      </c>
      <c r="V123" s="162">
        <v>7205</v>
      </c>
      <c r="W123" s="162">
        <v>1937.1</v>
      </c>
      <c r="X123" s="162">
        <v>7089</v>
      </c>
      <c r="Y123" s="162">
        <v>6697</v>
      </c>
      <c r="Z123" s="162">
        <v>2460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25241</v>
      </c>
      <c r="C124" s="129">
        <f t="shared" si="36"/>
        <v>10788.25</v>
      </c>
      <c r="D124" s="99">
        <f t="shared" si="47"/>
        <v>0.42740976981894535</v>
      </c>
      <c r="E124" s="160">
        <v>15</v>
      </c>
      <c r="F124" s="162">
        <v>450</v>
      </c>
      <c r="G124" s="162">
        <v>68</v>
      </c>
      <c r="H124" s="162"/>
      <c r="I124" s="162">
        <v>1037</v>
      </c>
      <c r="J124" s="162"/>
      <c r="K124" s="162">
        <v>840</v>
      </c>
      <c r="L124" s="162">
        <v>2390</v>
      </c>
      <c r="M124" s="162">
        <v>40</v>
      </c>
      <c r="N124" s="162"/>
      <c r="O124" s="162">
        <v>254</v>
      </c>
      <c r="P124" s="162">
        <v>450</v>
      </c>
      <c r="Q124" s="162">
        <v>550</v>
      </c>
      <c r="R124" s="162"/>
      <c r="S124" s="162">
        <v>145.69999999999999</v>
      </c>
      <c r="T124" s="162">
        <v>121</v>
      </c>
      <c r="U124" s="158">
        <v>148.55000000000001</v>
      </c>
      <c r="V124" s="162"/>
      <c r="W124" s="162">
        <v>20</v>
      </c>
      <c r="X124" s="162"/>
      <c r="Y124" s="162">
        <v>2104</v>
      </c>
      <c r="Z124" s="162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167430</v>
      </c>
      <c r="C125" s="129">
        <f t="shared" si="36"/>
        <v>27148.45</v>
      </c>
      <c r="D125" s="99">
        <f t="shared" si="47"/>
        <v>0.16214806187660516</v>
      </c>
      <c r="E125" s="160">
        <v>16</v>
      </c>
      <c r="F125" s="162">
        <v>784</v>
      </c>
      <c r="G125" s="162">
        <v>80</v>
      </c>
      <c r="H125" s="162">
        <v>6360</v>
      </c>
      <c r="I125" s="162">
        <v>1290</v>
      </c>
      <c r="J125" s="162">
        <v>553.5</v>
      </c>
      <c r="K125" s="162">
        <v>211</v>
      </c>
      <c r="L125" s="162">
        <v>500</v>
      </c>
      <c r="M125" s="162">
        <v>2500</v>
      </c>
      <c r="N125" s="162">
        <v>1374</v>
      </c>
      <c r="O125" s="162"/>
      <c r="P125" s="162">
        <v>697</v>
      </c>
      <c r="Q125" s="162"/>
      <c r="R125" s="162">
        <v>1309</v>
      </c>
      <c r="S125" s="162">
        <v>189</v>
      </c>
      <c r="T125" s="162">
        <v>838</v>
      </c>
      <c r="U125" s="162">
        <v>643.95000000000005</v>
      </c>
      <c r="V125" s="162"/>
      <c r="W125" s="162"/>
      <c r="X125" s="162"/>
      <c r="Y125" s="162">
        <v>5799</v>
      </c>
      <c r="Z125" s="162">
        <v>4020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60"/>
      <c r="F126" s="173"/>
      <c r="G126" s="173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60"/>
      <c r="F127" s="172"/>
      <c r="G127" s="172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D127" s="59"/>
      <c r="AE127" s="59"/>
    </row>
    <row r="128" spans="1:31" s="133" customFormat="1" ht="31.15" customHeight="1" x14ac:dyDescent="0.2">
      <c r="A128" s="143" t="s">
        <v>218</v>
      </c>
      <c r="B128" s="129"/>
      <c r="C128" s="129">
        <f t="shared" si="36"/>
        <v>30920.400000000001</v>
      </c>
      <c r="D128" s="99" t="e">
        <f t="shared" si="47"/>
        <v>#DIV/0!</v>
      </c>
      <c r="E128" s="160">
        <v>9</v>
      </c>
      <c r="F128" s="172">
        <v>7530</v>
      </c>
      <c r="G128" s="172">
        <v>1300</v>
      </c>
      <c r="H128" s="168">
        <v>3158.4</v>
      </c>
      <c r="I128" s="168"/>
      <c r="J128" s="168">
        <v>2162</v>
      </c>
      <c r="K128" s="168"/>
      <c r="L128" s="168"/>
      <c r="M128" s="168">
        <v>3316</v>
      </c>
      <c r="N128" s="168">
        <v>8111</v>
      </c>
      <c r="O128" s="168">
        <v>420</v>
      </c>
      <c r="P128" s="168"/>
      <c r="Q128" s="168">
        <v>4150</v>
      </c>
      <c r="R128" s="168"/>
      <c r="S128" s="168"/>
      <c r="T128" s="168"/>
      <c r="U128" s="168"/>
      <c r="V128" s="168"/>
      <c r="W128" s="168">
        <v>773</v>
      </c>
      <c r="X128" s="168"/>
      <c r="Y128" s="168"/>
      <c r="Z128" s="168"/>
      <c r="AD128" s="144"/>
      <c r="AE128" s="144"/>
    </row>
    <row r="129" spans="1:31" s="133" customFormat="1" ht="31.15" customHeight="1" x14ac:dyDescent="0.2">
      <c r="A129" s="8" t="s">
        <v>88</v>
      </c>
      <c r="B129" s="129"/>
      <c r="C129" s="129">
        <f t="shared" si="36"/>
        <v>22116</v>
      </c>
      <c r="D129" s="99" t="e">
        <f t="shared" si="47"/>
        <v>#DIV/0!</v>
      </c>
      <c r="E129" s="160">
        <v>8</v>
      </c>
      <c r="F129" s="172">
        <v>7530</v>
      </c>
      <c r="G129" s="172">
        <v>1055</v>
      </c>
      <c r="H129" s="168"/>
      <c r="I129" s="168"/>
      <c r="J129" s="168">
        <v>2162</v>
      </c>
      <c r="K129" s="168"/>
      <c r="L129" s="168"/>
      <c r="M129" s="168">
        <v>150</v>
      </c>
      <c r="N129" s="168">
        <v>5876</v>
      </c>
      <c r="O129" s="168">
        <v>420</v>
      </c>
      <c r="P129" s="168"/>
      <c r="Q129" s="168">
        <v>4150</v>
      </c>
      <c r="R129" s="168"/>
      <c r="S129" s="168"/>
      <c r="T129" s="168"/>
      <c r="U129" s="168"/>
      <c r="V129" s="168"/>
      <c r="W129" s="168">
        <v>773</v>
      </c>
      <c r="X129" s="168"/>
      <c r="Y129" s="168"/>
      <c r="Z129" s="168"/>
      <c r="AD129" s="144"/>
      <c r="AE129" s="144"/>
    </row>
    <row r="130" spans="1:31" s="133" customFormat="1" ht="31.15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60">
        <v>1</v>
      </c>
      <c r="F130" s="172"/>
      <c r="G130" s="172"/>
      <c r="H130" s="168"/>
      <c r="I130" s="168"/>
      <c r="J130" s="168"/>
      <c r="K130" s="168"/>
      <c r="L130" s="168"/>
      <c r="M130" s="168">
        <v>69</v>
      </c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D130" s="144"/>
      <c r="AE130" s="144"/>
    </row>
    <row r="131" spans="1:31" s="133" customFormat="1" ht="31.15" customHeight="1" x14ac:dyDescent="0.2">
      <c r="A131" s="8" t="s">
        <v>90</v>
      </c>
      <c r="B131" s="129"/>
      <c r="C131" s="129">
        <f t="shared" si="36"/>
        <v>337</v>
      </c>
      <c r="D131" s="99" t="e">
        <f t="shared" si="47"/>
        <v>#DIV/0!</v>
      </c>
      <c r="E131" s="160">
        <v>1</v>
      </c>
      <c r="F131" s="172"/>
      <c r="G131" s="172"/>
      <c r="H131" s="168"/>
      <c r="I131" s="168"/>
      <c r="J131" s="168"/>
      <c r="K131" s="168"/>
      <c r="L131" s="168"/>
      <c r="M131" s="168">
        <v>337</v>
      </c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34.090873071507374</v>
      </c>
      <c r="C132" s="91">
        <f t="shared" ref="C132:F132" si="49">C121/C113*10</f>
        <v>31.084819812356951</v>
      </c>
      <c r="D132" s="99">
        <f t="shared" si="47"/>
        <v>0.91182234456580002</v>
      </c>
      <c r="E132" s="158"/>
      <c r="F132" s="169">
        <f t="shared" si="49"/>
        <v>31.500406834825064</v>
      </c>
      <c r="G132" s="169">
        <f t="shared" ref="G132:Z132" si="50">G121/G113*10</f>
        <v>30.096262740656851</v>
      </c>
      <c r="H132" s="169">
        <f t="shared" si="50"/>
        <v>30.170984455958546</v>
      </c>
      <c r="I132" s="169">
        <f t="shared" si="50"/>
        <v>31.174945142629163</v>
      </c>
      <c r="J132" s="169">
        <f t="shared" si="50"/>
        <v>29.591432225063944</v>
      </c>
      <c r="K132" s="169">
        <f t="shared" si="50"/>
        <v>31.689252336448597</v>
      </c>
      <c r="L132" s="169">
        <f t="shared" si="50"/>
        <v>35.971030042918457</v>
      </c>
      <c r="M132" s="169">
        <f t="shared" si="50"/>
        <v>30</v>
      </c>
      <c r="N132" s="169">
        <f t="shared" si="50"/>
        <v>31.8075117370892</v>
      </c>
      <c r="O132" s="169">
        <f>O121/O113*10</f>
        <v>24.981844589687725</v>
      </c>
      <c r="P132" s="169">
        <f t="shared" si="50"/>
        <v>22.54764292878636</v>
      </c>
      <c r="Q132" s="169">
        <f t="shared" si="50"/>
        <v>31.145625534340269</v>
      </c>
      <c r="R132" s="169">
        <f t="shared" si="50"/>
        <v>29.298117346006215</v>
      </c>
      <c r="S132" s="169">
        <f t="shared" si="50"/>
        <v>36.55825242718447</v>
      </c>
      <c r="T132" s="169">
        <f t="shared" si="50"/>
        <v>35.80691454664057</v>
      </c>
      <c r="U132" s="169">
        <f t="shared" si="50"/>
        <v>29.884661402249343</v>
      </c>
      <c r="V132" s="169">
        <f t="shared" si="50"/>
        <v>27.064950980392158</v>
      </c>
      <c r="W132" s="169">
        <f t="shared" si="50"/>
        <v>23.95348837209302</v>
      </c>
      <c r="X132" s="169">
        <f t="shared" si="50"/>
        <v>30.099173553719009</v>
      </c>
      <c r="Y132" s="169">
        <f t="shared" si="50"/>
        <v>30.819153741906341</v>
      </c>
      <c r="Z132" s="169">
        <f t="shared" si="50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36.815902955509586</v>
      </c>
      <c r="C133" s="92">
        <f t="shared" ref="C133:F133" si="51">C123/C115*10</f>
        <v>32.894585313399702</v>
      </c>
      <c r="D133" s="99">
        <f t="shared" si="47"/>
        <v>0.89348848385306145</v>
      </c>
      <c r="E133" s="158"/>
      <c r="F133" s="158">
        <f t="shared" si="51"/>
        <v>34.30980392156863</v>
      </c>
      <c r="G133" s="158">
        <f t="shared" ref="G133:Z133" si="52">G123/G115*10</f>
        <v>30.107454667562124</v>
      </c>
      <c r="H133" s="158">
        <f t="shared" si="52"/>
        <v>32</v>
      </c>
      <c r="I133" s="158">
        <f t="shared" si="52"/>
        <v>31.131267321743511</v>
      </c>
      <c r="J133" s="169">
        <f t="shared" si="52"/>
        <v>31.476868327402133</v>
      </c>
      <c r="K133" s="158">
        <f t="shared" si="52"/>
        <v>32</v>
      </c>
      <c r="L133" s="158">
        <f>L123/L115*10</f>
        <v>43.179579041648005</v>
      </c>
      <c r="M133" s="158">
        <f t="shared" si="52"/>
        <v>29.371467329866604</v>
      </c>
      <c r="N133" s="158">
        <f t="shared" si="52"/>
        <v>33.448457685209597</v>
      </c>
      <c r="O133" s="158">
        <f t="shared" si="52"/>
        <v>28.704663212435232</v>
      </c>
      <c r="P133" s="158">
        <f>P123/P115*10</f>
        <v>23.589743589743591</v>
      </c>
      <c r="Q133" s="158">
        <f t="shared" si="52"/>
        <v>30.9061004784689</v>
      </c>
      <c r="R133" s="158">
        <f t="shared" si="52"/>
        <v>31.465669014084504</v>
      </c>
      <c r="S133" s="158">
        <f t="shared" si="52"/>
        <v>37.285407725321889</v>
      </c>
      <c r="T133" s="158">
        <f t="shared" si="52"/>
        <v>39.526359832635983</v>
      </c>
      <c r="U133" s="158">
        <f t="shared" si="52"/>
        <v>33.202846975088967</v>
      </c>
      <c r="V133" s="158">
        <f t="shared" si="52"/>
        <v>30.375210792580102</v>
      </c>
      <c r="W133" s="158">
        <f t="shared" si="52"/>
        <v>24.003717472118957</v>
      </c>
      <c r="X133" s="158">
        <f t="shared" si="52"/>
        <v>30.556034482758623</v>
      </c>
      <c r="Y133" s="158">
        <f t="shared" si="52"/>
        <v>32.493934983017951</v>
      </c>
      <c r="Z133" s="158">
        <f t="shared" si="52"/>
        <v>29.927007299270073</v>
      </c>
      <c r="AD133" s="59"/>
      <c r="AE133" s="59"/>
    </row>
    <row r="134" spans="1:31" s="9" customFormat="1" ht="30" customHeight="1" x14ac:dyDescent="0.2">
      <c r="A134" s="8" t="s">
        <v>89</v>
      </c>
      <c r="B134" s="131">
        <f t="shared" ref="B134" si="53">B123/B115*10</f>
        <v>36.815902955509586</v>
      </c>
      <c r="C134" s="93">
        <f t="shared" ref="C134:F134" si="54">C124/C116*10</f>
        <v>25.993277756360836</v>
      </c>
      <c r="D134" s="99">
        <f t="shared" si="47"/>
        <v>0.70603396004635766</v>
      </c>
      <c r="E134" s="159"/>
      <c r="F134" s="159">
        <f t="shared" si="54"/>
        <v>15</v>
      </c>
      <c r="G134" s="159">
        <f t="shared" ref="G134:Z134" si="55">G124/G116*10</f>
        <v>20.606060606060606</v>
      </c>
      <c r="H134" s="159" t="e">
        <f t="shared" si="55"/>
        <v>#DIV/0!</v>
      </c>
      <c r="I134" s="159">
        <f t="shared" si="55"/>
        <v>33.559870550161811</v>
      </c>
      <c r="J134" s="159" t="e">
        <f t="shared" si="55"/>
        <v>#DIV/0!</v>
      </c>
      <c r="K134" s="159">
        <f t="shared" si="55"/>
        <v>28</v>
      </c>
      <c r="L134" s="159">
        <f t="shared" si="55"/>
        <v>25.978260869565219</v>
      </c>
      <c r="M134" s="159">
        <f t="shared" si="55"/>
        <v>20</v>
      </c>
      <c r="N134" s="159" t="e">
        <f t="shared" si="55"/>
        <v>#DIV/0!</v>
      </c>
      <c r="O134" s="159">
        <f t="shared" si="55"/>
        <v>25.049309664694277</v>
      </c>
      <c r="P134" s="159">
        <f>P124/P116*10</f>
        <v>13.235294117647058</v>
      </c>
      <c r="Q134" s="159">
        <f t="shared" si="55"/>
        <v>33.333333333333336</v>
      </c>
      <c r="R134" s="159" t="e">
        <f t="shared" si="55"/>
        <v>#DIV/0!</v>
      </c>
      <c r="S134" s="159">
        <f t="shared" si="55"/>
        <v>22.765625</v>
      </c>
      <c r="T134" s="159">
        <f t="shared" si="55"/>
        <v>35.588235294117645</v>
      </c>
      <c r="U134" s="159">
        <f t="shared" si="55"/>
        <v>67.52272727272728</v>
      </c>
      <c r="V134" s="159" t="e">
        <f t="shared" si="55"/>
        <v>#DIV/0!</v>
      </c>
      <c r="W134" s="159">
        <f t="shared" si="55"/>
        <v>20</v>
      </c>
      <c r="X134" s="159" t="e">
        <f t="shared" si="55"/>
        <v>#DIV/0!</v>
      </c>
      <c r="Y134" s="159">
        <f t="shared" si="55"/>
        <v>26.201743462017433</v>
      </c>
      <c r="Z134" s="159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32.453963946501261</v>
      </c>
      <c r="C135" s="93">
        <f t="shared" ref="C135:F135" si="56">C125/C117*10</f>
        <v>31.009080525414049</v>
      </c>
      <c r="D135" s="99">
        <f t="shared" si="47"/>
        <v>0.95547898483313065</v>
      </c>
      <c r="E135" s="159"/>
      <c r="F135" s="159">
        <f t="shared" si="56"/>
        <v>20</v>
      </c>
      <c r="G135" s="159">
        <f t="shared" ref="G135:Z135" si="57">G125/G117*10</f>
        <v>20</v>
      </c>
      <c r="H135" s="159">
        <f t="shared" si="57"/>
        <v>30</v>
      </c>
      <c r="I135" s="159">
        <f t="shared" si="57"/>
        <v>32.658227848101269</v>
      </c>
      <c r="J135" s="159">
        <f t="shared" si="57"/>
        <v>21.125954198473281</v>
      </c>
      <c r="K135" s="159">
        <f t="shared" si="57"/>
        <v>30.142857142857142</v>
      </c>
      <c r="L135" s="159">
        <f t="shared" si="57"/>
        <v>25</v>
      </c>
      <c r="M135" s="159">
        <f t="shared" si="57"/>
        <v>34.916201117318437</v>
      </c>
      <c r="N135" s="159">
        <f t="shared" si="57"/>
        <v>30.264317180616743</v>
      </c>
      <c r="O135" s="159" t="e">
        <f t="shared" si="57"/>
        <v>#DIV/0!</v>
      </c>
      <c r="P135" s="159">
        <f t="shared" si="57"/>
        <v>35.0251256281407</v>
      </c>
      <c r="Q135" s="159" t="e">
        <f t="shared" si="57"/>
        <v>#DIV/0!</v>
      </c>
      <c r="R135" s="159">
        <f t="shared" si="57"/>
        <v>20.263157894736842</v>
      </c>
      <c r="S135" s="159" t="e">
        <f t="shared" si="57"/>
        <v>#DIV/0!</v>
      </c>
      <c r="T135" s="159">
        <f t="shared" si="57"/>
        <v>37.918552036199095</v>
      </c>
      <c r="U135" s="159">
        <f t="shared" si="57"/>
        <v>33.892105263157902</v>
      </c>
      <c r="V135" s="159" t="e">
        <f t="shared" si="57"/>
        <v>#DIV/0!</v>
      </c>
      <c r="W135" s="159" t="e">
        <f t="shared" si="57"/>
        <v>#DIV/0!</v>
      </c>
      <c r="X135" s="159" t="e">
        <f t="shared" si="57"/>
        <v>#DIV/0!</v>
      </c>
      <c r="Y135" s="159">
        <f t="shared" si="57"/>
        <v>38.40397350993377</v>
      </c>
      <c r="Z135" s="159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60"/>
      <c r="F136" s="168" t="e">
        <f>F126/F118*10</f>
        <v>#DIV/0!</v>
      </c>
      <c r="G136" s="168" t="e">
        <f t="shared" ref="G136:Z136" si="58">G126/G118*10</f>
        <v>#DIV/0!</v>
      </c>
      <c r="H136" s="168" t="e">
        <f t="shared" si="58"/>
        <v>#DIV/0!</v>
      </c>
      <c r="I136" s="168" t="e">
        <f t="shared" si="58"/>
        <v>#DIV/0!</v>
      </c>
      <c r="J136" s="168" t="e">
        <f t="shared" si="58"/>
        <v>#DIV/0!</v>
      </c>
      <c r="K136" s="168" t="e">
        <f t="shared" si="58"/>
        <v>#DIV/0!</v>
      </c>
      <c r="L136" s="168" t="e">
        <f t="shared" si="58"/>
        <v>#DIV/0!</v>
      </c>
      <c r="M136" s="168" t="e">
        <f t="shared" si="58"/>
        <v>#DIV/0!</v>
      </c>
      <c r="N136" s="168" t="e">
        <f t="shared" si="58"/>
        <v>#DIV/0!</v>
      </c>
      <c r="O136" s="168" t="e">
        <f t="shared" si="58"/>
        <v>#DIV/0!</v>
      </c>
      <c r="P136" s="168" t="e">
        <f t="shared" si="58"/>
        <v>#DIV/0!</v>
      </c>
      <c r="Q136" s="168" t="e">
        <f t="shared" si="58"/>
        <v>#DIV/0!</v>
      </c>
      <c r="R136" s="168" t="e">
        <f t="shared" si="58"/>
        <v>#DIV/0!</v>
      </c>
      <c r="S136" s="168" t="e">
        <f t="shared" si="58"/>
        <v>#DIV/0!</v>
      </c>
      <c r="T136" s="168" t="e">
        <f t="shared" si="58"/>
        <v>#DIV/0!</v>
      </c>
      <c r="U136" s="168" t="e">
        <f t="shared" si="58"/>
        <v>#DIV/0!</v>
      </c>
      <c r="V136" s="168" t="e">
        <f t="shared" si="58"/>
        <v>#DIV/0!</v>
      </c>
      <c r="W136" s="168" t="e">
        <f t="shared" si="58"/>
        <v>#DIV/0!</v>
      </c>
      <c r="X136" s="168" t="e">
        <f t="shared" si="58"/>
        <v>#DIV/0!</v>
      </c>
      <c r="Y136" s="168" t="e">
        <f t="shared" si="58"/>
        <v>#DIV/0!</v>
      </c>
      <c r="Z136" s="168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60"/>
      <c r="F137" s="168" t="e">
        <f t="shared" ref="F137:Z137" si="59">F127/F120*10</f>
        <v>#DIV/0!</v>
      </c>
      <c r="G137" s="168" t="e">
        <f t="shared" si="59"/>
        <v>#DIV/0!</v>
      </c>
      <c r="H137" s="168" t="e">
        <f t="shared" si="59"/>
        <v>#DIV/0!</v>
      </c>
      <c r="I137" s="168" t="e">
        <f t="shared" si="59"/>
        <v>#DIV/0!</v>
      </c>
      <c r="J137" s="168" t="e">
        <f t="shared" si="59"/>
        <v>#DIV/0!</v>
      </c>
      <c r="K137" s="168" t="e">
        <f t="shared" si="59"/>
        <v>#DIV/0!</v>
      </c>
      <c r="L137" s="168" t="e">
        <f t="shared" si="59"/>
        <v>#DIV/0!</v>
      </c>
      <c r="M137" s="168" t="e">
        <f t="shared" si="59"/>
        <v>#DIV/0!</v>
      </c>
      <c r="N137" s="168" t="e">
        <f t="shared" si="59"/>
        <v>#DIV/0!</v>
      </c>
      <c r="O137" s="168" t="e">
        <f t="shared" si="59"/>
        <v>#DIV/0!</v>
      </c>
      <c r="P137" s="168" t="e">
        <f t="shared" si="59"/>
        <v>#DIV/0!</v>
      </c>
      <c r="Q137" s="168" t="e">
        <f t="shared" si="59"/>
        <v>#DIV/0!</v>
      </c>
      <c r="R137" s="168" t="e">
        <f t="shared" si="59"/>
        <v>#DIV/0!</v>
      </c>
      <c r="S137" s="168" t="e">
        <f t="shared" si="59"/>
        <v>#DIV/0!</v>
      </c>
      <c r="T137" s="168" t="e">
        <f t="shared" si="59"/>
        <v>#DIV/0!</v>
      </c>
      <c r="U137" s="168" t="e">
        <f t="shared" si="59"/>
        <v>#DIV/0!</v>
      </c>
      <c r="V137" s="168" t="e">
        <f t="shared" si="59"/>
        <v>#DIV/0!</v>
      </c>
      <c r="W137" s="168" t="e">
        <f t="shared" si="59"/>
        <v>#DIV/0!</v>
      </c>
      <c r="X137" s="168" t="e">
        <f t="shared" si="59"/>
        <v>#DIV/0!</v>
      </c>
      <c r="Y137" s="168" t="e">
        <f t="shared" si="59"/>
        <v>#DIV/0!</v>
      </c>
      <c r="Z137" s="168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>
        <v>29856</v>
      </c>
      <c r="C138" s="129">
        <f t="shared" si="36"/>
        <v>80823.5</v>
      </c>
      <c r="D138" s="99">
        <f>C138/B139</f>
        <v>6.0069490895577848</v>
      </c>
      <c r="E138" s="160">
        <v>21</v>
      </c>
      <c r="F138" s="168">
        <v>6145</v>
      </c>
      <c r="G138" s="168">
        <v>1766</v>
      </c>
      <c r="H138" s="168">
        <v>5790</v>
      </c>
      <c r="I138" s="168">
        <v>5013</v>
      </c>
      <c r="J138" s="168">
        <v>1449</v>
      </c>
      <c r="K138" s="168">
        <v>4280</v>
      </c>
      <c r="L138" s="168">
        <v>3728</v>
      </c>
      <c r="M138" s="168">
        <v>5200</v>
      </c>
      <c r="N138" s="168">
        <v>5538</v>
      </c>
      <c r="O138" s="169">
        <v>688.5</v>
      </c>
      <c r="P138" s="168">
        <v>1994</v>
      </c>
      <c r="Q138" s="168">
        <v>3509</v>
      </c>
      <c r="R138" s="168">
        <v>5190</v>
      </c>
      <c r="S138" s="168">
        <v>2472</v>
      </c>
      <c r="T138" s="168">
        <v>7503</v>
      </c>
      <c r="U138" s="168">
        <v>4076</v>
      </c>
      <c r="V138" s="168">
        <v>3264</v>
      </c>
      <c r="W138" s="168">
        <v>817</v>
      </c>
      <c r="X138" s="168">
        <v>2420</v>
      </c>
      <c r="Y138" s="168">
        <v>6641</v>
      </c>
      <c r="Z138" s="168">
        <v>3340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>
        <v>13455</v>
      </c>
      <c r="C139" s="129">
        <f>SUM(F139:Z139)</f>
        <v>330.5</v>
      </c>
      <c r="D139" s="99">
        <f t="shared" si="47"/>
        <v>2.4563359345968042E-2</v>
      </c>
      <c r="E139" s="160">
        <v>4</v>
      </c>
      <c r="F139" s="175">
        <f>(F113-F138)/2</f>
        <v>0</v>
      </c>
      <c r="G139" s="175">
        <f>(G113-G138)/2</f>
        <v>0</v>
      </c>
      <c r="H139" s="175">
        <f t="shared" ref="H139:Z139" si="60">(H113-H138)/2</f>
        <v>0</v>
      </c>
      <c r="I139" s="175">
        <f t="shared" si="60"/>
        <v>0</v>
      </c>
      <c r="J139" s="175">
        <f t="shared" si="60"/>
        <v>57.5</v>
      </c>
      <c r="K139" s="175">
        <f t="shared" si="60"/>
        <v>0</v>
      </c>
      <c r="L139" s="175">
        <f t="shared" si="60"/>
        <v>0</v>
      </c>
      <c r="M139" s="175">
        <f t="shared" si="60"/>
        <v>0</v>
      </c>
      <c r="N139" s="175">
        <f t="shared" si="60"/>
        <v>0</v>
      </c>
      <c r="O139" s="175">
        <f t="shared" si="60"/>
        <v>0</v>
      </c>
      <c r="P139" s="175">
        <f t="shared" si="60"/>
        <v>0</v>
      </c>
      <c r="Q139" s="175">
        <f t="shared" si="60"/>
        <v>0</v>
      </c>
      <c r="R139" s="175">
        <f t="shared" si="60"/>
        <v>140.5</v>
      </c>
      <c r="S139" s="175">
        <f t="shared" si="60"/>
        <v>0</v>
      </c>
      <c r="T139" s="175">
        <f t="shared" si="60"/>
        <v>81</v>
      </c>
      <c r="U139" s="175">
        <f t="shared" si="60"/>
        <v>51.5</v>
      </c>
      <c r="V139" s="175">
        <f t="shared" si="60"/>
        <v>0</v>
      </c>
      <c r="W139" s="175">
        <f t="shared" si="60"/>
        <v>0</v>
      </c>
      <c r="X139" s="175">
        <f t="shared" si="60"/>
        <v>0</v>
      </c>
      <c r="Y139" s="175">
        <f t="shared" si="60"/>
        <v>0</v>
      </c>
      <c r="Z139" s="175">
        <f t="shared" si="60"/>
        <v>0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3880.2142857142858</v>
      </c>
      <c r="D140" s="129"/>
      <c r="E140" s="162"/>
      <c r="F140" s="168">
        <f t="shared" ref="F140:Z140" si="61">F113/21</f>
        <v>292.61904761904759</v>
      </c>
      <c r="G140" s="168">
        <v>20</v>
      </c>
      <c r="H140" s="168">
        <f t="shared" si="61"/>
        <v>275.71428571428572</v>
      </c>
      <c r="I140" s="168">
        <f t="shared" si="61"/>
        <v>238.71428571428572</v>
      </c>
      <c r="J140" s="168">
        <f t="shared" si="61"/>
        <v>74.476190476190482</v>
      </c>
      <c r="K140" s="168">
        <f t="shared" si="61"/>
        <v>203.8095238095238</v>
      </c>
      <c r="L140" s="168">
        <f t="shared" si="61"/>
        <v>177.52380952380952</v>
      </c>
      <c r="M140" s="168">
        <f t="shared" si="61"/>
        <v>247.61904761904762</v>
      </c>
      <c r="N140" s="168">
        <f t="shared" si="61"/>
        <v>263.71428571428572</v>
      </c>
      <c r="O140" s="168">
        <f t="shared" si="61"/>
        <v>32.785714285714285</v>
      </c>
      <c r="P140" s="168">
        <f t="shared" si="61"/>
        <v>94.952380952380949</v>
      </c>
      <c r="Q140" s="168">
        <f t="shared" si="61"/>
        <v>167.0952380952381</v>
      </c>
      <c r="R140" s="168">
        <f t="shared" si="61"/>
        <v>260.52380952380952</v>
      </c>
      <c r="S140" s="168">
        <f t="shared" si="61"/>
        <v>117.71428571428571</v>
      </c>
      <c r="T140" s="168">
        <f t="shared" si="61"/>
        <v>365</v>
      </c>
      <c r="U140" s="168">
        <f t="shared" si="61"/>
        <v>199</v>
      </c>
      <c r="V140" s="168">
        <f t="shared" si="61"/>
        <v>155.42857142857142</v>
      </c>
      <c r="W140" s="168">
        <f t="shared" si="61"/>
        <v>38.904761904761905</v>
      </c>
      <c r="X140" s="168">
        <f t="shared" si="61"/>
        <v>115.23809523809524</v>
      </c>
      <c r="Y140" s="168">
        <f t="shared" si="61"/>
        <v>316.23809523809524</v>
      </c>
      <c r="Z140" s="168">
        <f t="shared" si="61"/>
        <v>159.04761904761904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0">
        <v>823</v>
      </c>
      <c r="C141" s="129">
        <f t="shared" si="36"/>
        <v>22</v>
      </c>
      <c r="D141" s="99">
        <f t="shared" si="47"/>
        <v>2.6731470230862697E-2</v>
      </c>
      <c r="E141" s="160">
        <v>2</v>
      </c>
      <c r="F141" s="173"/>
      <c r="G141" s="173"/>
      <c r="H141" s="168"/>
      <c r="I141" s="168"/>
      <c r="J141" s="168"/>
      <c r="K141" s="168"/>
      <c r="L141" s="168"/>
      <c r="M141" s="168"/>
      <c r="N141" s="168">
        <v>3</v>
      </c>
      <c r="O141" s="168"/>
      <c r="P141" s="168"/>
      <c r="Q141" s="168"/>
      <c r="R141" s="168"/>
      <c r="S141" s="168"/>
      <c r="T141" s="168">
        <v>19</v>
      </c>
      <c r="U141" s="168"/>
      <c r="V141" s="168"/>
      <c r="W141" s="168"/>
      <c r="X141" s="168"/>
      <c r="Y141" s="168"/>
      <c r="Z141" s="168"/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2">B139/B141</f>
        <v>16.34872417982989</v>
      </c>
      <c r="C142" s="49">
        <f t="shared" ref="C142" si="63">C139/C141</f>
        <v>15.022727272727273</v>
      </c>
      <c r="D142" s="99">
        <f t="shared" si="47"/>
        <v>0.91889294280598632</v>
      </c>
      <c r="E142" s="162"/>
      <c r="F142" s="168" t="e">
        <f t="shared" ref="F142:T142" si="64">F139/F141</f>
        <v>#DIV/0!</v>
      </c>
      <c r="G142" s="168" t="e">
        <f t="shared" si="64"/>
        <v>#DIV/0!</v>
      </c>
      <c r="H142" s="168" t="e">
        <f t="shared" si="64"/>
        <v>#DIV/0!</v>
      </c>
      <c r="I142" s="168" t="e">
        <f t="shared" si="64"/>
        <v>#DIV/0!</v>
      </c>
      <c r="J142" s="168" t="e">
        <f t="shared" si="64"/>
        <v>#DIV/0!</v>
      </c>
      <c r="K142" s="168" t="e">
        <f t="shared" si="64"/>
        <v>#DIV/0!</v>
      </c>
      <c r="L142" s="168" t="e">
        <f t="shared" si="64"/>
        <v>#DIV/0!</v>
      </c>
      <c r="M142" s="168" t="e">
        <f t="shared" si="64"/>
        <v>#DIV/0!</v>
      </c>
      <c r="N142" s="168">
        <f t="shared" si="64"/>
        <v>0</v>
      </c>
      <c r="O142" s="168" t="e">
        <f t="shared" si="64"/>
        <v>#DIV/0!</v>
      </c>
      <c r="P142" s="168" t="e">
        <f t="shared" si="64"/>
        <v>#DIV/0!</v>
      </c>
      <c r="Q142" s="168" t="e">
        <f t="shared" si="64"/>
        <v>#DIV/0!</v>
      </c>
      <c r="R142" s="168" t="e">
        <f t="shared" si="64"/>
        <v>#DIV/0!</v>
      </c>
      <c r="S142" s="168" t="e">
        <f t="shared" si="64"/>
        <v>#DIV/0!</v>
      </c>
      <c r="T142" s="168">
        <f t="shared" si="64"/>
        <v>4.2631578947368425</v>
      </c>
      <c r="U142" s="168" t="e">
        <f>U139/U141</f>
        <v>#DIV/0!</v>
      </c>
      <c r="V142" s="168" t="e">
        <f t="shared" ref="V142:Z142" si="65">V139/V141</f>
        <v>#DIV/0!</v>
      </c>
      <c r="W142" s="168" t="e">
        <f t="shared" si="65"/>
        <v>#DIV/0!</v>
      </c>
      <c r="X142" s="168" t="e">
        <f t="shared" si="65"/>
        <v>#DIV/0!</v>
      </c>
      <c r="Y142" s="168" t="e">
        <f t="shared" si="65"/>
        <v>#DIV/0!</v>
      </c>
      <c r="Z142" s="168" t="e">
        <f t="shared" si="65"/>
        <v>#DIV/0!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60"/>
      <c r="F143" s="175">
        <v>68</v>
      </c>
      <c r="G143" s="175">
        <v>77</v>
      </c>
      <c r="H143" s="175">
        <v>662</v>
      </c>
      <c r="I143" s="175">
        <v>313</v>
      </c>
      <c r="J143" s="175">
        <v>5</v>
      </c>
      <c r="K143" s="175">
        <v>141</v>
      </c>
      <c r="L143" s="175">
        <v>421</v>
      </c>
      <c r="M143" s="175">
        <v>649</v>
      </c>
      <c r="N143" s="175">
        <v>244</v>
      </c>
      <c r="O143" s="175">
        <v>68</v>
      </c>
      <c r="P143" s="175">
        <v>294</v>
      </c>
      <c r="Q143" s="175">
        <v>294</v>
      </c>
      <c r="R143" s="175">
        <v>13</v>
      </c>
      <c r="S143" s="175">
        <v>470</v>
      </c>
      <c r="T143" s="175">
        <v>120</v>
      </c>
      <c r="U143" s="175">
        <v>23</v>
      </c>
      <c r="V143" s="175">
        <v>115</v>
      </c>
      <c r="W143" s="175">
        <v>30</v>
      </c>
      <c r="X143" s="175">
        <v>281</v>
      </c>
      <c r="Y143" s="175">
        <v>368</v>
      </c>
      <c r="Z143" s="175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60"/>
      <c r="F144" s="175"/>
      <c r="G144" s="175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60"/>
      <c r="F145" s="175">
        <v>68</v>
      </c>
      <c r="G145" s="175">
        <v>77</v>
      </c>
      <c r="H145" s="175">
        <v>662</v>
      </c>
      <c r="I145" s="175">
        <v>313</v>
      </c>
      <c r="J145" s="175">
        <v>5</v>
      </c>
      <c r="K145" s="175">
        <v>141</v>
      </c>
      <c r="L145" s="175">
        <v>421</v>
      </c>
      <c r="M145" s="175">
        <v>649</v>
      </c>
      <c r="N145" s="175">
        <v>244</v>
      </c>
      <c r="O145" s="175">
        <v>68</v>
      </c>
      <c r="P145" s="175">
        <v>294</v>
      </c>
      <c r="Q145" s="175">
        <v>294</v>
      </c>
      <c r="R145" s="175">
        <v>13</v>
      </c>
      <c r="S145" s="175">
        <v>470</v>
      </c>
      <c r="T145" s="175">
        <v>120</v>
      </c>
      <c r="U145" s="175">
        <v>23</v>
      </c>
      <c r="V145" s="175">
        <v>57</v>
      </c>
      <c r="W145" s="175">
        <v>30</v>
      </c>
      <c r="X145" s="175">
        <v>281</v>
      </c>
      <c r="Y145" s="175">
        <v>368</v>
      </c>
      <c r="Z145" s="175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100</v>
      </c>
      <c r="B146" s="129">
        <v>53.2</v>
      </c>
      <c r="C146" s="129">
        <f t="shared" si="36"/>
        <v>0</v>
      </c>
      <c r="D146" s="99">
        <f>C146/B146</f>
        <v>0</v>
      </c>
      <c r="E146" s="160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D146" s="59"/>
      <c r="AE146" s="59"/>
    </row>
    <row r="147" spans="1:31" s="9" customFormat="1" ht="27.75" hidden="1" customHeight="1" x14ac:dyDescent="0.2">
      <c r="A147" s="10" t="s">
        <v>171</v>
      </c>
      <c r="B147" s="152">
        <f>B146/B145</f>
        <v>1.0274237157203554E-2</v>
      </c>
      <c r="C147" s="129">
        <f t="shared" si="36"/>
        <v>0</v>
      </c>
      <c r="D147" s="99">
        <f>C147/B147</f>
        <v>0</v>
      </c>
      <c r="E147" s="160"/>
      <c r="F147" s="176">
        <f>F146/F145</f>
        <v>0</v>
      </c>
      <c r="G147" s="176">
        <f t="shared" ref="G147:Z147" si="66">G146/G145</f>
        <v>0</v>
      </c>
      <c r="H147" s="176">
        <f t="shared" si="66"/>
        <v>0</v>
      </c>
      <c r="I147" s="176">
        <f t="shared" si="66"/>
        <v>0</v>
      </c>
      <c r="J147" s="176">
        <f t="shared" si="66"/>
        <v>0</v>
      </c>
      <c r="K147" s="176">
        <f t="shared" si="66"/>
        <v>0</v>
      </c>
      <c r="L147" s="176">
        <f t="shared" si="66"/>
        <v>0</v>
      </c>
      <c r="M147" s="176">
        <f t="shared" si="66"/>
        <v>0</v>
      </c>
      <c r="N147" s="176">
        <f t="shared" si="66"/>
        <v>0</v>
      </c>
      <c r="O147" s="176">
        <f t="shared" si="66"/>
        <v>0</v>
      </c>
      <c r="P147" s="176">
        <f t="shared" si="66"/>
        <v>0</v>
      </c>
      <c r="Q147" s="176">
        <f t="shared" si="66"/>
        <v>0</v>
      </c>
      <c r="R147" s="176">
        <f t="shared" si="66"/>
        <v>0</v>
      </c>
      <c r="S147" s="176">
        <f t="shared" si="66"/>
        <v>0</v>
      </c>
      <c r="T147" s="176">
        <f t="shared" si="66"/>
        <v>0</v>
      </c>
      <c r="U147" s="176">
        <f t="shared" si="66"/>
        <v>0</v>
      </c>
      <c r="V147" s="176">
        <f t="shared" si="66"/>
        <v>0</v>
      </c>
      <c r="W147" s="176">
        <f t="shared" si="66"/>
        <v>0</v>
      </c>
      <c r="X147" s="176">
        <f t="shared" si="66"/>
        <v>0</v>
      </c>
      <c r="Y147" s="176">
        <f t="shared" si="66"/>
        <v>0</v>
      </c>
      <c r="Z147" s="176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4600</v>
      </c>
      <c r="D148" s="99"/>
      <c r="E148" s="160"/>
      <c r="F148" s="177">
        <v>68</v>
      </c>
      <c r="G148" s="177">
        <f t="shared" ref="G148:Z148" si="67">G145-G146</f>
        <v>77</v>
      </c>
      <c r="H148" s="177">
        <f t="shared" si="67"/>
        <v>662</v>
      </c>
      <c r="I148" s="177">
        <f t="shared" si="67"/>
        <v>313</v>
      </c>
      <c r="J148" s="177">
        <f t="shared" si="67"/>
        <v>5</v>
      </c>
      <c r="K148" s="177">
        <f t="shared" si="67"/>
        <v>141</v>
      </c>
      <c r="L148" s="177">
        <f>L145-L146-L144</f>
        <v>421</v>
      </c>
      <c r="M148" s="177">
        <f t="shared" si="67"/>
        <v>649</v>
      </c>
      <c r="N148" s="177">
        <f t="shared" si="67"/>
        <v>244</v>
      </c>
      <c r="O148" s="177">
        <f t="shared" si="67"/>
        <v>68</v>
      </c>
      <c r="P148" s="177">
        <f>P145-P146</f>
        <v>294</v>
      </c>
      <c r="Q148" s="177">
        <f t="shared" si="67"/>
        <v>294</v>
      </c>
      <c r="R148" s="177">
        <f t="shared" si="67"/>
        <v>13</v>
      </c>
      <c r="S148" s="177">
        <f>S145-S146</f>
        <v>470</v>
      </c>
      <c r="T148" s="177">
        <f t="shared" si="67"/>
        <v>120</v>
      </c>
      <c r="U148" s="177">
        <f>U145-U146</f>
        <v>23</v>
      </c>
      <c r="V148" s="177">
        <f t="shared" si="67"/>
        <v>57</v>
      </c>
      <c r="W148" s="177">
        <f>W145-W146</f>
        <v>30</v>
      </c>
      <c r="X148" s="177">
        <f t="shared" si="67"/>
        <v>281</v>
      </c>
      <c r="Y148" s="177">
        <f t="shared" si="67"/>
        <v>368</v>
      </c>
      <c r="Z148" s="177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60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D149" s="59"/>
      <c r="AE149" s="59"/>
    </row>
    <row r="150" spans="1:31" s="9" customFormat="1" ht="30" hidden="1" customHeight="1" x14ac:dyDescent="0.2">
      <c r="A150" s="19" t="s">
        <v>101</v>
      </c>
      <c r="B150" s="129">
        <v>936.6</v>
      </c>
      <c r="C150" s="129">
        <f t="shared" si="36"/>
        <v>0</v>
      </c>
      <c r="D150" s="99">
        <f>C150/B150</f>
        <v>0</v>
      </c>
      <c r="E150" s="160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/>
      <c r="E151" s="160"/>
      <c r="F151" s="170" t="e">
        <f t="shared" ref="F151:Z151" si="68">F150/F149</f>
        <v>#DIV/0!</v>
      </c>
      <c r="G151" s="170" t="e">
        <f t="shared" si="68"/>
        <v>#DIV/0!</v>
      </c>
      <c r="H151" s="168" t="e">
        <f t="shared" si="68"/>
        <v>#DIV/0!</v>
      </c>
      <c r="I151" s="168" t="e">
        <f t="shared" si="68"/>
        <v>#DIV/0!</v>
      </c>
      <c r="J151" s="168" t="e">
        <f t="shared" si="68"/>
        <v>#DIV/0!</v>
      </c>
      <c r="K151" s="168" t="e">
        <f t="shared" si="68"/>
        <v>#DIV/0!</v>
      </c>
      <c r="L151" s="168" t="e">
        <f t="shared" si="68"/>
        <v>#DIV/0!</v>
      </c>
      <c r="M151" s="168" t="e">
        <f t="shared" si="68"/>
        <v>#DIV/0!</v>
      </c>
      <c r="N151" s="168" t="e">
        <f t="shared" si="68"/>
        <v>#DIV/0!</v>
      </c>
      <c r="O151" s="168" t="e">
        <f t="shared" si="68"/>
        <v>#DIV/0!</v>
      </c>
      <c r="P151" s="168" t="e">
        <f t="shared" si="68"/>
        <v>#DIV/0!</v>
      </c>
      <c r="Q151" s="168" t="e">
        <f t="shared" si="68"/>
        <v>#DIV/0!</v>
      </c>
      <c r="R151" s="168" t="e">
        <f t="shared" si="68"/>
        <v>#DIV/0!</v>
      </c>
      <c r="S151" s="168" t="e">
        <f t="shared" si="68"/>
        <v>#DIV/0!</v>
      </c>
      <c r="T151" s="168" t="e">
        <f t="shared" si="68"/>
        <v>#DIV/0!</v>
      </c>
      <c r="U151" s="168" t="e">
        <f t="shared" si="68"/>
        <v>#DIV/0!</v>
      </c>
      <c r="V151" s="168" t="e">
        <f t="shared" si="68"/>
        <v>#DIV/0!</v>
      </c>
      <c r="W151" s="168" t="e">
        <f t="shared" si="68"/>
        <v>#DIV/0!</v>
      </c>
      <c r="X151" s="168" t="e">
        <f t="shared" si="68"/>
        <v>#DIV/0!</v>
      </c>
      <c r="Y151" s="168" t="e">
        <f t="shared" si="68"/>
        <v>#DIV/0!</v>
      </c>
      <c r="Z151" s="168" t="e">
        <f t="shared" si="68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36">
        <f>B150/B146*10</f>
        <v>176.05263157894737</v>
      </c>
      <c r="C152" s="129" t="e">
        <f t="shared" si="36"/>
        <v>#DIV/0!</v>
      </c>
      <c r="D152" s="99" t="e">
        <f>C152/B152</f>
        <v>#DIV/0!</v>
      </c>
      <c r="E152" s="160"/>
      <c r="F152" s="169" t="e">
        <f t="shared" ref="F152" si="69">F150/F146*10</f>
        <v>#DIV/0!</v>
      </c>
      <c r="G152" s="169" t="e">
        <f t="shared" ref="G152:H152" si="70">G150/G146*10</f>
        <v>#DIV/0!</v>
      </c>
      <c r="H152" s="169" t="e">
        <f t="shared" si="70"/>
        <v>#DIV/0!</v>
      </c>
      <c r="I152" s="169" t="e">
        <f>I150/I146*10</f>
        <v>#DIV/0!</v>
      </c>
      <c r="J152" s="169" t="e">
        <f>J150/J146*10</f>
        <v>#DIV/0!</v>
      </c>
      <c r="K152" s="169" t="e">
        <f>K150/K146*10</f>
        <v>#DIV/0!</v>
      </c>
      <c r="L152" s="169" t="e">
        <f>L150/L146*10</f>
        <v>#DIV/0!</v>
      </c>
      <c r="M152" s="169" t="e">
        <f>M150/M146*10</f>
        <v>#DIV/0!</v>
      </c>
      <c r="N152" s="169" t="e">
        <f t="shared" ref="N152:S152" si="71">N150/N146*10</f>
        <v>#DIV/0!</v>
      </c>
      <c r="O152" s="169" t="e">
        <f t="shared" si="71"/>
        <v>#DIV/0!</v>
      </c>
      <c r="P152" s="169" t="e">
        <f t="shared" si="71"/>
        <v>#DIV/0!</v>
      </c>
      <c r="Q152" s="169" t="e">
        <f t="shared" si="71"/>
        <v>#DIV/0!</v>
      </c>
      <c r="R152" s="169" t="e">
        <f t="shared" si="71"/>
        <v>#DIV/0!</v>
      </c>
      <c r="S152" s="169" t="e">
        <f t="shared" si="71"/>
        <v>#DIV/0!</v>
      </c>
      <c r="T152" s="169" t="e">
        <f>T150/T146*10</f>
        <v>#DIV/0!</v>
      </c>
      <c r="U152" s="169" t="e">
        <f>U150/U146*10</f>
        <v>#DIV/0!</v>
      </c>
      <c r="V152" s="169" t="e">
        <f t="shared" ref="V152:W152" si="72">V150/V146*10</f>
        <v>#DIV/0!</v>
      </c>
      <c r="W152" s="169" t="e">
        <f t="shared" si="72"/>
        <v>#DIV/0!</v>
      </c>
      <c r="X152" s="169" t="e">
        <f>X150/X146*10</f>
        <v>#DIV/0!</v>
      </c>
      <c r="Y152" s="169" t="e">
        <f>Y150/Y146*10</f>
        <v>#DIV/0!</v>
      </c>
      <c r="Z152" s="169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3">
        <v>961.5</v>
      </c>
      <c r="C153" s="129">
        <f t="shared" si="36"/>
        <v>911.1450000000001</v>
      </c>
      <c r="D153" s="99"/>
      <c r="E153" s="160"/>
      <c r="F153" s="175">
        <v>24.2</v>
      </c>
      <c r="G153" s="175">
        <v>51.5</v>
      </c>
      <c r="H153" s="168">
        <v>111.3</v>
      </c>
      <c r="I153" s="168"/>
      <c r="J153" s="168">
        <v>48.545000000000002</v>
      </c>
      <c r="K153" s="168">
        <v>35</v>
      </c>
      <c r="L153" s="168">
        <v>127</v>
      </c>
      <c r="M153" s="168">
        <v>69</v>
      </c>
      <c r="N153" s="168">
        <v>56</v>
      </c>
      <c r="O153" s="168">
        <v>24</v>
      </c>
      <c r="P153" s="168">
        <v>101</v>
      </c>
      <c r="Q153" s="168">
        <v>101</v>
      </c>
      <c r="R153" s="168"/>
      <c r="S153" s="169">
        <v>5.6</v>
      </c>
      <c r="T153" s="168">
        <v>10</v>
      </c>
      <c r="U153" s="168">
        <v>30</v>
      </c>
      <c r="V153" s="168"/>
      <c r="W153" s="168">
        <v>1</v>
      </c>
      <c r="X153" s="168">
        <v>65</v>
      </c>
      <c r="Y153" s="168">
        <v>48</v>
      </c>
      <c r="Z153" s="168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18"/>
      <c r="E154" s="163"/>
      <c r="F154" s="154"/>
      <c r="G154" s="154"/>
      <c r="H154" s="168"/>
      <c r="I154" s="168"/>
      <c r="J154" s="168"/>
      <c r="K154" s="168"/>
      <c r="L154" s="168">
        <v>139</v>
      </c>
      <c r="M154" s="168"/>
      <c r="N154" s="168"/>
      <c r="O154" s="168">
        <v>2</v>
      </c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3"/>
      <c r="F155" s="154"/>
      <c r="G155" s="154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78"/>
      <c r="S155" s="168"/>
      <c r="T155" s="168"/>
      <c r="U155" s="168"/>
      <c r="V155" s="168"/>
      <c r="W155" s="168"/>
      <c r="X155" s="168"/>
      <c r="Y155" s="168"/>
      <c r="Z155" s="168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60"/>
      <c r="F156" s="175">
        <v>24</v>
      </c>
      <c r="G156" s="175">
        <v>52</v>
      </c>
      <c r="H156" s="175">
        <v>111.3</v>
      </c>
      <c r="I156" s="175"/>
      <c r="J156" s="175">
        <v>48.545000000000002</v>
      </c>
      <c r="K156" s="175">
        <v>35</v>
      </c>
      <c r="L156" s="175">
        <v>139</v>
      </c>
      <c r="M156" s="175">
        <v>69</v>
      </c>
      <c r="N156" s="175">
        <v>56</v>
      </c>
      <c r="O156" s="175">
        <v>2</v>
      </c>
      <c r="P156" s="175">
        <v>101</v>
      </c>
      <c r="Q156" s="175">
        <v>101</v>
      </c>
      <c r="R156" s="175"/>
      <c r="S156" s="165">
        <v>5.6</v>
      </c>
      <c r="T156" s="175">
        <v>10</v>
      </c>
      <c r="U156" s="175">
        <v>30</v>
      </c>
      <c r="V156" s="175"/>
      <c r="W156" s="175">
        <v>1</v>
      </c>
      <c r="X156" s="175">
        <v>65</v>
      </c>
      <c r="Y156" s="175">
        <v>48</v>
      </c>
      <c r="Z156" s="175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38.5</v>
      </c>
      <c r="C157" s="129">
        <f>SUM(F157:Z157)</f>
        <v>52.5</v>
      </c>
      <c r="D157" s="99">
        <f t="shared" ref="D157:D162" si="73">C157/B157</f>
        <v>1.3636363636363635</v>
      </c>
      <c r="E157" s="160">
        <v>4</v>
      </c>
      <c r="F157" s="168"/>
      <c r="G157" s="168"/>
      <c r="H157" s="168"/>
      <c r="I157" s="168"/>
      <c r="J157" s="168"/>
      <c r="K157" s="168"/>
      <c r="L157" s="168">
        <v>14</v>
      </c>
      <c r="M157" s="168"/>
      <c r="N157" s="168">
        <v>10</v>
      </c>
      <c r="O157" s="168"/>
      <c r="P157" s="168"/>
      <c r="Q157" s="168"/>
      <c r="R157" s="168"/>
      <c r="S157" s="168"/>
      <c r="T157" s="168"/>
      <c r="U157" s="169">
        <v>4.5</v>
      </c>
      <c r="V157" s="168"/>
      <c r="W157" s="168"/>
      <c r="X157" s="168"/>
      <c r="Y157" s="168">
        <v>24</v>
      </c>
      <c r="Z157" s="168"/>
      <c r="AD157" s="59"/>
      <c r="AE157" s="59"/>
    </row>
    <row r="158" spans="1:31" s="9" customFormat="1" ht="30" hidden="1" customHeight="1" x14ac:dyDescent="0.2">
      <c r="A158" s="10" t="s">
        <v>171</v>
      </c>
      <c r="B158" s="152"/>
      <c r="C158" s="90">
        <f t="shared" ref="C158:E158" si="74">C157/C156</f>
        <v>5.8239826057052843E-2</v>
      </c>
      <c r="D158" s="99" t="e">
        <f t="shared" si="73"/>
        <v>#DIV/0!</v>
      </c>
      <c r="E158" s="161" t="e">
        <f t="shared" si="74"/>
        <v>#DIV/0!</v>
      </c>
      <c r="F158" s="170">
        <f t="shared" ref="F158:L158" si="75">F157/F156</f>
        <v>0</v>
      </c>
      <c r="G158" s="170">
        <f t="shared" si="75"/>
        <v>0</v>
      </c>
      <c r="H158" s="170">
        <f t="shared" si="75"/>
        <v>0</v>
      </c>
      <c r="I158" s="170" t="e">
        <f t="shared" si="75"/>
        <v>#DIV/0!</v>
      </c>
      <c r="J158" s="170">
        <f t="shared" si="75"/>
        <v>0</v>
      </c>
      <c r="K158" s="170">
        <f t="shared" si="75"/>
        <v>0</v>
      </c>
      <c r="L158" s="170">
        <f t="shared" si="75"/>
        <v>0.10071942446043165</v>
      </c>
      <c r="M158" s="170">
        <f t="shared" ref="M158:Z158" si="76">M157/M156</f>
        <v>0</v>
      </c>
      <c r="N158" s="170">
        <f t="shared" si="76"/>
        <v>0.17857142857142858</v>
      </c>
      <c r="O158" s="170">
        <f t="shared" si="76"/>
        <v>0</v>
      </c>
      <c r="P158" s="170">
        <f t="shared" si="76"/>
        <v>0</v>
      </c>
      <c r="Q158" s="170">
        <f t="shared" si="76"/>
        <v>0</v>
      </c>
      <c r="R158" s="170" t="e">
        <f>R157/R156</f>
        <v>#DIV/0!</v>
      </c>
      <c r="S158" s="170">
        <f t="shared" si="76"/>
        <v>0</v>
      </c>
      <c r="T158" s="170">
        <f t="shared" si="76"/>
        <v>0</v>
      </c>
      <c r="U158" s="170">
        <f t="shared" si="76"/>
        <v>0.15</v>
      </c>
      <c r="V158" s="170" t="e">
        <f>V157/V156</f>
        <v>#DIV/0!</v>
      </c>
      <c r="W158" s="170">
        <f t="shared" si="76"/>
        <v>0</v>
      </c>
      <c r="X158" s="170">
        <f t="shared" si="76"/>
        <v>0</v>
      </c>
      <c r="Y158" s="170">
        <f t="shared" si="76"/>
        <v>0.5</v>
      </c>
      <c r="Z158" s="170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7">SUM(F159:Z159)</f>
        <v>0</v>
      </c>
      <c r="D159" s="99" t="e">
        <f t="shared" si="73"/>
        <v>#DIV/0!</v>
      </c>
      <c r="E159" s="160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D159" s="59"/>
      <c r="AE159" s="59"/>
    </row>
    <row r="160" spans="1:31" s="9" customFormat="1" ht="30" customHeight="1" x14ac:dyDescent="0.2">
      <c r="A160" s="19" t="s">
        <v>105</v>
      </c>
      <c r="B160" s="129">
        <v>1703</v>
      </c>
      <c r="C160" s="129">
        <f>SUM(F160:Z160)</f>
        <v>1165</v>
      </c>
      <c r="D160" s="99">
        <f t="shared" si="73"/>
        <v>0.6840869054609513</v>
      </c>
      <c r="E160" s="160">
        <v>4</v>
      </c>
      <c r="F160" s="168"/>
      <c r="G160" s="168"/>
      <c r="H160" s="168"/>
      <c r="I160" s="168"/>
      <c r="J160" s="168"/>
      <c r="K160" s="168"/>
      <c r="L160" s="168">
        <v>800</v>
      </c>
      <c r="M160" s="168"/>
      <c r="N160" s="168">
        <v>200</v>
      </c>
      <c r="O160" s="168"/>
      <c r="P160" s="168"/>
      <c r="Q160" s="168"/>
      <c r="R160" s="168"/>
      <c r="S160" s="168"/>
      <c r="T160" s="168"/>
      <c r="U160" s="168">
        <v>100</v>
      </c>
      <c r="V160" s="168"/>
      <c r="W160" s="168"/>
      <c r="X160" s="168"/>
      <c r="Y160" s="168">
        <v>65</v>
      </c>
      <c r="Z160" s="168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7"/>
        <v>#DIV/0!</v>
      </c>
      <c r="D161" s="99" t="e">
        <f t="shared" si="73"/>
        <v>#DIV/0!</v>
      </c>
      <c r="E161" s="160"/>
      <c r="F161" s="174" t="e">
        <f t="shared" ref="F161:M161" si="78">F160/F159</f>
        <v>#DIV/0!</v>
      </c>
      <c r="G161" s="174" t="e">
        <f t="shared" si="78"/>
        <v>#DIV/0!</v>
      </c>
      <c r="H161" s="174" t="e">
        <f t="shared" si="78"/>
        <v>#DIV/0!</v>
      </c>
      <c r="I161" s="174" t="e">
        <f t="shared" si="78"/>
        <v>#DIV/0!</v>
      </c>
      <c r="J161" s="174" t="e">
        <f t="shared" si="78"/>
        <v>#DIV/0!</v>
      </c>
      <c r="K161" s="174" t="e">
        <f t="shared" si="78"/>
        <v>#DIV/0!</v>
      </c>
      <c r="L161" s="174" t="e">
        <f t="shared" si="78"/>
        <v>#DIV/0!</v>
      </c>
      <c r="M161" s="174" t="e">
        <f t="shared" si="78"/>
        <v>#DIV/0!</v>
      </c>
      <c r="N161" s="174" t="e">
        <f t="shared" ref="N161:O161" si="79">N160/N159</f>
        <v>#DIV/0!</v>
      </c>
      <c r="O161" s="174" t="e">
        <f t="shared" si="79"/>
        <v>#DIV/0!</v>
      </c>
      <c r="P161" s="174" t="e">
        <f>P160/P159</f>
        <v>#DIV/0!</v>
      </c>
      <c r="Q161" s="174" t="e">
        <f t="shared" ref="Q161:R161" si="80">Q160/Q159</f>
        <v>#DIV/0!</v>
      </c>
      <c r="R161" s="174" t="e">
        <f t="shared" si="80"/>
        <v>#DIV/0!</v>
      </c>
      <c r="S161" s="174" t="e">
        <f t="shared" ref="S161:Z161" si="81">S160/S159</f>
        <v>#DIV/0!</v>
      </c>
      <c r="T161" s="174" t="e">
        <f t="shared" si="81"/>
        <v>#DIV/0!</v>
      </c>
      <c r="U161" s="174" t="e">
        <f t="shared" si="81"/>
        <v>#DIV/0!</v>
      </c>
      <c r="V161" s="174" t="e">
        <f t="shared" si="81"/>
        <v>#DIV/0!</v>
      </c>
      <c r="W161" s="174" t="e">
        <f t="shared" si="81"/>
        <v>#DIV/0!</v>
      </c>
      <c r="X161" s="174" t="e">
        <f t="shared" si="81"/>
        <v>#DIV/0!</v>
      </c>
      <c r="Y161" s="174" t="e">
        <f t="shared" si="81"/>
        <v>#DIV/0!</v>
      </c>
      <c r="Z161" s="174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442.33766233766232</v>
      </c>
      <c r="C162" s="136">
        <f>C160/C157*10</f>
        <v>221.9047619047619</v>
      </c>
      <c r="D162" s="99">
        <f t="shared" si="73"/>
        <v>0.50166373067136427</v>
      </c>
      <c r="E162" s="160"/>
      <c r="F162" s="154" t="e">
        <f>F160/F157*10</f>
        <v>#DIV/0!</v>
      </c>
      <c r="G162" s="154" t="e">
        <f t="shared" ref="G162:I162" si="82">G160/G157*10</f>
        <v>#DIV/0!</v>
      </c>
      <c r="H162" s="154" t="e">
        <f t="shared" si="82"/>
        <v>#DIV/0!</v>
      </c>
      <c r="I162" s="154" t="e">
        <f t="shared" si="82"/>
        <v>#DIV/0!</v>
      </c>
      <c r="J162" s="154" t="e">
        <f t="shared" ref="J162:O162" si="83">J160/J157*10</f>
        <v>#DIV/0!</v>
      </c>
      <c r="K162" s="154" t="e">
        <f t="shared" si="83"/>
        <v>#DIV/0!</v>
      </c>
      <c r="L162" s="154">
        <f t="shared" si="83"/>
        <v>571.42857142857144</v>
      </c>
      <c r="M162" s="154" t="e">
        <f>M160/M157*10</f>
        <v>#DIV/0!</v>
      </c>
      <c r="N162" s="154">
        <f t="shared" si="83"/>
        <v>200</v>
      </c>
      <c r="O162" s="154" t="e">
        <f t="shared" si="83"/>
        <v>#DIV/0!</v>
      </c>
      <c r="P162" s="154" t="e">
        <f t="shared" ref="P162:Q162" si="84">P160/P157*10</f>
        <v>#DIV/0!</v>
      </c>
      <c r="Q162" s="154" t="e">
        <f t="shared" si="84"/>
        <v>#DIV/0!</v>
      </c>
      <c r="R162" s="154" t="e">
        <f>R160/R157*10</f>
        <v>#DIV/0!</v>
      </c>
      <c r="S162" s="154" t="e">
        <f t="shared" ref="S162:Z162" si="85">S160/S157*10</f>
        <v>#DIV/0!</v>
      </c>
      <c r="T162" s="154" t="e">
        <f t="shared" si="85"/>
        <v>#DIV/0!</v>
      </c>
      <c r="U162" s="154">
        <f t="shared" si="85"/>
        <v>222.22222222222223</v>
      </c>
      <c r="V162" s="154" t="e">
        <f t="shared" si="85"/>
        <v>#DIV/0!</v>
      </c>
      <c r="W162" s="154" t="e">
        <f t="shared" si="85"/>
        <v>#DIV/0!</v>
      </c>
      <c r="X162" s="154" t="e">
        <f t="shared" si="85"/>
        <v>#DIV/0!</v>
      </c>
      <c r="Y162" s="154">
        <f t="shared" si="85"/>
        <v>27.083333333333336</v>
      </c>
      <c r="Z162" s="154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7"/>
        <v>848.94500000000005</v>
      </c>
      <c r="D163" s="99"/>
      <c r="E163" s="160"/>
      <c r="F163" s="154">
        <f>F156-F157</f>
        <v>24</v>
      </c>
      <c r="G163" s="154">
        <f t="shared" ref="G163:Z163" si="86">G156-G157</f>
        <v>52</v>
      </c>
      <c r="H163" s="154">
        <f>H156-H157</f>
        <v>111.3</v>
      </c>
      <c r="I163" s="154">
        <f>I156-I157</f>
        <v>0</v>
      </c>
      <c r="J163" s="154">
        <f t="shared" si="86"/>
        <v>48.545000000000002</v>
      </c>
      <c r="K163" s="154">
        <f t="shared" si="86"/>
        <v>35</v>
      </c>
      <c r="L163" s="154">
        <f t="shared" si="86"/>
        <v>125</v>
      </c>
      <c r="M163" s="154">
        <f t="shared" si="86"/>
        <v>69</v>
      </c>
      <c r="N163" s="154">
        <f t="shared" si="86"/>
        <v>46</v>
      </c>
      <c r="O163" s="154">
        <f t="shared" si="86"/>
        <v>2</v>
      </c>
      <c r="P163" s="154">
        <f t="shared" si="86"/>
        <v>101</v>
      </c>
      <c r="Q163" s="154">
        <f t="shared" si="86"/>
        <v>101</v>
      </c>
      <c r="R163" s="154">
        <f t="shared" si="86"/>
        <v>0</v>
      </c>
      <c r="S163" s="154">
        <f t="shared" si="86"/>
        <v>5.6</v>
      </c>
      <c r="T163" s="154">
        <f t="shared" si="86"/>
        <v>10</v>
      </c>
      <c r="U163" s="154">
        <f t="shared" si="86"/>
        <v>25.5</v>
      </c>
      <c r="V163" s="154">
        <f t="shared" si="86"/>
        <v>0</v>
      </c>
      <c r="W163" s="154">
        <f t="shared" si="86"/>
        <v>1</v>
      </c>
      <c r="X163" s="154">
        <f t="shared" si="86"/>
        <v>65</v>
      </c>
      <c r="Y163" s="154">
        <f t="shared" si="86"/>
        <v>24</v>
      </c>
      <c r="Z163" s="154">
        <f t="shared" si="86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163</v>
      </c>
      <c r="B164" s="129">
        <v>349</v>
      </c>
      <c r="C164" s="129">
        <f t="shared" si="77"/>
        <v>70</v>
      </c>
      <c r="D164" s="99">
        <f>C164/B164</f>
        <v>0.20057306590257878</v>
      </c>
      <c r="E164" s="160">
        <v>3</v>
      </c>
      <c r="F164" s="179"/>
      <c r="G164" s="180"/>
      <c r="H164" s="181">
        <v>25</v>
      </c>
      <c r="I164" s="180"/>
      <c r="J164" s="180"/>
      <c r="K164" s="180"/>
      <c r="L164" s="180"/>
      <c r="M164" s="180">
        <v>15</v>
      </c>
      <c r="N164" s="180"/>
      <c r="O164" s="180"/>
      <c r="P164" s="180"/>
      <c r="Q164" s="180"/>
      <c r="R164" s="180"/>
      <c r="S164" s="180"/>
      <c r="T164" s="182"/>
      <c r="U164" s="180"/>
      <c r="V164" s="180"/>
      <c r="W164" s="180"/>
      <c r="X164" s="180"/>
      <c r="Y164" s="180">
        <v>30</v>
      </c>
      <c r="Z164" s="180"/>
      <c r="AD164" s="59"/>
      <c r="AE164" s="59"/>
    </row>
    <row r="165" spans="1:31" s="9" customFormat="1" ht="30" customHeight="1" x14ac:dyDescent="0.2">
      <c r="A165" s="19" t="s">
        <v>164</v>
      </c>
      <c r="B165" s="129">
        <v>4065.5</v>
      </c>
      <c r="C165" s="129">
        <f t="shared" si="77"/>
        <v>1350</v>
      </c>
      <c r="D165" s="99">
        <f>C165/B165</f>
        <v>0.33206247694010577</v>
      </c>
      <c r="E165" s="160">
        <v>3</v>
      </c>
      <c r="F165" s="179"/>
      <c r="G165" s="180"/>
      <c r="H165" s="180">
        <v>450</v>
      </c>
      <c r="I165" s="180"/>
      <c r="J165" s="180"/>
      <c r="K165" s="180"/>
      <c r="L165" s="180"/>
      <c r="M165" s="180">
        <v>300</v>
      </c>
      <c r="N165" s="180"/>
      <c r="O165" s="180"/>
      <c r="P165" s="180"/>
      <c r="Q165" s="180"/>
      <c r="R165" s="180"/>
      <c r="S165" s="180"/>
      <c r="T165" s="182"/>
      <c r="U165" s="180"/>
      <c r="V165" s="180"/>
      <c r="W165" s="180"/>
      <c r="X165" s="180"/>
      <c r="Y165" s="180">
        <v>600</v>
      </c>
      <c r="Z165" s="180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7">B165/B164*10</f>
        <v>116.48997134670488</v>
      </c>
      <c r="C166" s="136">
        <f t="shared" si="87"/>
        <v>192.85714285714283</v>
      </c>
      <c r="D166" s="95">
        <f t="shared" si="87"/>
        <v>16.55568635029956</v>
      </c>
      <c r="E166" s="164"/>
      <c r="F166" s="154" t="e">
        <f>F165/F164*10</f>
        <v>#DIV/0!</v>
      </c>
      <c r="G166" s="154" t="e">
        <f>G165/G164*10</f>
        <v>#DIV/0!</v>
      </c>
      <c r="H166" s="154">
        <f>H165/H164*10</f>
        <v>180</v>
      </c>
      <c r="I166" s="154" t="e">
        <f t="shared" ref="I166:R166" si="88">I165/I164*10</f>
        <v>#DIV/0!</v>
      </c>
      <c r="J166" s="154" t="e">
        <f t="shared" si="88"/>
        <v>#DIV/0!</v>
      </c>
      <c r="K166" s="154" t="e">
        <f t="shared" si="88"/>
        <v>#DIV/0!</v>
      </c>
      <c r="L166" s="154" t="e">
        <f t="shared" si="88"/>
        <v>#DIV/0!</v>
      </c>
      <c r="M166" s="154">
        <f t="shared" si="88"/>
        <v>200</v>
      </c>
      <c r="N166" s="154" t="e">
        <f t="shared" si="88"/>
        <v>#DIV/0!</v>
      </c>
      <c r="O166" s="154" t="e">
        <f t="shared" si="88"/>
        <v>#DIV/0!</v>
      </c>
      <c r="P166" s="154" t="e">
        <f t="shared" si="88"/>
        <v>#DIV/0!</v>
      </c>
      <c r="Q166" s="154" t="e">
        <f t="shared" si="88"/>
        <v>#DIV/0!</v>
      </c>
      <c r="R166" s="154" t="e">
        <f t="shared" si="88"/>
        <v>#DIV/0!</v>
      </c>
      <c r="S166" s="154" t="e">
        <f t="shared" ref="S166:U166" si="89">S165/S164*10</f>
        <v>#DIV/0!</v>
      </c>
      <c r="T166" s="154" t="e">
        <f t="shared" si="89"/>
        <v>#DIV/0!</v>
      </c>
      <c r="U166" s="154" t="e">
        <f t="shared" si="89"/>
        <v>#DIV/0!</v>
      </c>
      <c r="V166" s="154" t="e">
        <f t="shared" ref="V166:Z166" si="90">V165/V164*10</f>
        <v>#DIV/0!</v>
      </c>
      <c r="W166" s="154" t="e">
        <f t="shared" si="90"/>
        <v>#DIV/0!</v>
      </c>
      <c r="X166" s="154" t="e">
        <f t="shared" si="90"/>
        <v>#DIV/0!</v>
      </c>
      <c r="Y166" s="154">
        <f t="shared" si="90"/>
        <v>200</v>
      </c>
      <c r="Z166" s="154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5272</v>
      </c>
      <c r="C167" s="129">
        <f t="shared" si="77"/>
        <v>1235</v>
      </c>
      <c r="D167" s="99">
        <f>C167/B167</f>
        <v>0.23425644916540211</v>
      </c>
      <c r="E167" s="160">
        <v>4</v>
      </c>
      <c r="F167" s="183">
        <f>F177+F180+F197+F183+F192</f>
        <v>0</v>
      </c>
      <c r="G167" s="183">
        <f>G177+G180+G197+G183</f>
        <v>0</v>
      </c>
      <c r="H167" s="183">
        <f>H177+H180+H197+H183+H192</f>
        <v>0</v>
      </c>
      <c r="I167" s="183">
        <f>I177+I180+I197+I183</f>
        <v>0</v>
      </c>
      <c r="J167" s="183">
        <f>J177+J180+J197+J183</f>
        <v>277</v>
      </c>
      <c r="K167" s="183">
        <f>K177+K197+K192+K180</f>
        <v>0</v>
      </c>
      <c r="L167" s="183">
        <f>L177+L180+L197+L183</f>
        <v>0</v>
      </c>
      <c r="M167" s="183">
        <f>M177+M180+M197+M183</f>
        <v>210</v>
      </c>
      <c r="N167" s="183">
        <f>N177+N180+N197+N183</f>
        <v>566</v>
      </c>
      <c r="O167" s="183">
        <f>O177+O180+O197+O183</f>
        <v>0</v>
      </c>
      <c r="P167" s="183">
        <f>P177+P180+P197+P183</f>
        <v>0</v>
      </c>
      <c r="Q167" s="183">
        <f t="shared" ref="Q167:Z167" si="91">Q177+Q180+Q197+Q183+Q186+Q192</f>
        <v>0</v>
      </c>
      <c r="R167" s="183">
        <f t="shared" si="91"/>
        <v>0</v>
      </c>
      <c r="S167" s="183">
        <f t="shared" si="91"/>
        <v>0</v>
      </c>
      <c r="T167" s="183">
        <f t="shared" si="91"/>
        <v>0</v>
      </c>
      <c r="U167" s="183">
        <f t="shared" si="91"/>
        <v>0</v>
      </c>
      <c r="V167" s="183">
        <f t="shared" si="91"/>
        <v>0</v>
      </c>
      <c r="W167" s="183">
        <f t="shared" si="91"/>
        <v>0</v>
      </c>
      <c r="X167" s="183">
        <f t="shared" si="91"/>
        <v>0</v>
      </c>
      <c r="Y167" s="183">
        <f>Y177+Y180+Y197+Y183+Y186+Y192</f>
        <v>182</v>
      </c>
      <c r="Z167" s="183">
        <f t="shared" si="91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5053</v>
      </c>
      <c r="C168" s="129">
        <f t="shared" si="77"/>
        <v>1009</v>
      </c>
      <c r="D168" s="99">
        <f>C168/B168</f>
        <v>0.19968335642192755</v>
      </c>
      <c r="E168" s="160">
        <v>4</v>
      </c>
      <c r="F168" s="181">
        <f t="shared" ref="F168:Z168" si="92">F178+F181+F184+F198+F187+F193</f>
        <v>0</v>
      </c>
      <c r="G168" s="181">
        <f t="shared" si="92"/>
        <v>0</v>
      </c>
      <c r="H168" s="181">
        <f t="shared" si="92"/>
        <v>0</v>
      </c>
      <c r="I168" s="181">
        <f t="shared" si="92"/>
        <v>0</v>
      </c>
      <c r="J168" s="181">
        <f t="shared" si="92"/>
        <v>270</v>
      </c>
      <c r="K168" s="181">
        <f>K178+K181+K184+K198+K187+K193</f>
        <v>0</v>
      </c>
      <c r="L168" s="181">
        <f t="shared" si="92"/>
        <v>0</v>
      </c>
      <c r="M168" s="181">
        <f t="shared" si="92"/>
        <v>170</v>
      </c>
      <c r="N168" s="181">
        <f t="shared" si="92"/>
        <v>367</v>
      </c>
      <c r="O168" s="181">
        <f t="shared" si="92"/>
        <v>0</v>
      </c>
      <c r="P168" s="181">
        <f t="shared" si="92"/>
        <v>0</v>
      </c>
      <c r="Q168" s="181">
        <f t="shared" si="92"/>
        <v>0</v>
      </c>
      <c r="R168" s="181">
        <f t="shared" si="92"/>
        <v>0</v>
      </c>
      <c r="S168" s="181">
        <f t="shared" si="92"/>
        <v>0</v>
      </c>
      <c r="T168" s="181">
        <f t="shared" si="92"/>
        <v>0</v>
      </c>
      <c r="U168" s="181">
        <f t="shared" si="92"/>
        <v>0</v>
      </c>
      <c r="V168" s="181">
        <f t="shared" si="92"/>
        <v>0</v>
      </c>
      <c r="W168" s="181">
        <f t="shared" si="92"/>
        <v>0</v>
      </c>
      <c r="X168" s="181">
        <f t="shared" si="92"/>
        <v>0</v>
      </c>
      <c r="Y168" s="181">
        <f t="shared" si="92"/>
        <v>202</v>
      </c>
      <c r="Z168" s="181">
        <f t="shared" si="92"/>
        <v>0</v>
      </c>
      <c r="AD168" s="59"/>
      <c r="AE168" s="59"/>
    </row>
    <row r="169" spans="1:31" s="133" customFormat="1" ht="30" customHeight="1" x14ac:dyDescent="0.2">
      <c r="A169" s="145" t="s">
        <v>218</v>
      </c>
      <c r="B169" s="136"/>
      <c r="C169" s="129"/>
      <c r="D169" s="135"/>
      <c r="E169" s="160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46"/>
      <c r="AD169" s="144"/>
      <c r="AE169" s="144"/>
    </row>
    <row r="170" spans="1:31" s="9" customFormat="1" ht="30" customHeight="1" x14ac:dyDescent="0.2">
      <c r="A170" s="147" t="s">
        <v>219</v>
      </c>
      <c r="B170" s="136"/>
      <c r="C170" s="129"/>
      <c r="D170" s="99"/>
      <c r="E170" s="160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52"/>
      <c r="AD170" s="59"/>
      <c r="AE170" s="59"/>
    </row>
    <row r="171" spans="1:31" s="9" customFormat="1" ht="30" customHeight="1" x14ac:dyDescent="0.2">
      <c r="A171" s="147" t="s">
        <v>220</v>
      </c>
      <c r="B171" s="136"/>
      <c r="C171" s="129"/>
      <c r="D171" s="99"/>
      <c r="E171" s="160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52"/>
      <c r="AD171" s="59"/>
      <c r="AE171" s="59"/>
    </row>
    <row r="172" spans="1:31" s="9" customFormat="1" ht="30" customHeight="1" x14ac:dyDescent="0.2">
      <c r="A172" s="147" t="s">
        <v>221</v>
      </c>
      <c r="B172" s="136"/>
      <c r="C172" s="129"/>
      <c r="D172" s="99"/>
      <c r="E172" s="160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52"/>
      <c r="AD172" s="59"/>
      <c r="AE172" s="59"/>
    </row>
    <row r="173" spans="1:31" s="9" customFormat="1" ht="30" customHeight="1" x14ac:dyDescent="0.2">
      <c r="A173" s="147" t="s">
        <v>222</v>
      </c>
      <c r="B173" s="136"/>
      <c r="C173" s="129"/>
      <c r="D173" s="99"/>
      <c r="E173" s="160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52"/>
      <c r="AD173" s="59"/>
      <c r="AE173" s="59"/>
    </row>
    <row r="174" spans="1:31" s="9" customFormat="1" ht="30" customHeight="1" x14ac:dyDescent="0.2">
      <c r="A174" s="147" t="s">
        <v>223</v>
      </c>
      <c r="B174" s="136"/>
      <c r="C174" s="129"/>
      <c r="D174" s="99"/>
      <c r="E174" s="160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9.5845978755690435</v>
      </c>
      <c r="C175" s="136">
        <f>C168/C167*10</f>
        <v>8.1700404858299596</v>
      </c>
      <c r="D175" s="99">
        <f>C175/B175</f>
        <v>0.85241348587562926</v>
      </c>
      <c r="E175" s="164"/>
      <c r="F175" s="154" t="e">
        <f t="shared" ref="F175:Z175" si="93">F168/F167*10</f>
        <v>#DIV/0!</v>
      </c>
      <c r="G175" s="154" t="e">
        <f t="shared" si="93"/>
        <v>#DIV/0!</v>
      </c>
      <c r="H175" s="154" t="e">
        <f t="shared" si="93"/>
        <v>#DIV/0!</v>
      </c>
      <c r="I175" s="154" t="e">
        <f t="shared" si="93"/>
        <v>#DIV/0!</v>
      </c>
      <c r="J175" s="154">
        <f t="shared" si="93"/>
        <v>9.7472924187725631</v>
      </c>
      <c r="K175" s="154" t="e">
        <f t="shared" si="93"/>
        <v>#DIV/0!</v>
      </c>
      <c r="L175" s="154" t="e">
        <f t="shared" si="93"/>
        <v>#DIV/0!</v>
      </c>
      <c r="M175" s="154">
        <f t="shared" si="93"/>
        <v>8.0952380952380949</v>
      </c>
      <c r="N175" s="154">
        <f t="shared" si="93"/>
        <v>6.4840989399293294</v>
      </c>
      <c r="O175" s="154" t="e">
        <f t="shared" si="93"/>
        <v>#DIV/0!</v>
      </c>
      <c r="P175" s="154" t="e">
        <f t="shared" si="93"/>
        <v>#DIV/0!</v>
      </c>
      <c r="Q175" s="154" t="e">
        <f t="shared" si="93"/>
        <v>#DIV/0!</v>
      </c>
      <c r="R175" s="154" t="e">
        <f t="shared" si="93"/>
        <v>#DIV/0!</v>
      </c>
      <c r="S175" s="154" t="e">
        <f t="shared" si="93"/>
        <v>#DIV/0!</v>
      </c>
      <c r="T175" s="154" t="e">
        <f t="shared" si="93"/>
        <v>#DIV/0!</v>
      </c>
      <c r="U175" s="154" t="e">
        <f t="shared" si="93"/>
        <v>#DIV/0!</v>
      </c>
      <c r="V175" s="154" t="e">
        <f t="shared" si="93"/>
        <v>#DIV/0!</v>
      </c>
      <c r="W175" s="154" t="e">
        <f t="shared" si="93"/>
        <v>#DIV/0!</v>
      </c>
      <c r="X175" s="154" t="e">
        <f t="shared" si="93"/>
        <v>#DIV/0!</v>
      </c>
      <c r="Y175" s="154">
        <f t="shared" si="93"/>
        <v>11.098901098901099</v>
      </c>
      <c r="Z175" s="154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7"/>
        <v>#REF!</v>
      </c>
      <c r="D176" s="99"/>
      <c r="E176" s="160"/>
      <c r="F176" s="154" t="e">
        <f>#REF!-F167</f>
        <v>#REF!</v>
      </c>
      <c r="G176" s="154" t="e">
        <f>#REF!-G167</f>
        <v>#REF!</v>
      </c>
      <c r="H176" s="154" t="e">
        <f>#REF!-H167</f>
        <v>#REF!</v>
      </c>
      <c r="I176" s="154" t="e">
        <f>#REF!-I167</f>
        <v>#REF!</v>
      </c>
      <c r="J176" s="154" t="e">
        <f>#REF!-J167</f>
        <v>#REF!</v>
      </c>
      <c r="K176" s="154" t="e">
        <f>#REF!-K167</f>
        <v>#REF!</v>
      </c>
      <c r="L176" s="154" t="e">
        <f>#REF!-L167</f>
        <v>#REF!</v>
      </c>
      <c r="M176" s="154" t="e">
        <f>#REF!-M167</f>
        <v>#REF!</v>
      </c>
      <c r="N176" s="154" t="e">
        <f>#REF!-N167</f>
        <v>#REF!</v>
      </c>
      <c r="O176" s="154" t="e">
        <f>#REF!-O167</f>
        <v>#REF!</v>
      </c>
      <c r="P176" s="154" t="e">
        <f>#REF!-P167</f>
        <v>#REF!</v>
      </c>
      <c r="Q176" s="154" t="e">
        <f>#REF!-Q167</f>
        <v>#REF!</v>
      </c>
      <c r="R176" s="154" t="e">
        <f>#REF!-R167</f>
        <v>#REF!</v>
      </c>
      <c r="S176" s="154" t="e">
        <f>#REF!-S167</f>
        <v>#REF!</v>
      </c>
      <c r="T176" s="154" t="e">
        <f>#REF!-T167</f>
        <v>#REF!</v>
      </c>
      <c r="U176" s="154" t="e">
        <f>#REF!-U167</f>
        <v>#REF!</v>
      </c>
      <c r="V176" s="154" t="e">
        <f>#REF!-V167</f>
        <v>#REF!</v>
      </c>
      <c r="W176" s="154" t="e">
        <f>#REF!-W167</f>
        <v>#REF!</v>
      </c>
      <c r="X176" s="154" t="e">
        <f>#REF!-X167</f>
        <v>#REF!</v>
      </c>
      <c r="Y176" s="154" t="e">
        <f>#REF!-Y167</f>
        <v>#REF!</v>
      </c>
      <c r="Z176" s="154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106</v>
      </c>
      <c r="B177" s="130">
        <v>1032</v>
      </c>
      <c r="C177" s="129">
        <f t="shared" si="77"/>
        <v>0</v>
      </c>
      <c r="D177" s="99">
        <f t="shared" ref="D177:D201" si="94">C177/B177</f>
        <v>0</v>
      </c>
      <c r="E177" s="16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D177" s="59"/>
      <c r="AE177" s="59"/>
    </row>
    <row r="178" spans="1:31" s="9" customFormat="1" ht="30" hidden="1" customHeight="1" x14ac:dyDescent="0.2">
      <c r="A178" s="50" t="s">
        <v>107</v>
      </c>
      <c r="B178" s="129">
        <v>1489</v>
      </c>
      <c r="C178" s="129">
        <f t="shared" si="77"/>
        <v>0</v>
      </c>
      <c r="D178" s="99">
        <f t="shared" si="94"/>
        <v>0</v>
      </c>
      <c r="E178" s="160"/>
      <c r="F178" s="184"/>
      <c r="G178" s="168"/>
      <c r="H178" s="168"/>
      <c r="I178" s="168"/>
      <c r="J178" s="168"/>
      <c r="K178" s="168"/>
      <c r="L178" s="168"/>
      <c r="M178" s="185"/>
      <c r="N178" s="185"/>
      <c r="O178" s="186"/>
      <c r="P178" s="184"/>
      <c r="Q178" s="184"/>
      <c r="R178" s="185"/>
      <c r="S178" s="185"/>
      <c r="T178" s="185"/>
      <c r="U178" s="185"/>
      <c r="V178" s="185"/>
      <c r="W178" s="185"/>
      <c r="X178" s="185"/>
      <c r="Y178" s="185"/>
      <c r="Z178" s="186"/>
      <c r="AD178" s="59"/>
      <c r="AE178" s="59"/>
    </row>
    <row r="179" spans="1:31" s="9" customFormat="1" ht="30" hidden="1" customHeight="1" x14ac:dyDescent="0.2">
      <c r="A179" s="19" t="s">
        <v>94</v>
      </c>
      <c r="B179" s="154">
        <f t="shared" ref="B179:E179" si="95">B178/B177*10</f>
        <v>14.428294573643409</v>
      </c>
      <c r="C179" s="95" t="e">
        <f t="shared" si="95"/>
        <v>#DIV/0!</v>
      </c>
      <c r="D179" s="99" t="e">
        <f t="shared" si="94"/>
        <v>#DIV/0!</v>
      </c>
      <c r="E179" s="164" t="e">
        <f t="shared" si="95"/>
        <v>#DIV/0!</v>
      </c>
      <c r="F179" s="154" t="e">
        <f t="shared" ref="F179:G179" si="96">F178/F177*10</f>
        <v>#DIV/0!</v>
      </c>
      <c r="G179" s="154" t="e">
        <f t="shared" si="96"/>
        <v>#DIV/0!</v>
      </c>
      <c r="H179" s="154" t="e">
        <f t="shared" ref="H179:X179" si="97">H178/H177*10</f>
        <v>#DIV/0!</v>
      </c>
      <c r="I179" s="154" t="e">
        <f t="shared" si="97"/>
        <v>#DIV/0!</v>
      </c>
      <c r="J179" s="154" t="e">
        <f t="shared" si="97"/>
        <v>#DIV/0!</v>
      </c>
      <c r="K179" s="154" t="e">
        <f t="shared" si="97"/>
        <v>#DIV/0!</v>
      </c>
      <c r="L179" s="154" t="e">
        <f t="shared" si="97"/>
        <v>#DIV/0!</v>
      </c>
      <c r="M179" s="154" t="e">
        <f t="shared" si="97"/>
        <v>#DIV/0!</v>
      </c>
      <c r="N179" s="154" t="e">
        <f t="shared" si="97"/>
        <v>#DIV/0!</v>
      </c>
      <c r="O179" s="154" t="e">
        <f t="shared" si="97"/>
        <v>#DIV/0!</v>
      </c>
      <c r="P179" s="154" t="e">
        <f t="shared" si="97"/>
        <v>#DIV/0!</v>
      </c>
      <c r="Q179" s="154" t="e">
        <f t="shared" si="97"/>
        <v>#DIV/0!</v>
      </c>
      <c r="R179" s="154" t="e">
        <f t="shared" si="97"/>
        <v>#DIV/0!</v>
      </c>
      <c r="S179" s="154" t="e">
        <f t="shared" si="97"/>
        <v>#DIV/0!</v>
      </c>
      <c r="T179" s="154" t="e">
        <f t="shared" si="97"/>
        <v>#DIV/0!</v>
      </c>
      <c r="U179" s="154" t="e">
        <f t="shared" si="97"/>
        <v>#DIV/0!</v>
      </c>
      <c r="V179" s="154" t="e">
        <f t="shared" si="97"/>
        <v>#DIV/0!</v>
      </c>
      <c r="W179" s="154" t="e">
        <f t="shared" si="97"/>
        <v>#DIV/0!</v>
      </c>
      <c r="X179" s="154" t="e">
        <f t="shared" si="97"/>
        <v>#DIV/0!</v>
      </c>
      <c r="Y179" s="154" t="e">
        <f>Y178/Y177*10</f>
        <v>#DIV/0!</v>
      </c>
      <c r="Z179" s="154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4130</v>
      </c>
      <c r="C180" s="129">
        <f t="shared" si="77"/>
        <v>1235</v>
      </c>
      <c r="D180" s="99">
        <f t="shared" si="94"/>
        <v>0.2990314769975787</v>
      </c>
      <c r="E180" s="160">
        <v>4</v>
      </c>
      <c r="F180" s="180"/>
      <c r="G180" s="180"/>
      <c r="H180" s="180"/>
      <c r="I180" s="180"/>
      <c r="J180" s="180">
        <v>277</v>
      </c>
      <c r="K180" s="180"/>
      <c r="L180" s="180"/>
      <c r="M180" s="180">
        <v>210</v>
      </c>
      <c r="N180" s="180">
        <v>566</v>
      </c>
      <c r="O180" s="180"/>
      <c r="P180" s="180"/>
      <c r="Q180" s="180"/>
      <c r="R180" s="180"/>
      <c r="S180" s="180"/>
      <c r="T180" s="180"/>
      <c r="U180" s="187"/>
      <c r="V180" s="180"/>
      <c r="W180" s="180"/>
      <c r="X180" s="180"/>
      <c r="Y180" s="180">
        <v>182</v>
      </c>
      <c r="Z180" s="180"/>
      <c r="AD180" s="59"/>
      <c r="AE180" s="59"/>
    </row>
    <row r="181" spans="1:31" s="9" customFormat="1" ht="30" customHeight="1" x14ac:dyDescent="0.2">
      <c r="A181" s="19" t="s">
        <v>170</v>
      </c>
      <c r="B181" s="130">
        <v>3399</v>
      </c>
      <c r="C181" s="129">
        <f>SUM(F181:Z181)</f>
        <v>1009</v>
      </c>
      <c r="D181" s="99">
        <f t="shared" si="94"/>
        <v>0.29685201529861727</v>
      </c>
      <c r="E181" s="160">
        <v>4</v>
      </c>
      <c r="F181" s="180"/>
      <c r="G181" s="187"/>
      <c r="H181" s="187"/>
      <c r="I181" s="187"/>
      <c r="J181" s="187">
        <v>270</v>
      </c>
      <c r="K181" s="187"/>
      <c r="L181" s="187"/>
      <c r="M181" s="179">
        <v>170</v>
      </c>
      <c r="N181" s="179">
        <v>367</v>
      </c>
      <c r="O181" s="187"/>
      <c r="P181" s="176"/>
      <c r="Q181" s="179"/>
      <c r="R181" s="179"/>
      <c r="S181" s="179"/>
      <c r="T181" s="179"/>
      <c r="U181" s="187"/>
      <c r="V181" s="176"/>
      <c r="W181" s="179"/>
      <c r="X181" s="176"/>
      <c r="Y181" s="179">
        <v>202</v>
      </c>
      <c r="Z181" s="176"/>
      <c r="AD181" s="59"/>
      <c r="AE181" s="59"/>
    </row>
    <row r="182" spans="1:31" s="9" customFormat="1" ht="30" customHeight="1" x14ac:dyDescent="0.2">
      <c r="A182" s="19" t="s">
        <v>94</v>
      </c>
      <c r="B182" s="154">
        <f t="shared" ref="B182" si="98">B181/B180*10</f>
        <v>8.23002421307506</v>
      </c>
      <c r="C182" s="96">
        <f t="shared" ref="C182:K182" si="99">C181/C180*10</f>
        <v>8.1700404858299596</v>
      </c>
      <c r="D182" s="99">
        <f t="shared" si="94"/>
        <v>0.99271159771926254</v>
      </c>
      <c r="E182" s="159"/>
      <c r="F182" s="155" t="e">
        <f t="shared" si="99"/>
        <v>#DIV/0!</v>
      </c>
      <c r="G182" s="155" t="e">
        <f t="shared" si="99"/>
        <v>#DIV/0!</v>
      </c>
      <c r="H182" s="155" t="e">
        <f t="shared" si="99"/>
        <v>#DIV/0!</v>
      </c>
      <c r="I182" s="155" t="e">
        <f t="shared" si="99"/>
        <v>#DIV/0!</v>
      </c>
      <c r="J182" s="155">
        <f t="shared" si="99"/>
        <v>9.7472924187725631</v>
      </c>
      <c r="K182" s="155" t="e">
        <f t="shared" si="99"/>
        <v>#DIV/0!</v>
      </c>
      <c r="L182" s="155" t="e">
        <f t="shared" ref="L182:N182" si="100">L181/L180*10</f>
        <v>#DIV/0!</v>
      </c>
      <c r="M182" s="155">
        <f t="shared" si="100"/>
        <v>8.0952380952380949</v>
      </c>
      <c r="N182" s="155">
        <f t="shared" si="100"/>
        <v>6.4840989399293294</v>
      </c>
      <c r="O182" s="155" t="e">
        <f t="shared" ref="O182:R182" si="101">O181/O180*10</f>
        <v>#DIV/0!</v>
      </c>
      <c r="P182" s="155" t="e">
        <f t="shared" si="101"/>
        <v>#DIV/0!</v>
      </c>
      <c r="Q182" s="155" t="e">
        <f t="shared" si="101"/>
        <v>#DIV/0!</v>
      </c>
      <c r="R182" s="155" t="e">
        <f t="shared" si="101"/>
        <v>#DIV/0!</v>
      </c>
      <c r="S182" s="155" t="e">
        <f>S181/S180*10</f>
        <v>#DIV/0!</v>
      </c>
      <c r="T182" s="155" t="e">
        <f>T181/T180*10</f>
        <v>#DIV/0!</v>
      </c>
      <c r="U182" s="155" t="e">
        <f t="shared" ref="U182:Z182" si="102">U181/U180*10</f>
        <v>#DIV/0!</v>
      </c>
      <c r="V182" s="155" t="e">
        <f t="shared" si="102"/>
        <v>#DIV/0!</v>
      </c>
      <c r="W182" s="155" t="e">
        <f t="shared" si="102"/>
        <v>#DIV/0!</v>
      </c>
      <c r="X182" s="155" t="e">
        <f t="shared" si="102"/>
        <v>#DIV/0!</v>
      </c>
      <c r="Y182" s="155">
        <f t="shared" si="102"/>
        <v>11.098901098901099</v>
      </c>
      <c r="Z182" s="155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7"/>
        <v>0</v>
      </c>
      <c r="D183" s="99" t="e">
        <f t="shared" si="94"/>
        <v>#DIV/0!</v>
      </c>
      <c r="E183" s="160"/>
      <c r="F183" s="155"/>
      <c r="G183" s="155"/>
      <c r="H183" s="155"/>
      <c r="I183" s="155"/>
      <c r="J183" s="187"/>
      <c r="K183" s="155"/>
      <c r="L183" s="155"/>
      <c r="M183" s="155"/>
      <c r="N183" s="155"/>
      <c r="O183" s="155"/>
      <c r="P183" s="155"/>
      <c r="Q183" s="155"/>
      <c r="R183" s="155"/>
      <c r="S183" s="155"/>
      <c r="T183" s="187"/>
      <c r="U183" s="187"/>
      <c r="V183" s="187"/>
      <c r="W183" s="155"/>
      <c r="X183" s="155"/>
      <c r="Y183" s="155"/>
      <c r="Z183" s="187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7"/>
        <v>0</v>
      </c>
      <c r="D184" s="99" t="e">
        <f t="shared" si="94"/>
        <v>#DIV/0!</v>
      </c>
      <c r="E184" s="160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87"/>
      <c r="U184" s="187"/>
      <c r="V184" s="187"/>
      <c r="W184" s="155"/>
      <c r="X184" s="155"/>
      <c r="Y184" s="155"/>
      <c r="Z184" s="187"/>
      <c r="AD184" s="59"/>
      <c r="AE184" s="59"/>
    </row>
    <row r="185" spans="1:31" s="9" customFormat="1" ht="30" hidden="1" customHeight="1" x14ac:dyDescent="0.2">
      <c r="A185" s="19" t="s">
        <v>94</v>
      </c>
      <c r="B185" s="155" t="e">
        <f t="shared" ref="B185:F185" si="103">B184/B183*10</f>
        <v>#DIV/0!</v>
      </c>
      <c r="C185" s="96" t="e">
        <f t="shared" si="103"/>
        <v>#DIV/0!</v>
      </c>
      <c r="D185" s="99" t="e">
        <f t="shared" si="94"/>
        <v>#DIV/0!</v>
      </c>
      <c r="E185" s="159" t="e">
        <f t="shared" si="103"/>
        <v>#DIV/0!</v>
      </c>
      <c r="F185" s="155" t="e">
        <f t="shared" si="103"/>
        <v>#DIV/0!</v>
      </c>
      <c r="G185" s="155" t="e">
        <f t="shared" ref="G185:I185" si="104">G184/G183*10</f>
        <v>#DIV/0!</v>
      </c>
      <c r="H185" s="155" t="e">
        <f t="shared" si="104"/>
        <v>#DIV/0!</v>
      </c>
      <c r="I185" s="155" t="e">
        <f t="shared" si="104"/>
        <v>#DIV/0!</v>
      </c>
      <c r="J185" s="155" t="e">
        <f t="shared" ref="J185:N185" si="105">J184/J183*10</f>
        <v>#DIV/0!</v>
      </c>
      <c r="K185" s="155" t="e">
        <f t="shared" si="105"/>
        <v>#DIV/0!</v>
      </c>
      <c r="L185" s="155" t="e">
        <f t="shared" si="105"/>
        <v>#DIV/0!</v>
      </c>
      <c r="M185" s="155" t="e">
        <f t="shared" si="105"/>
        <v>#DIV/0!</v>
      </c>
      <c r="N185" s="155" t="e">
        <f t="shared" si="105"/>
        <v>#DIV/0!</v>
      </c>
      <c r="O185" s="155" t="e">
        <f t="shared" ref="O185:Q185" si="106">O184/O183*10</f>
        <v>#DIV/0!</v>
      </c>
      <c r="P185" s="155" t="e">
        <f t="shared" si="106"/>
        <v>#DIV/0!</v>
      </c>
      <c r="Q185" s="155" t="e">
        <f t="shared" si="106"/>
        <v>#DIV/0!</v>
      </c>
      <c r="R185" s="155" t="e">
        <f>R184/R183*10</f>
        <v>#DIV/0!</v>
      </c>
      <c r="S185" s="155" t="e">
        <f>S184/S183*10</f>
        <v>#DIV/0!</v>
      </c>
      <c r="T185" s="155" t="e">
        <f>T184/T183*10</f>
        <v>#DIV/0!</v>
      </c>
      <c r="U185" s="155" t="e">
        <f>U184/U183*10</f>
        <v>#DIV/0!</v>
      </c>
      <c r="V185" s="155" t="e">
        <f>V184/V183*10</f>
        <v>#DIV/0!</v>
      </c>
      <c r="W185" s="155" t="e">
        <f t="shared" ref="W185:Z185" si="107">W184/W183*10</f>
        <v>#DIV/0!</v>
      </c>
      <c r="X185" s="155" t="e">
        <f t="shared" si="107"/>
        <v>#DIV/0!</v>
      </c>
      <c r="Y185" s="155" t="e">
        <f t="shared" si="107"/>
        <v>#DIV/0!</v>
      </c>
      <c r="Z185" s="155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7"/>
        <v>0</v>
      </c>
      <c r="D186" s="99" t="e">
        <f t="shared" si="94"/>
        <v>#DIV/0!</v>
      </c>
      <c r="E186" s="16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7"/>
        <v>0</v>
      </c>
      <c r="D187" s="99" t="e">
        <f t="shared" si="94"/>
        <v>#DIV/0!</v>
      </c>
      <c r="E187" s="160"/>
      <c r="F187" s="180"/>
      <c r="G187" s="176"/>
      <c r="H187" s="154"/>
      <c r="I187" s="176"/>
      <c r="J187" s="176"/>
      <c r="K187" s="176"/>
      <c r="L187" s="179"/>
      <c r="M187" s="179"/>
      <c r="N187" s="179"/>
      <c r="O187" s="176"/>
      <c r="P187" s="176"/>
      <c r="Q187" s="176"/>
      <c r="R187" s="179"/>
      <c r="S187" s="179"/>
      <c r="T187" s="179"/>
      <c r="U187" s="179"/>
      <c r="V187" s="176"/>
      <c r="W187" s="179"/>
      <c r="X187" s="176"/>
      <c r="Y187" s="179"/>
      <c r="Z187" s="176"/>
      <c r="AD187" s="59"/>
      <c r="AE187" s="59"/>
    </row>
    <row r="188" spans="1:31" s="9" customFormat="1" ht="30" hidden="1" customHeight="1" x14ac:dyDescent="0.2">
      <c r="A188" s="19" t="s">
        <v>94</v>
      </c>
      <c r="B188" s="156" t="e">
        <f t="shared" ref="B188:C188" si="108">B187/B186*10</f>
        <v>#DIV/0!</v>
      </c>
      <c r="C188" s="127" t="e">
        <f t="shared" si="108"/>
        <v>#DIV/0!</v>
      </c>
      <c r="D188" s="99" t="e">
        <f t="shared" si="94"/>
        <v>#DIV/0!</v>
      </c>
      <c r="E188" s="160" t="e">
        <f t="shared" ref="E188:U188" si="109">E187/E186*10</f>
        <v>#DIV/0!</v>
      </c>
      <c r="F188" s="188" t="e">
        <f t="shared" si="109"/>
        <v>#DIV/0!</v>
      </c>
      <c r="G188" s="188" t="e">
        <f t="shared" si="109"/>
        <v>#DIV/0!</v>
      </c>
      <c r="H188" s="188" t="e">
        <f t="shared" si="109"/>
        <v>#DIV/0!</v>
      </c>
      <c r="I188" s="188" t="e">
        <f t="shared" si="109"/>
        <v>#DIV/0!</v>
      </c>
      <c r="J188" s="188" t="e">
        <f t="shared" si="109"/>
        <v>#DIV/0!</v>
      </c>
      <c r="K188" s="188" t="e">
        <f t="shared" si="109"/>
        <v>#DIV/0!</v>
      </c>
      <c r="L188" s="188" t="e">
        <f t="shared" si="109"/>
        <v>#DIV/0!</v>
      </c>
      <c r="M188" s="188" t="e">
        <f t="shared" si="109"/>
        <v>#DIV/0!</v>
      </c>
      <c r="N188" s="188" t="e">
        <f t="shared" si="109"/>
        <v>#DIV/0!</v>
      </c>
      <c r="O188" s="188" t="e">
        <f t="shared" si="109"/>
        <v>#DIV/0!</v>
      </c>
      <c r="P188" s="188" t="e">
        <f t="shared" si="109"/>
        <v>#DIV/0!</v>
      </c>
      <c r="Q188" s="188" t="e">
        <f t="shared" si="109"/>
        <v>#DIV/0!</v>
      </c>
      <c r="R188" s="188" t="e">
        <f t="shared" si="109"/>
        <v>#DIV/0!</v>
      </c>
      <c r="S188" s="188" t="e">
        <f t="shared" si="109"/>
        <v>#DIV/0!</v>
      </c>
      <c r="T188" s="188" t="e">
        <f t="shared" si="109"/>
        <v>#DIV/0!</v>
      </c>
      <c r="U188" s="188" t="e">
        <f t="shared" si="109"/>
        <v>#DIV/0!</v>
      </c>
      <c r="V188" s="188" t="e">
        <f>U187/U186*10</f>
        <v>#DIV/0!</v>
      </c>
      <c r="W188" s="188" t="e">
        <f>V187/V186*10</f>
        <v>#DIV/0!</v>
      </c>
      <c r="X188" s="188" t="e">
        <f>W187/W186*10</f>
        <v>#DIV/0!</v>
      </c>
      <c r="Y188" s="188" t="e">
        <f>X187/X186*10</f>
        <v>#DIV/0!</v>
      </c>
      <c r="Z188" s="188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7"/>
        <v>0</v>
      </c>
      <c r="D189" s="99" t="e">
        <f t="shared" si="94"/>
        <v>#DIV/0!</v>
      </c>
      <c r="E189" s="16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7"/>
        <v>0</v>
      </c>
      <c r="D190" s="99" t="e">
        <f t="shared" si="94"/>
        <v>#DIV/0!</v>
      </c>
      <c r="E190" s="16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4"/>
        <v>#DIV/0!</v>
      </c>
      <c r="E191" s="164" t="e">
        <f>F190/F189*10</f>
        <v>#DIV/0!</v>
      </c>
      <c r="F191" s="154" t="e">
        <f>G190/G189*10</f>
        <v>#DIV/0!</v>
      </c>
      <c r="G191" s="154" t="e">
        <f t="shared" ref="G191:U191" si="110">G190/G189*10</f>
        <v>#DIV/0!</v>
      </c>
      <c r="H191" s="154" t="e">
        <f t="shared" si="110"/>
        <v>#DIV/0!</v>
      </c>
      <c r="I191" s="154" t="e">
        <f t="shared" si="110"/>
        <v>#DIV/0!</v>
      </c>
      <c r="J191" s="154" t="e">
        <f t="shared" si="110"/>
        <v>#DIV/0!</v>
      </c>
      <c r="K191" s="154" t="e">
        <f t="shared" si="110"/>
        <v>#DIV/0!</v>
      </c>
      <c r="L191" s="154" t="e">
        <f t="shared" si="110"/>
        <v>#DIV/0!</v>
      </c>
      <c r="M191" s="154" t="e">
        <f t="shared" si="110"/>
        <v>#DIV/0!</v>
      </c>
      <c r="N191" s="154" t="e">
        <f t="shared" si="110"/>
        <v>#DIV/0!</v>
      </c>
      <c r="O191" s="154" t="e">
        <f t="shared" si="110"/>
        <v>#DIV/0!</v>
      </c>
      <c r="P191" s="154" t="e">
        <f t="shared" si="110"/>
        <v>#DIV/0!</v>
      </c>
      <c r="Q191" s="154" t="e">
        <f t="shared" si="110"/>
        <v>#DIV/0!</v>
      </c>
      <c r="R191" s="154" t="e">
        <f t="shared" si="110"/>
        <v>#DIV/0!</v>
      </c>
      <c r="S191" s="154" t="e">
        <f>S190/S189*10</f>
        <v>#DIV/0!</v>
      </c>
      <c r="T191" s="154" t="e">
        <f t="shared" si="110"/>
        <v>#DIV/0!</v>
      </c>
      <c r="U191" s="154" t="e">
        <f t="shared" si="110"/>
        <v>#DIV/0!</v>
      </c>
      <c r="V191" s="154" t="e">
        <f>V190/V189*10</f>
        <v>#DIV/0!</v>
      </c>
      <c r="W191" s="154" t="e">
        <f t="shared" ref="W191:X191" si="111">W190/W189*10</f>
        <v>#DIV/0!</v>
      </c>
      <c r="X191" s="154" t="e">
        <f t="shared" si="111"/>
        <v>#DIV/0!</v>
      </c>
      <c r="Y191" s="154" t="e">
        <f t="shared" ref="Y191:Z191" si="112">Y190/Y189*10</f>
        <v>#DIV/0!</v>
      </c>
      <c r="Z191" s="154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7"/>
        <v>0</v>
      </c>
      <c r="D192" s="99" t="e">
        <f t="shared" si="94"/>
        <v>#DIV/0!</v>
      </c>
      <c r="E192" s="16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7"/>
        <v>0</v>
      </c>
      <c r="D193" s="99" t="e">
        <f t="shared" si="94"/>
        <v>#DIV/0!</v>
      </c>
      <c r="E193" s="16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D193" s="59"/>
      <c r="AE193" s="59"/>
    </row>
    <row r="194" spans="1:31" s="9" customFormat="1" ht="30" hidden="1" customHeight="1" x14ac:dyDescent="0.2">
      <c r="A194" s="19" t="s">
        <v>94</v>
      </c>
      <c r="B194" s="154" t="e">
        <f t="shared" ref="B194:E194" si="113">B193/B192*10</f>
        <v>#DIV/0!</v>
      </c>
      <c r="C194" s="95" t="e">
        <f t="shared" si="113"/>
        <v>#DIV/0!</v>
      </c>
      <c r="D194" s="95" t="e">
        <f t="shared" si="113"/>
        <v>#DIV/0!</v>
      </c>
      <c r="E194" s="164" t="e">
        <f t="shared" si="113"/>
        <v>#DIV/0!</v>
      </c>
      <c r="F194" s="154" t="e">
        <f t="shared" ref="F194:I194" si="114">F193/F192*10</f>
        <v>#DIV/0!</v>
      </c>
      <c r="G194" s="154" t="e">
        <f t="shared" si="114"/>
        <v>#DIV/0!</v>
      </c>
      <c r="H194" s="154" t="e">
        <f t="shared" si="114"/>
        <v>#DIV/0!</v>
      </c>
      <c r="I194" s="154" t="e">
        <f t="shared" si="114"/>
        <v>#DIV/0!</v>
      </c>
      <c r="J194" s="154" t="e">
        <f t="shared" ref="J194:R194" si="115">J193/J192*10</f>
        <v>#DIV/0!</v>
      </c>
      <c r="K194" s="154" t="e">
        <f t="shared" si="115"/>
        <v>#DIV/0!</v>
      </c>
      <c r="L194" s="154" t="e">
        <f t="shared" si="115"/>
        <v>#DIV/0!</v>
      </c>
      <c r="M194" s="154" t="e">
        <f t="shared" si="115"/>
        <v>#DIV/0!</v>
      </c>
      <c r="N194" s="154" t="e">
        <f t="shared" si="115"/>
        <v>#DIV/0!</v>
      </c>
      <c r="O194" s="154" t="e">
        <f t="shared" si="115"/>
        <v>#DIV/0!</v>
      </c>
      <c r="P194" s="154" t="e">
        <f t="shared" si="115"/>
        <v>#DIV/0!</v>
      </c>
      <c r="Q194" s="154" t="e">
        <f t="shared" si="115"/>
        <v>#DIV/0!</v>
      </c>
      <c r="R194" s="154" t="e">
        <f t="shared" si="115"/>
        <v>#DIV/0!</v>
      </c>
      <c r="S194" s="154" t="e">
        <f t="shared" ref="S194:T194" si="116">S193/S192*10</f>
        <v>#DIV/0!</v>
      </c>
      <c r="T194" s="154" t="e">
        <f t="shared" si="116"/>
        <v>#DIV/0!</v>
      </c>
      <c r="U194" s="154" t="e">
        <f t="shared" ref="U194:X194" si="117">U193/U192*10</f>
        <v>#DIV/0!</v>
      </c>
      <c r="V194" s="154" t="e">
        <f t="shared" si="117"/>
        <v>#DIV/0!</v>
      </c>
      <c r="W194" s="154" t="e">
        <f t="shared" si="117"/>
        <v>#DIV/0!</v>
      </c>
      <c r="X194" s="154" t="e">
        <f t="shared" si="117"/>
        <v>#DIV/0!</v>
      </c>
      <c r="Y194" s="154" t="e">
        <f>Y193/Y192*10</f>
        <v>#DIV/0!</v>
      </c>
      <c r="Z194" s="154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7"/>
        <v>0</v>
      </c>
      <c r="D195" s="99" t="e">
        <f t="shared" si="94"/>
        <v>#DIV/0!</v>
      </c>
      <c r="E195" s="16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7"/>
        <v>0</v>
      </c>
      <c r="D196" s="99" t="e">
        <f t="shared" si="94"/>
        <v>#DIV/0!</v>
      </c>
      <c r="E196" s="16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7"/>
        <v>0</v>
      </c>
      <c r="D197" s="99">
        <f t="shared" si="94"/>
        <v>0</v>
      </c>
      <c r="E197" s="16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7"/>
        <v>0</v>
      </c>
      <c r="D198" s="99">
        <f t="shared" si="94"/>
        <v>0</v>
      </c>
      <c r="E198" s="16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D198" s="59"/>
      <c r="AE198" s="59"/>
    </row>
    <row r="199" spans="1:31" s="9" customFormat="1" ht="27.75" hidden="1" customHeight="1" x14ac:dyDescent="0.2">
      <c r="A199" s="19" t="s">
        <v>192</v>
      </c>
      <c r="B199" s="157">
        <f>B198/B197*10</f>
        <v>15</v>
      </c>
      <c r="C199" s="129" t="e">
        <f>SUM(E199:Z199)</f>
        <v>#DIV/0!</v>
      </c>
      <c r="D199" s="99" t="e">
        <f t="shared" si="94"/>
        <v>#DIV/0!</v>
      </c>
      <c r="E199" s="165" t="e">
        <f>F198/F197*10</f>
        <v>#DIV/0!</v>
      </c>
      <c r="F199" s="182" t="e">
        <f>G198/G197*10</f>
        <v>#DIV/0!</v>
      </c>
      <c r="G199" s="182" t="e">
        <f t="shared" ref="G199:H199" si="118">G198/G197*10</f>
        <v>#DIV/0!</v>
      </c>
      <c r="H199" s="182" t="e">
        <f t="shared" si="118"/>
        <v>#DIV/0!</v>
      </c>
      <c r="I199" s="182" t="e">
        <f>I198/I197*10</f>
        <v>#DIV/0!</v>
      </c>
      <c r="J199" s="182" t="e">
        <f t="shared" ref="J199:P199" si="119">J198/J197*10</f>
        <v>#DIV/0!</v>
      </c>
      <c r="K199" s="182" t="e">
        <f t="shared" si="119"/>
        <v>#DIV/0!</v>
      </c>
      <c r="L199" s="182" t="e">
        <f t="shared" si="119"/>
        <v>#DIV/0!</v>
      </c>
      <c r="M199" s="182" t="e">
        <f t="shared" si="119"/>
        <v>#DIV/0!</v>
      </c>
      <c r="N199" s="182" t="e">
        <f t="shared" si="119"/>
        <v>#DIV/0!</v>
      </c>
      <c r="O199" s="182" t="e">
        <f t="shared" si="119"/>
        <v>#DIV/0!</v>
      </c>
      <c r="P199" s="182" t="e">
        <f t="shared" si="119"/>
        <v>#DIV/0!</v>
      </c>
      <c r="Q199" s="182" t="e">
        <f t="shared" ref="Q199:Y199" si="120">Q198/Q197*10</f>
        <v>#DIV/0!</v>
      </c>
      <c r="R199" s="182" t="e">
        <f t="shared" si="120"/>
        <v>#DIV/0!</v>
      </c>
      <c r="S199" s="182" t="e">
        <f t="shared" si="120"/>
        <v>#DIV/0!</v>
      </c>
      <c r="T199" s="182" t="e">
        <f t="shared" si="120"/>
        <v>#DIV/0!</v>
      </c>
      <c r="U199" s="182" t="e">
        <f t="shared" si="120"/>
        <v>#DIV/0!</v>
      </c>
      <c r="V199" s="182" t="e">
        <f t="shared" si="120"/>
        <v>#DIV/0!</v>
      </c>
      <c r="W199" s="182" t="e">
        <f t="shared" si="120"/>
        <v>#DIV/0!</v>
      </c>
      <c r="X199" s="182" t="e">
        <f t="shared" si="120"/>
        <v>#DIV/0!</v>
      </c>
      <c r="Y199" s="182" t="e">
        <f t="shared" si="120"/>
        <v>#DIV/0!</v>
      </c>
      <c r="Z199" s="182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7"/>
      <c r="C200" s="129">
        <f t="shared" si="77"/>
        <v>98</v>
      </c>
      <c r="D200" s="99" t="e">
        <f t="shared" si="94"/>
        <v>#DIV/0!</v>
      </c>
      <c r="E200" s="160">
        <v>1</v>
      </c>
      <c r="F200" s="182"/>
      <c r="G200" s="182"/>
      <c r="H200" s="182"/>
      <c r="I200" s="182"/>
      <c r="J200" s="182">
        <v>98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  <c r="AD200" s="59"/>
      <c r="AE200" s="59"/>
    </row>
    <row r="201" spans="1:31" s="9" customFormat="1" ht="27.75" customHeight="1" x14ac:dyDescent="0.2">
      <c r="A201" s="19" t="s">
        <v>226</v>
      </c>
      <c r="B201" s="157"/>
      <c r="C201" s="129">
        <f t="shared" si="77"/>
        <v>70</v>
      </c>
      <c r="D201" s="99" t="e">
        <f t="shared" si="94"/>
        <v>#DIV/0!</v>
      </c>
      <c r="E201" s="160">
        <v>1</v>
      </c>
      <c r="F201" s="182"/>
      <c r="G201" s="182"/>
      <c r="H201" s="182"/>
      <c r="I201" s="182"/>
      <c r="J201" s="182">
        <v>70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  <c r="AD201" s="59"/>
      <c r="AE201" s="59"/>
    </row>
    <row r="202" spans="1:31" s="9" customFormat="1" ht="27.75" customHeight="1" x14ac:dyDescent="0.2">
      <c r="A202" s="19" t="s">
        <v>94</v>
      </c>
      <c r="B202" s="199" t="e">
        <f>B201/B200*10</f>
        <v>#DIV/0!</v>
      </c>
      <c r="C202" s="96">
        <f t="shared" ref="C202:Z202" si="121">C201/C200*10</f>
        <v>7.1428571428571432</v>
      </c>
      <c r="D202" s="96" t="e">
        <f t="shared" si="121"/>
        <v>#DIV/0!</v>
      </c>
      <c r="E202" s="159"/>
      <c r="F202" s="155" t="e">
        <f t="shared" si="121"/>
        <v>#DIV/0!</v>
      </c>
      <c r="G202" s="155" t="e">
        <f t="shared" si="121"/>
        <v>#DIV/0!</v>
      </c>
      <c r="H202" s="155" t="e">
        <f t="shared" si="121"/>
        <v>#DIV/0!</v>
      </c>
      <c r="I202" s="155" t="e">
        <f t="shared" si="121"/>
        <v>#DIV/0!</v>
      </c>
      <c r="J202" s="155">
        <f t="shared" si="121"/>
        <v>7.1428571428571432</v>
      </c>
      <c r="K202" s="155" t="e">
        <f t="shared" si="121"/>
        <v>#DIV/0!</v>
      </c>
      <c r="L202" s="155" t="e">
        <f t="shared" si="121"/>
        <v>#DIV/0!</v>
      </c>
      <c r="M202" s="155" t="e">
        <f t="shared" si="121"/>
        <v>#DIV/0!</v>
      </c>
      <c r="N202" s="155" t="e">
        <f t="shared" si="121"/>
        <v>#DIV/0!</v>
      </c>
      <c r="O202" s="155" t="e">
        <f t="shared" si="121"/>
        <v>#DIV/0!</v>
      </c>
      <c r="P202" s="155" t="e">
        <f t="shared" si="121"/>
        <v>#DIV/0!</v>
      </c>
      <c r="Q202" s="155" t="e">
        <f t="shared" si="121"/>
        <v>#DIV/0!</v>
      </c>
      <c r="R202" s="155" t="e">
        <f t="shared" si="121"/>
        <v>#DIV/0!</v>
      </c>
      <c r="S202" s="155" t="e">
        <f t="shared" si="121"/>
        <v>#DIV/0!</v>
      </c>
      <c r="T202" s="155" t="e">
        <f t="shared" si="121"/>
        <v>#DIV/0!</v>
      </c>
      <c r="U202" s="155" t="e">
        <f t="shared" si="121"/>
        <v>#DIV/0!</v>
      </c>
      <c r="V202" s="155" t="e">
        <f t="shared" si="121"/>
        <v>#DIV/0!</v>
      </c>
      <c r="W202" s="155" t="e">
        <f t="shared" si="121"/>
        <v>#DIV/0!</v>
      </c>
      <c r="X202" s="155" t="e">
        <f t="shared" si="121"/>
        <v>#DIV/0!</v>
      </c>
      <c r="Y202" s="155" t="e">
        <f t="shared" si="121"/>
        <v>#DIV/0!</v>
      </c>
      <c r="Z202" s="155" t="e">
        <f t="shared" si="121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7"/>
        <v>0</v>
      </c>
      <c r="D203" s="99">
        <f t="shared" ref="D203:D219" si="122">C203/B203</f>
        <v>0</v>
      </c>
      <c r="E203" s="160"/>
      <c r="F203" s="187"/>
      <c r="G203" s="187"/>
      <c r="H203" s="182"/>
      <c r="I203" s="187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7"/>
        <v>44.7</v>
      </c>
      <c r="D204" s="99">
        <f t="shared" si="122"/>
        <v>0.8679611650485437</v>
      </c>
      <c r="E204" s="160">
        <v>4</v>
      </c>
      <c r="F204" s="187"/>
      <c r="G204" s="187"/>
      <c r="H204" s="182">
        <v>12</v>
      </c>
      <c r="I204" s="187"/>
      <c r="J204" s="180"/>
      <c r="K204" s="180"/>
      <c r="L204" s="180"/>
      <c r="M204" s="180">
        <v>2</v>
      </c>
      <c r="N204" s="180">
        <v>1.8</v>
      </c>
      <c r="O204" s="180"/>
      <c r="P204" s="180"/>
      <c r="Q204" s="180">
        <v>16</v>
      </c>
      <c r="R204" s="180"/>
      <c r="S204" s="180"/>
      <c r="T204" s="180"/>
      <c r="U204" s="180">
        <v>12.9</v>
      </c>
      <c r="V204" s="180"/>
      <c r="W204" s="180"/>
      <c r="X204" s="180"/>
      <c r="Y204" s="180"/>
      <c r="Z204" s="180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7"/>
        <v>0</v>
      </c>
      <c r="D205" s="99">
        <f t="shared" si="122"/>
        <v>0</v>
      </c>
      <c r="E205" s="160"/>
      <c r="F205" s="187"/>
      <c r="G205" s="187"/>
      <c r="H205" s="182"/>
      <c r="I205" s="187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7"/>
        <v>116.6</v>
      </c>
      <c r="D206" s="99">
        <f t="shared" si="122"/>
        <v>1.7351190476190474</v>
      </c>
      <c r="E206" s="160">
        <v>4</v>
      </c>
      <c r="F206" s="187"/>
      <c r="G206" s="187"/>
      <c r="H206" s="182">
        <v>15.6</v>
      </c>
      <c r="I206" s="187"/>
      <c r="J206" s="180"/>
      <c r="K206" s="180"/>
      <c r="L206" s="180"/>
      <c r="M206" s="180">
        <v>13</v>
      </c>
      <c r="N206" s="180">
        <v>12</v>
      </c>
      <c r="O206" s="180"/>
      <c r="P206" s="180"/>
      <c r="Q206" s="180">
        <v>53</v>
      </c>
      <c r="R206" s="180"/>
      <c r="S206" s="180"/>
      <c r="T206" s="180"/>
      <c r="U206" s="180">
        <v>23</v>
      </c>
      <c r="V206" s="180"/>
      <c r="W206" s="180"/>
      <c r="X206" s="180"/>
      <c r="Y206" s="180"/>
      <c r="Z206" s="180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2"/>
        <v>#DIV/0!</v>
      </c>
      <c r="E207" s="165"/>
      <c r="F207" s="182" t="e">
        <f t="shared" ref="F207:L207" si="123">F205/F203*10</f>
        <v>#DIV/0!</v>
      </c>
      <c r="G207" s="182" t="e">
        <f t="shared" si="123"/>
        <v>#DIV/0!</v>
      </c>
      <c r="H207" s="182" t="e">
        <f t="shared" si="123"/>
        <v>#DIV/0!</v>
      </c>
      <c r="I207" s="182" t="e">
        <f t="shared" si="123"/>
        <v>#DIV/0!</v>
      </c>
      <c r="J207" s="182" t="e">
        <f t="shared" si="123"/>
        <v>#DIV/0!</v>
      </c>
      <c r="K207" s="182" t="e">
        <f t="shared" si="123"/>
        <v>#DIV/0!</v>
      </c>
      <c r="L207" s="182" t="e">
        <f t="shared" si="123"/>
        <v>#DIV/0!</v>
      </c>
      <c r="M207" s="182" t="e">
        <f>M205/M203*10</f>
        <v>#DIV/0!</v>
      </c>
      <c r="N207" s="182" t="e">
        <f>N205/N203*10</f>
        <v>#DIV/0!</v>
      </c>
      <c r="O207" s="182"/>
      <c r="P207" s="182"/>
      <c r="Q207" s="182"/>
      <c r="R207" s="182"/>
      <c r="S207" s="182"/>
      <c r="T207" s="182"/>
      <c r="U207" s="182"/>
      <c r="V207" s="180"/>
      <c r="W207" s="180"/>
      <c r="X207" s="180"/>
      <c r="Y207" s="180"/>
      <c r="Z207" s="180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4">C206/C204*10</f>
        <v>26.085011185682326</v>
      </c>
      <c r="D208" s="99">
        <f t="shared" si="122"/>
        <v>2.0065393219755636</v>
      </c>
      <c r="E208" s="166"/>
      <c r="F208" s="189" t="e">
        <f t="shared" si="124"/>
        <v>#DIV/0!</v>
      </c>
      <c r="G208" s="189" t="e">
        <f t="shared" si="124"/>
        <v>#DIV/0!</v>
      </c>
      <c r="H208" s="189">
        <f t="shared" si="124"/>
        <v>13</v>
      </c>
      <c r="I208" s="189" t="e">
        <f t="shared" si="124"/>
        <v>#DIV/0!</v>
      </c>
      <c r="J208" s="189" t="e">
        <f t="shared" si="124"/>
        <v>#DIV/0!</v>
      </c>
      <c r="K208" s="189" t="e">
        <f t="shared" si="124"/>
        <v>#DIV/0!</v>
      </c>
      <c r="L208" s="189" t="e">
        <f t="shared" si="124"/>
        <v>#DIV/0!</v>
      </c>
      <c r="M208" s="189">
        <f t="shared" si="124"/>
        <v>65</v>
      </c>
      <c r="N208" s="189">
        <f>N206/N204*10</f>
        <v>66.666666666666657</v>
      </c>
      <c r="O208" s="189" t="e">
        <f t="shared" si="124"/>
        <v>#DIV/0!</v>
      </c>
      <c r="P208" s="189" t="e">
        <f t="shared" si="124"/>
        <v>#DIV/0!</v>
      </c>
      <c r="Q208" s="189">
        <f>Q206/Q204*10</f>
        <v>33.125</v>
      </c>
      <c r="R208" s="189" t="e">
        <f t="shared" si="124"/>
        <v>#DIV/0!</v>
      </c>
      <c r="S208" s="189" t="e">
        <f t="shared" si="124"/>
        <v>#DIV/0!</v>
      </c>
      <c r="T208" s="189" t="e">
        <f t="shared" si="124"/>
        <v>#DIV/0!</v>
      </c>
      <c r="U208" s="189">
        <f>U206/U204*10</f>
        <v>17.829457364341085</v>
      </c>
      <c r="V208" s="189" t="e">
        <f t="shared" si="124"/>
        <v>#DIV/0!</v>
      </c>
      <c r="W208" s="189" t="e">
        <f t="shared" si="124"/>
        <v>#DIV/0!</v>
      </c>
      <c r="X208" s="189" t="e">
        <f t="shared" si="124"/>
        <v>#DIV/0!</v>
      </c>
      <c r="Y208" s="189" t="e">
        <f t="shared" si="124"/>
        <v>#DIV/0!</v>
      </c>
      <c r="Z208" s="189" t="e">
        <f t="shared" si="124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7"/>
        <v>0</v>
      </c>
      <c r="D209" s="99">
        <f t="shared" si="122"/>
        <v>0</v>
      </c>
      <c r="E209" s="160"/>
      <c r="F209" s="184"/>
      <c r="G209" s="184"/>
      <c r="H209" s="184"/>
      <c r="I209" s="184"/>
      <c r="J209" s="184"/>
      <c r="K209" s="184"/>
      <c r="L209" s="184"/>
      <c r="M209" s="189"/>
      <c r="N209" s="189"/>
      <c r="O209" s="189"/>
      <c r="P209" s="189"/>
      <c r="Q209" s="189"/>
      <c r="R209" s="189"/>
      <c r="S209" s="189"/>
      <c r="T209" s="189"/>
      <c r="U209" s="189"/>
      <c r="V209" s="184"/>
      <c r="W209" s="184"/>
      <c r="X209" s="184"/>
      <c r="Y209" s="184"/>
      <c r="Z209" s="184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7"/>
        <v>0</v>
      </c>
      <c r="D210" s="99">
        <f t="shared" si="122"/>
        <v>0</v>
      </c>
      <c r="E210" s="160"/>
      <c r="F210" s="184"/>
      <c r="G210" s="184"/>
      <c r="H210" s="189"/>
      <c r="I210" s="184"/>
      <c r="J210" s="184"/>
      <c r="K210" s="184"/>
      <c r="L210" s="184"/>
      <c r="M210" s="189"/>
      <c r="N210" s="189"/>
      <c r="O210" s="189"/>
      <c r="P210" s="189"/>
      <c r="Q210" s="189"/>
      <c r="R210" s="189"/>
      <c r="S210" s="189"/>
      <c r="T210" s="189"/>
      <c r="U210" s="189"/>
      <c r="V210" s="184"/>
      <c r="W210" s="184"/>
      <c r="X210" s="184"/>
      <c r="Y210" s="184"/>
      <c r="Z210" s="184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2"/>
        <v>#DIV/0!</v>
      </c>
      <c r="E211" s="160"/>
      <c r="F211" s="189" t="e">
        <f>H210/H209*10</f>
        <v>#DIV/0!</v>
      </c>
      <c r="G211" s="189" t="e">
        <f>I210/I209*10</f>
        <v>#DIV/0!</v>
      </c>
      <c r="H211" s="189" t="e">
        <f>J210/J209*10</f>
        <v>#DIV/0!</v>
      </c>
      <c r="I211" s="189" t="e">
        <f>I210/I209*10</f>
        <v>#DIV/0!</v>
      </c>
      <c r="J211" s="189" t="e">
        <f t="shared" ref="J211:M211" si="125">J210/J209*10</f>
        <v>#DIV/0!</v>
      </c>
      <c r="K211" s="189" t="e">
        <f t="shared" si="125"/>
        <v>#DIV/0!</v>
      </c>
      <c r="L211" s="189" t="e">
        <f t="shared" si="125"/>
        <v>#DIV/0!</v>
      </c>
      <c r="M211" s="189" t="e">
        <f t="shared" si="125"/>
        <v>#DIV/0!</v>
      </c>
      <c r="N211" s="189" t="e">
        <f>N210/N209*10</f>
        <v>#DIV/0!</v>
      </c>
      <c r="O211" s="189" t="s">
        <v>0</v>
      </c>
      <c r="P211" s="189" t="e">
        <f t="shared" ref="P211:R211" si="126">P210/P209*10</f>
        <v>#DIV/0!</v>
      </c>
      <c r="Q211" s="189" t="e">
        <f t="shared" si="126"/>
        <v>#DIV/0!</v>
      </c>
      <c r="R211" s="189" t="e">
        <f t="shared" si="126"/>
        <v>#DIV/0!</v>
      </c>
      <c r="S211" s="189" t="e">
        <f t="shared" ref="S211:W211" si="127">S210/S209*10</f>
        <v>#DIV/0!</v>
      </c>
      <c r="T211" s="189" t="e">
        <f t="shared" si="127"/>
        <v>#DIV/0!</v>
      </c>
      <c r="U211" s="189" t="e">
        <f t="shared" si="127"/>
        <v>#DIV/0!</v>
      </c>
      <c r="V211" s="189" t="e">
        <f t="shared" si="127"/>
        <v>#DIV/0!</v>
      </c>
      <c r="W211" s="189" t="e">
        <f t="shared" si="127"/>
        <v>#DIV/0!</v>
      </c>
      <c r="X211" s="189" t="e">
        <f>X210/X209*10</f>
        <v>#DIV/0!</v>
      </c>
      <c r="Y211" s="189" t="e">
        <f t="shared" ref="Y211:Z211" si="128">Y210/Y209*10</f>
        <v>#DIV/0!</v>
      </c>
      <c r="Z211" s="189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77895</v>
      </c>
      <c r="C212" s="129">
        <f t="shared" si="77"/>
        <v>55630</v>
      </c>
      <c r="D212" s="99">
        <f t="shared" si="122"/>
        <v>0.71416650619423583</v>
      </c>
      <c r="E212" s="160">
        <v>21</v>
      </c>
      <c r="F212" s="168">
        <v>7600</v>
      </c>
      <c r="G212" s="168">
        <v>1318</v>
      </c>
      <c r="H212" s="168">
        <v>1850</v>
      </c>
      <c r="I212" s="168">
        <v>1130</v>
      </c>
      <c r="J212" s="168">
        <v>936</v>
      </c>
      <c r="K212" s="168">
        <v>4940</v>
      </c>
      <c r="L212" s="168">
        <v>3000</v>
      </c>
      <c r="M212" s="168">
        <v>2802</v>
      </c>
      <c r="N212" s="168">
        <v>2500</v>
      </c>
      <c r="O212" s="168">
        <v>615</v>
      </c>
      <c r="P212" s="168">
        <v>1909</v>
      </c>
      <c r="Q212" s="168">
        <v>3150</v>
      </c>
      <c r="R212" s="168">
        <v>3757</v>
      </c>
      <c r="S212" s="168">
        <v>2780</v>
      </c>
      <c r="T212" s="168">
        <v>3405</v>
      </c>
      <c r="U212" s="168">
        <v>450</v>
      </c>
      <c r="V212" s="168">
        <v>1758</v>
      </c>
      <c r="W212" s="168">
        <v>1430</v>
      </c>
      <c r="X212" s="168">
        <v>5789</v>
      </c>
      <c r="Y212" s="168">
        <v>3061</v>
      </c>
      <c r="Z212" s="168">
        <v>1450</v>
      </c>
      <c r="AD212" s="62"/>
      <c r="AE212" s="62"/>
    </row>
    <row r="213" spans="1:31" s="23" customFormat="1" ht="30" customHeight="1" x14ac:dyDescent="0.2">
      <c r="A213" s="10" t="s">
        <v>114</v>
      </c>
      <c r="B213" s="48">
        <f t="shared" ref="B213:C213" si="129">B212/B215</f>
        <v>0.74185714285714288</v>
      </c>
      <c r="C213" s="48">
        <f t="shared" si="129"/>
        <v>0.63215909090909095</v>
      </c>
      <c r="D213" s="99">
        <f t="shared" si="122"/>
        <v>0.85213049034539501</v>
      </c>
      <c r="E213" s="167"/>
      <c r="F213" s="174">
        <f t="shared" ref="F213:Z213" si="130">F212/F215</f>
        <v>1</v>
      </c>
      <c r="G213" s="174">
        <f t="shared" si="130"/>
        <v>0.39939393939393941</v>
      </c>
      <c r="H213" s="174">
        <f t="shared" si="130"/>
        <v>0.88095238095238093</v>
      </c>
      <c r="I213" s="174">
        <f t="shared" si="130"/>
        <v>0.19482758620689655</v>
      </c>
      <c r="J213" s="174">
        <f t="shared" si="130"/>
        <v>0.36</v>
      </c>
      <c r="K213" s="174">
        <f t="shared" si="130"/>
        <v>0.78412698412698412</v>
      </c>
      <c r="L213" s="174">
        <f t="shared" si="130"/>
        <v>0.967741935483871</v>
      </c>
      <c r="M213" s="174">
        <f t="shared" si="130"/>
        <v>0.93400000000000005</v>
      </c>
      <c r="N213" s="174">
        <f t="shared" si="130"/>
        <v>0.58139534883720934</v>
      </c>
      <c r="O213" s="174">
        <f t="shared" si="130"/>
        <v>0.27954545454545454</v>
      </c>
      <c r="P213" s="174">
        <f t="shared" si="130"/>
        <v>0.47725000000000001</v>
      </c>
      <c r="Q213" s="174">
        <f t="shared" si="130"/>
        <v>0.6428571428571429</v>
      </c>
      <c r="R213" s="174">
        <f t="shared" si="130"/>
        <v>0.73666666666666669</v>
      </c>
      <c r="S213" s="174">
        <f t="shared" si="130"/>
        <v>0.56734693877551023</v>
      </c>
      <c r="T213" s="174">
        <f t="shared" si="130"/>
        <v>0.45400000000000001</v>
      </c>
      <c r="U213" s="174">
        <f t="shared" si="130"/>
        <v>0.13235294117647059</v>
      </c>
      <c r="V213" s="174">
        <f t="shared" si="130"/>
        <v>0.879</v>
      </c>
      <c r="W213" s="174">
        <f t="shared" si="130"/>
        <v>0.71499999999999997</v>
      </c>
      <c r="X213" s="174">
        <f t="shared" si="130"/>
        <v>0.96483333333333332</v>
      </c>
      <c r="Y213" s="174">
        <f t="shared" si="130"/>
        <v>0.54660714285714285</v>
      </c>
      <c r="Z213" s="174">
        <f t="shared" si="130"/>
        <v>0.63043478260869568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21028</v>
      </c>
      <c r="C214" s="16">
        <f t="shared" si="77"/>
        <v>9189</v>
      </c>
      <c r="D214" s="99">
        <f t="shared" si="122"/>
        <v>0.43698877686893667</v>
      </c>
      <c r="E214" s="160">
        <v>5</v>
      </c>
      <c r="F214" s="162">
        <v>500</v>
      </c>
      <c r="G214" s="162"/>
      <c r="H214" s="162">
        <v>2450</v>
      </c>
      <c r="I214" s="162"/>
      <c r="J214" s="162"/>
      <c r="K214" s="162"/>
      <c r="L214" s="162"/>
      <c r="M214" s="162">
        <v>2158</v>
      </c>
      <c r="N214" s="162">
        <v>1400</v>
      </c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>
        <v>2681</v>
      </c>
      <c r="Z214" s="162"/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60"/>
      <c r="F215" s="162">
        <v>7600</v>
      </c>
      <c r="G215" s="162">
        <v>3300</v>
      </c>
      <c r="H215" s="162">
        <v>2100</v>
      </c>
      <c r="I215" s="162">
        <v>5800</v>
      </c>
      <c r="J215" s="162">
        <v>2600</v>
      </c>
      <c r="K215" s="162">
        <v>6300</v>
      </c>
      <c r="L215" s="162">
        <v>3100</v>
      </c>
      <c r="M215" s="162">
        <v>3000</v>
      </c>
      <c r="N215" s="162">
        <v>4300</v>
      </c>
      <c r="O215" s="162">
        <v>2200</v>
      </c>
      <c r="P215" s="162">
        <v>4000</v>
      </c>
      <c r="Q215" s="162">
        <v>4900</v>
      </c>
      <c r="R215" s="162">
        <v>5100</v>
      </c>
      <c r="S215" s="162">
        <v>4900</v>
      </c>
      <c r="T215" s="162">
        <v>7500</v>
      </c>
      <c r="U215" s="162">
        <v>3400</v>
      </c>
      <c r="V215" s="162">
        <v>2000</v>
      </c>
      <c r="W215" s="162">
        <v>2000</v>
      </c>
      <c r="X215" s="162">
        <v>6000</v>
      </c>
      <c r="Y215" s="162">
        <v>5600</v>
      </c>
      <c r="Z215" s="162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2167</v>
      </c>
      <c r="C216" s="129">
        <f t="shared" si="77"/>
        <v>70</v>
      </c>
      <c r="D216" s="99">
        <f t="shared" si="122"/>
        <v>3.2302722658052604E-2</v>
      </c>
      <c r="E216" s="160">
        <v>2</v>
      </c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>
        <v>30</v>
      </c>
      <c r="U216" s="168"/>
      <c r="V216" s="168"/>
      <c r="W216" s="168"/>
      <c r="X216" s="168"/>
      <c r="Y216" s="168"/>
      <c r="Z216" s="168">
        <v>40</v>
      </c>
      <c r="AD216" s="59"/>
      <c r="AE216" s="59"/>
    </row>
    <row r="217" spans="1:31" s="9" customFormat="1" ht="30" hidden="1" customHeight="1" x14ac:dyDescent="0.2">
      <c r="A217" s="10" t="s">
        <v>52</v>
      </c>
      <c r="B217" s="200">
        <f>B216/B215</f>
        <v>2.0638095238095237E-2</v>
      </c>
      <c r="C217" s="129">
        <f t="shared" si="77"/>
        <v>2.1391304347826087E-2</v>
      </c>
      <c r="D217" s="99">
        <f t="shared" si="122"/>
        <v>1.0364960574627315</v>
      </c>
      <c r="E217" s="160"/>
      <c r="F217" s="190">
        <f t="shared" ref="F217:Z217" si="131">F216/F215</f>
        <v>0</v>
      </c>
      <c r="G217" s="190">
        <f t="shared" si="131"/>
        <v>0</v>
      </c>
      <c r="H217" s="190">
        <f t="shared" si="131"/>
        <v>0</v>
      </c>
      <c r="I217" s="190">
        <f t="shared" si="131"/>
        <v>0</v>
      </c>
      <c r="J217" s="190">
        <f t="shared" si="131"/>
        <v>0</v>
      </c>
      <c r="K217" s="190">
        <f t="shared" si="131"/>
        <v>0</v>
      </c>
      <c r="L217" s="190">
        <f t="shared" si="131"/>
        <v>0</v>
      </c>
      <c r="M217" s="190">
        <f t="shared" si="131"/>
        <v>0</v>
      </c>
      <c r="N217" s="190">
        <f t="shared" si="131"/>
        <v>0</v>
      </c>
      <c r="O217" s="190">
        <f t="shared" si="131"/>
        <v>0</v>
      </c>
      <c r="P217" s="190">
        <f t="shared" si="131"/>
        <v>0</v>
      </c>
      <c r="Q217" s="190">
        <f t="shared" si="131"/>
        <v>0</v>
      </c>
      <c r="R217" s="190">
        <f t="shared" si="131"/>
        <v>0</v>
      </c>
      <c r="S217" s="190">
        <f t="shared" si="131"/>
        <v>0</v>
      </c>
      <c r="T217" s="190">
        <f t="shared" si="131"/>
        <v>4.0000000000000001E-3</v>
      </c>
      <c r="U217" s="190">
        <f t="shared" si="131"/>
        <v>0</v>
      </c>
      <c r="V217" s="190">
        <f t="shared" si="131"/>
        <v>0</v>
      </c>
      <c r="W217" s="190">
        <f t="shared" si="131"/>
        <v>0</v>
      </c>
      <c r="X217" s="190">
        <f t="shared" si="131"/>
        <v>0</v>
      </c>
      <c r="Y217" s="190">
        <f t="shared" si="131"/>
        <v>0</v>
      </c>
      <c r="Z217" s="190">
        <f t="shared" si="131"/>
        <v>1.7391304347826087E-2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1767</v>
      </c>
      <c r="C218" s="129">
        <f t="shared" si="77"/>
        <v>30</v>
      </c>
      <c r="D218" s="99">
        <f t="shared" si="122"/>
        <v>1.6977928692699491E-2</v>
      </c>
      <c r="E218" s="160">
        <v>1</v>
      </c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>
        <v>30</v>
      </c>
      <c r="U218" s="162"/>
      <c r="V218" s="162"/>
      <c r="W218" s="162"/>
      <c r="X218" s="162"/>
      <c r="Y218" s="162"/>
      <c r="Z218" s="162"/>
      <c r="AD218" s="59"/>
      <c r="AE218" s="59"/>
    </row>
    <row r="219" spans="1:31" s="9" customFormat="1" ht="30" customHeight="1" x14ac:dyDescent="0.2">
      <c r="A219" s="8" t="s">
        <v>119</v>
      </c>
      <c r="B219" s="130">
        <v>350</v>
      </c>
      <c r="C219" s="129">
        <f t="shared" si="77"/>
        <v>40</v>
      </c>
      <c r="D219" s="99">
        <f t="shared" si="122"/>
        <v>0.11428571428571428</v>
      </c>
      <c r="E219" s="160">
        <v>1</v>
      </c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>
        <v>40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7"/>
        <v>0</v>
      </c>
      <c r="D220" s="99" t="e">
        <f t="shared" ref="D220:D221" si="132">C220/B220</f>
        <v>#DIV/0!</v>
      </c>
      <c r="E220" s="160"/>
      <c r="F220" s="191"/>
      <c r="G220" s="191"/>
      <c r="H220" s="191"/>
      <c r="I220" s="191"/>
      <c r="J220" s="191"/>
      <c r="K220" s="191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7"/>
        <v>83772.995999999999</v>
      </c>
      <c r="D221" s="99">
        <f t="shared" si="132"/>
        <v>0.92864423012969732</v>
      </c>
      <c r="E221" s="160"/>
      <c r="F221" s="177">
        <v>880</v>
      </c>
      <c r="G221" s="177">
        <v>1970</v>
      </c>
      <c r="H221" s="177">
        <v>10455</v>
      </c>
      <c r="I221" s="177">
        <v>6504</v>
      </c>
      <c r="J221" s="177">
        <v>5030.9960000000001</v>
      </c>
      <c r="K221" s="177">
        <v>4259</v>
      </c>
      <c r="L221" s="177">
        <v>1636</v>
      </c>
      <c r="M221" s="177">
        <v>3512</v>
      </c>
      <c r="N221" s="177">
        <v>2656</v>
      </c>
      <c r="O221" s="177">
        <v>3239</v>
      </c>
      <c r="P221" s="180">
        <v>4313</v>
      </c>
      <c r="Q221" s="180">
        <v>4313</v>
      </c>
      <c r="R221" s="180">
        <v>4548</v>
      </c>
      <c r="S221" s="180">
        <v>1798</v>
      </c>
      <c r="T221" s="180">
        <v>3632</v>
      </c>
      <c r="U221" s="180">
        <v>4499</v>
      </c>
      <c r="V221" s="180">
        <v>928</v>
      </c>
      <c r="W221" s="180">
        <v>1507</v>
      </c>
      <c r="X221" s="180">
        <v>4986</v>
      </c>
      <c r="Y221" s="180">
        <v>8411</v>
      </c>
      <c r="Z221" s="177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3">C222/B222</f>
        <v>0.93521484284857148</v>
      </c>
      <c r="E222" s="160">
        <v>21</v>
      </c>
      <c r="F222" s="180">
        <v>570</v>
      </c>
      <c r="G222" s="180">
        <v>1879</v>
      </c>
      <c r="H222" s="180">
        <v>11533</v>
      </c>
      <c r="I222" s="180">
        <v>4679</v>
      </c>
      <c r="J222" s="180">
        <v>4500</v>
      </c>
      <c r="K222" s="180">
        <v>4910</v>
      </c>
      <c r="L222" s="192">
        <v>3080</v>
      </c>
      <c r="M222" s="180">
        <v>3860</v>
      </c>
      <c r="N222" s="180">
        <v>2515</v>
      </c>
      <c r="O222" s="180">
        <v>2719</v>
      </c>
      <c r="P222" s="180">
        <v>2366</v>
      </c>
      <c r="Q222" s="180">
        <v>4259</v>
      </c>
      <c r="R222" s="180">
        <v>4811</v>
      </c>
      <c r="S222" s="180">
        <v>2138</v>
      </c>
      <c r="T222" s="180">
        <v>3800</v>
      </c>
      <c r="U222" s="180">
        <v>3761.2</v>
      </c>
      <c r="V222" s="180">
        <v>965</v>
      </c>
      <c r="W222" s="180">
        <v>1557</v>
      </c>
      <c r="X222" s="180">
        <v>4090</v>
      </c>
      <c r="Y222" s="180">
        <v>8411</v>
      </c>
      <c r="Z222" s="180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7"/>
        <v>19.94879070093997</v>
      </c>
      <c r="D223" s="99">
        <f t="shared" si="133"/>
        <v>20.764069888907034</v>
      </c>
      <c r="E223" s="160"/>
      <c r="F223" s="193">
        <f t="shared" ref="F223:Z223" si="134">F222/F221</f>
        <v>0.64772727272727271</v>
      </c>
      <c r="G223" s="193">
        <f t="shared" si="134"/>
        <v>0.95380710659898482</v>
      </c>
      <c r="H223" s="193">
        <f t="shared" si="134"/>
        <v>1.1031085604973696</v>
      </c>
      <c r="I223" s="193">
        <f t="shared" si="134"/>
        <v>0.71940344403444034</v>
      </c>
      <c r="J223" s="193">
        <f t="shared" si="134"/>
        <v>0.89445509398139056</v>
      </c>
      <c r="K223" s="193">
        <f t="shared" si="134"/>
        <v>1.152852782343273</v>
      </c>
      <c r="L223" s="193">
        <f t="shared" si="134"/>
        <v>1.8826405867970659</v>
      </c>
      <c r="M223" s="193">
        <f t="shared" si="134"/>
        <v>1.0990888382687927</v>
      </c>
      <c r="N223" s="193">
        <f t="shared" si="134"/>
        <v>0.94691265060240959</v>
      </c>
      <c r="O223" s="193" t="s">
        <v>41</v>
      </c>
      <c r="P223" s="193">
        <f t="shared" si="134"/>
        <v>0.54857407836772543</v>
      </c>
      <c r="Q223" s="193">
        <f t="shared" si="134"/>
        <v>0.98747971249710176</v>
      </c>
      <c r="R223" s="193">
        <f t="shared" si="134"/>
        <v>1.0578276165347404</v>
      </c>
      <c r="S223" s="193">
        <f t="shared" si="134"/>
        <v>1.189098998887653</v>
      </c>
      <c r="T223" s="193">
        <f t="shared" si="134"/>
        <v>1.0462555066079295</v>
      </c>
      <c r="U223" s="193">
        <f t="shared" si="134"/>
        <v>0.83600800177817292</v>
      </c>
      <c r="V223" s="193">
        <f t="shared" si="134"/>
        <v>1.0398706896551724</v>
      </c>
      <c r="W223" s="193">
        <f t="shared" si="134"/>
        <v>1.033178500331785</v>
      </c>
      <c r="X223" s="193">
        <f t="shared" si="134"/>
        <v>0.82029683112715601</v>
      </c>
      <c r="Y223" s="193">
        <f t="shared" si="134"/>
        <v>1</v>
      </c>
      <c r="Z223" s="193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7"/>
        <v>5944.6</v>
      </c>
      <c r="D224" s="99">
        <f t="shared" si="133"/>
        <v>3.4947677836566728</v>
      </c>
      <c r="E224" s="160"/>
      <c r="F224" s="192"/>
      <c r="G224" s="192"/>
      <c r="H224" s="192"/>
      <c r="I224" s="192"/>
      <c r="J224" s="192">
        <v>433.6</v>
      </c>
      <c r="K224" s="192">
        <v>1290</v>
      </c>
      <c r="L224" s="192"/>
      <c r="M224" s="192"/>
      <c r="N224" s="192"/>
      <c r="O224" s="192"/>
      <c r="P224" s="192">
        <v>610</v>
      </c>
      <c r="Q224" s="190"/>
      <c r="R224" s="192"/>
      <c r="S224" s="192"/>
      <c r="T224" s="192"/>
      <c r="U224" s="192"/>
      <c r="V224" s="192"/>
      <c r="W224" s="192">
        <v>121</v>
      </c>
      <c r="X224" s="192"/>
      <c r="Y224" s="192">
        <v>3490</v>
      </c>
      <c r="Z224" s="192"/>
      <c r="AD224" s="62"/>
      <c r="AE224" s="62"/>
    </row>
    <row r="225" spans="1:36" s="26" customFormat="1" ht="30" customHeight="1" outlineLevel="1" x14ac:dyDescent="0.2">
      <c r="A225" s="19" t="s">
        <v>122</v>
      </c>
      <c r="B225" s="129"/>
      <c r="C225" s="129">
        <f>SUM(F225:Z225)</f>
        <v>17824</v>
      </c>
      <c r="D225" s="99" t="e">
        <f t="shared" si="133"/>
        <v>#DIV/0!</v>
      </c>
      <c r="E225" s="160">
        <v>19</v>
      </c>
      <c r="F225" s="192"/>
      <c r="G225" s="180">
        <v>116</v>
      </c>
      <c r="H225" s="180">
        <v>2450</v>
      </c>
      <c r="I225" s="180">
        <v>341</v>
      </c>
      <c r="J225" s="180">
        <v>388</v>
      </c>
      <c r="K225" s="180">
        <v>990</v>
      </c>
      <c r="L225" s="180"/>
      <c r="M225" s="180">
        <v>1436</v>
      </c>
      <c r="N225" s="180">
        <v>167</v>
      </c>
      <c r="O225" s="180">
        <v>733</v>
      </c>
      <c r="P225" s="192">
        <v>650</v>
      </c>
      <c r="Q225" s="180">
        <v>130</v>
      </c>
      <c r="R225" s="180">
        <v>2053</v>
      </c>
      <c r="S225" s="180">
        <v>1350</v>
      </c>
      <c r="T225" s="180">
        <v>559</v>
      </c>
      <c r="U225" s="180">
        <v>729</v>
      </c>
      <c r="V225" s="180">
        <v>472</v>
      </c>
      <c r="W225" s="180">
        <v>121</v>
      </c>
      <c r="X225" s="180">
        <v>499</v>
      </c>
      <c r="Y225" s="180">
        <v>3490</v>
      </c>
      <c r="Z225" s="180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5">SUM(F226:Z226)</f>
        <v>0</v>
      </c>
      <c r="D226" s="99" t="e">
        <f t="shared" si="133"/>
        <v>#DIV/0!</v>
      </c>
      <c r="E226" s="16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  <c r="S226" s="190"/>
      <c r="T226" s="190"/>
      <c r="U226" s="190"/>
      <c r="V226" s="190"/>
      <c r="W226" s="190"/>
      <c r="X226" s="190"/>
      <c r="Y226" s="190"/>
      <c r="Z226" s="190"/>
      <c r="AD226" s="62"/>
      <c r="AE226" s="62"/>
    </row>
    <row r="227" spans="1:36" s="23" customFormat="1" ht="30" customHeight="1" x14ac:dyDescent="0.2">
      <c r="A227" s="10" t="s">
        <v>124</v>
      </c>
      <c r="B227" s="129"/>
      <c r="C227" s="129"/>
      <c r="D227" s="99"/>
      <c r="E227" s="163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94045</v>
      </c>
      <c r="C228" s="129">
        <f t="shared" si="135"/>
        <v>87674</v>
      </c>
      <c r="D228" s="99">
        <f t="shared" si="133"/>
        <v>0.93225583497261955</v>
      </c>
      <c r="E228" s="163">
        <v>21</v>
      </c>
      <c r="F228" s="187">
        <v>1689</v>
      </c>
      <c r="G228" s="187">
        <v>3266</v>
      </c>
      <c r="H228" s="187">
        <v>11002</v>
      </c>
      <c r="I228" s="187">
        <v>5615</v>
      </c>
      <c r="J228" s="187">
        <v>3917</v>
      </c>
      <c r="K228" s="187">
        <v>4720</v>
      </c>
      <c r="L228" s="187">
        <v>3932</v>
      </c>
      <c r="M228" s="187">
        <v>8650</v>
      </c>
      <c r="N228" s="187">
        <v>1283</v>
      </c>
      <c r="O228" s="187">
        <v>3316</v>
      </c>
      <c r="P228" s="187">
        <v>2635</v>
      </c>
      <c r="Q228" s="187">
        <v>3448</v>
      </c>
      <c r="R228" s="187">
        <v>6812</v>
      </c>
      <c r="S228" s="187">
        <v>2100</v>
      </c>
      <c r="T228" s="187">
        <v>1786</v>
      </c>
      <c r="U228" s="187">
        <v>3218</v>
      </c>
      <c r="V228" s="187">
        <v>3100</v>
      </c>
      <c r="W228" s="187">
        <v>510</v>
      </c>
      <c r="X228" s="187">
        <v>4367</v>
      </c>
      <c r="Y228" s="187">
        <v>5538</v>
      </c>
      <c r="Z228" s="187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5"/>
        <v>106915.70431111111</v>
      </c>
      <c r="D229" s="99">
        <f t="shared" si="133"/>
        <v>1.0122374545260759</v>
      </c>
      <c r="E229" s="163"/>
      <c r="F229" s="177">
        <v>1207.7333333333333</v>
      </c>
      <c r="G229" s="177">
        <v>3157.7</v>
      </c>
      <c r="H229" s="177">
        <v>13421.670444444446</v>
      </c>
      <c r="I229" s="177">
        <v>9597</v>
      </c>
      <c r="J229" s="177">
        <v>6738.656133333332</v>
      </c>
      <c r="K229" s="177">
        <v>4332.9066666666668</v>
      </c>
      <c r="L229" s="177">
        <v>4557.2115555555547</v>
      </c>
      <c r="M229" s="177">
        <v>7321.0106666666661</v>
      </c>
      <c r="N229" s="177">
        <v>5194.1657333333324</v>
      </c>
      <c r="O229" s="177">
        <v>4366.3360000000002</v>
      </c>
      <c r="P229" s="177">
        <v>3312.66</v>
      </c>
      <c r="Q229" s="177">
        <v>5970.848</v>
      </c>
      <c r="R229" s="177">
        <v>4207</v>
      </c>
      <c r="S229" s="177">
        <v>2807.9999999999995</v>
      </c>
      <c r="T229" s="177">
        <v>5640.8266666666668</v>
      </c>
      <c r="U229" s="177">
        <v>3639.125</v>
      </c>
      <c r="V229" s="177">
        <v>3434.9038888888881</v>
      </c>
      <c r="W229" s="177">
        <v>377</v>
      </c>
      <c r="X229" s="177">
        <v>5788</v>
      </c>
      <c r="Y229" s="177">
        <v>4971</v>
      </c>
      <c r="Z229" s="177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42320.25</v>
      </c>
      <c r="C230" s="129">
        <f>C228*0.45</f>
        <v>39453.300000000003</v>
      </c>
      <c r="D230" s="99">
        <f t="shared" si="133"/>
        <v>0.93225583497261955</v>
      </c>
      <c r="E230" s="163"/>
      <c r="F230" s="187">
        <f>F228*0.45</f>
        <v>760.05000000000007</v>
      </c>
      <c r="G230" s="187">
        <f t="shared" ref="G230:Z230" si="136">G228*0.45</f>
        <v>1469.7</v>
      </c>
      <c r="H230" s="187">
        <f t="shared" si="136"/>
        <v>4950.9000000000005</v>
      </c>
      <c r="I230" s="187">
        <f t="shared" si="136"/>
        <v>2526.75</v>
      </c>
      <c r="J230" s="187">
        <f t="shared" si="136"/>
        <v>1762.65</v>
      </c>
      <c r="K230" s="187">
        <f t="shared" si="136"/>
        <v>2124</v>
      </c>
      <c r="L230" s="187">
        <f t="shared" si="136"/>
        <v>1769.4</v>
      </c>
      <c r="M230" s="187">
        <f t="shared" si="136"/>
        <v>3892.5</v>
      </c>
      <c r="N230" s="187">
        <f t="shared" si="136"/>
        <v>577.35</v>
      </c>
      <c r="O230" s="187">
        <f t="shared" si="136"/>
        <v>1492.2</v>
      </c>
      <c r="P230" s="187">
        <f t="shared" si="136"/>
        <v>1185.75</v>
      </c>
      <c r="Q230" s="187">
        <f t="shared" si="136"/>
        <v>1551.6000000000001</v>
      </c>
      <c r="R230" s="187">
        <f t="shared" si="136"/>
        <v>3065.4</v>
      </c>
      <c r="S230" s="187">
        <f t="shared" si="136"/>
        <v>945</v>
      </c>
      <c r="T230" s="187">
        <f t="shared" si="136"/>
        <v>803.7</v>
      </c>
      <c r="U230" s="187">
        <f t="shared" si="136"/>
        <v>1448.1000000000001</v>
      </c>
      <c r="V230" s="187">
        <f t="shared" si="136"/>
        <v>1395</v>
      </c>
      <c r="W230" s="187">
        <f t="shared" si="136"/>
        <v>229.5</v>
      </c>
      <c r="X230" s="187">
        <f t="shared" si="136"/>
        <v>1965.15</v>
      </c>
      <c r="Y230" s="187">
        <f t="shared" si="136"/>
        <v>2492.1</v>
      </c>
      <c r="Z230" s="187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0.82002920492278475</v>
      </c>
      <c r="D231" s="99">
        <f t="shared" si="133"/>
        <v>1.2954647787089806</v>
      </c>
      <c r="E231" s="163"/>
      <c r="F231" s="193">
        <f t="shared" ref="F231" si="137">F228/F229</f>
        <v>1.3984875248399204</v>
      </c>
      <c r="G231" s="193">
        <f>G228/G229</f>
        <v>1.0342971149887576</v>
      </c>
      <c r="H231" s="193">
        <f>H228/H229</f>
        <v>0.81971912851980311</v>
      </c>
      <c r="I231" s="193">
        <f>I228/I229</f>
        <v>0.5850786704178389</v>
      </c>
      <c r="J231" s="193">
        <f>J228/J229</f>
        <v>0.58127316819509878</v>
      </c>
      <c r="K231" s="193">
        <f>K228/K229</f>
        <v>1.0893380271288249</v>
      </c>
      <c r="L231" s="193">
        <f t="shared" ref="L231:N231" si="138">L228/L229</f>
        <v>0.86280830987681956</v>
      </c>
      <c r="M231" s="193">
        <f t="shared" si="138"/>
        <v>1.181530856031171</v>
      </c>
      <c r="N231" s="193">
        <f t="shared" si="138"/>
        <v>0.24700790576750437</v>
      </c>
      <c r="O231" s="193">
        <f t="shared" ref="O231:R231" si="139">O228/O229</f>
        <v>0.75944682223264537</v>
      </c>
      <c r="P231" s="193">
        <f t="shared" si="139"/>
        <v>0.79543327718510204</v>
      </c>
      <c r="Q231" s="193">
        <f t="shared" si="139"/>
        <v>0.57747241262882598</v>
      </c>
      <c r="R231" s="193">
        <f t="shared" si="139"/>
        <v>1.6192060850962682</v>
      </c>
      <c r="S231" s="193">
        <f>S228/S229</f>
        <v>0.74786324786324798</v>
      </c>
      <c r="T231" s="193">
        <f>T228/T229</f>
        <v>0.31662025896913454</v>
      </c>
      <c r="U231" s="193">
        <f>U228/U229</f>
        <v>0.88427850101329308</v>
      </c>
      <c r="V231" s="193"/>
      <c r="W231" s="193"/>
      <c r="X231" s="193">
        <f>X228/X229</f>
        <v>0.75449205252246021</v>
      </c>
      <c r="Y231" s="193">
        <f>Y228/Y229</f>
        <v>1.1140615570307786</v>
      </c>
      <c r="Z231" s="193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289857</v>
      </c>
      <c r="C232" s="130">
        <f>SUM(F232:Z232)</f>
        <v>308183.8</v>
      </c>
      <c r="D232" s="99">
        <f t="shared" si="133"/>
        <v>1.063227039540187</v>
      </c>
      <c r="E232" s="163">
        <v>21</v>
      </c>
      <c r="F232" s="187">
        <v>540</v>
      </c>
      <c r="G232" s="187">
        <v>9113</v>
      </c>
      <c r="H232" s="187">
        <v>28440</v>
      </c>
      <c r="I232" s="187">
        <v>24838</v>
      </c>
      <c r="J232" s="187">
        <v>8000</v>
      </c>
      <c r="K232" s="187">
        <v>13200</v>
      </c>
      <c r="L232" s="187">
        <v>6331</v>
      </c>
      <c r="M232" s="187">
        <v>25338</v>
      </c>
      <c r="N232" s="187">
        <v>12138</v>
      </c>
      <c r="O232" s="187">
        <v>14550</v>
      </c>
      <c r="P232" s="187">
        <v>7780</v>
      </c>
      <c r="Q232" s="187">
        <v>23186</v>
      </c>
      <c r="R232" s="187">
        <v>1700</v>
      </c>
      <c r="S232" s="187">
        <v>3184</v>
      </c>
      <c r="T232" s="187">
        <v>10130</v>
      </c>
      <c r="U232" s="155">
        <v>36809.800000000003</v>
      </c>
      <c r="V232" s="187">
        <v>5300</v>
      </c>
      <c r="W232" s="187">
        <v>1200</v>
      </c>
      <c r="X232" s="187">
        <v>9856</v>
      </c>
      <c r="Y232" s="187">
        <v>43850</v>
      </c>
      <c r="Z232" s="187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3"/>
        <v>1.0096883589917067</v>
      </c>
      <c r="E233" s="163"/>
      <c r="F233" s="177">
        <v>345.06666666666666</v>
      </c>
      <c r="G233" s="177">
        <v>8525.7899999999991</v>
      </c>
      <c r="H233" s="177">
        <v>27910</v>
      </c>
      <c r="I233" s="177">
        <v>19630</v>
      </c>
      <c r="J233" s="177">
        <v>9167.7065999999995</v>
      </c>
      <c r="K233" s="177">
        <v>11327.456</v>
      </c>
      <c r="L233" s="177">
        <v>749.13066666666668</v>
      </c>
      <c r="M233" s="177">
        <v>18161.738000000001</v>
      </c>
      <c r="N233" s="177">
        <v>14325.844200000001</v>
      </c>
      <c r="O233" s="177">
        <v>15009.280000000002</v>
      </c>
      <c r="P233" s="177">
        <v>8026.83</v>
      </c>
      <c r="Q233" s="177">
        <v>17005</v>
      </c>
      <c r="R233" s="177">
        <v>3549</v>
      </c>
      <c r="S233" s="177">
        <v>3285.3599999999997</v>
      </c>
      <c r="T233" s="177">
        <v>12194.140000000001</v>
      </c>
      <c r="U233" s="177">
        <v>65504.250000000007</v>
      </c>
      <c r="V233" s="177"/>
      <c r="W233" s="177">
        <v>456</v>
      </c>
      <c r="X233" s="177">
        <v>7379.7</v>
      </c>
      <c r="Y233" s="177">
        <v>39195</v>
      </c>
      <c r="Z233" s="177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86957.099999999991</v>
      </c>
      <c r="C234" s="130">
        <f>C232*0.3</f>
        <v>92455.14</v>
      </c>
      <c r="D234" s="99">
        <f t="shared" si="133"/>
        <v>1.0632270395401873</v>
      </c>
      <c r="E234" s="163"/>
      <c r="F234" s="187">
        <f>F232*0.3</f>
        <v>162</v>
      </c>
      <c r="G234" s="187">
        <f t="shared" ref="G234:Z234" si="140">G232*0.3</f>
        <v>2733.9</v>
      </c>
      <c r="H234" s="187">
        <f t="shared" si="140"/>
        <v>8532</v>
      </c>
      <c r="I234" s="187">
        <f t="shared" si="140"/>
        <v>7451.4</v>
      </c>
      <c r="J234" s="187">
        <f>J232*0.3</f>
        <v>2400</v>
      </c>
      <c r="K234" s="187">
        <f t="shared" si="140"/>
        <v>3960</v>
      </c>
      <c r="L234" s="187">
        <f t="shared" si="140"/>
        <v>1899.3</v>
      </c>
      <c r="M234" s="187">
        <f t="shared" si="140"/>
        <v>7601.4</v>
      </c>
      <c r="N234" s="187">
        <f t="shared" si="140"/>
        <v>3641.4</v>
      </c>
      <c r="O234" s="187">
        <f t="shared" si="140"/>
        <v>4365</v>
      </c>
      <c r="P234" s="187">
        <f t="shared" si="140"/>
        <v>2334</v>
      </c>
      <c r="Q234" s="187">
        <f t="shared" si="140"/>
        <v>6955.8</v>
      </c>
      <c r="R234" s="187">
        <f t="shared" si="140"/>
        <v>510</v>
      </c>
      <c r="S234" s="187">
        <f t="shared" si="140"/>
        <v>955.19999999999993</v>
      </c>
      <c r="T234" s="187">
        <f t="shared" si="140"/>
        <v>3039</v>
      </c>
      <c r="U234" s="187">
        <f t="shared" si="140"/>
        <v>11042.94</v>
      </c>
      <c r="V234" s="187">
        <f t="shared" si="140"/>
        <v>1590</v>
      </c>
      <c r="W234" s="187">
        <f t="shared" si="140"/>
        <v>360</v>
      </c>
      <c r="X234" s="187">
        <f t="shared" si="140"/>
        <v>2956.7999999999997</v>
      </c>
      <c r="Y234" s="187">
        <f t="shared" si="140"/>
        <v>13155</v>
      </c>
      <c r="Z234" s="187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1.0122730862228535</v>
      </c>
      <c r="D235" s="99">
        <f t="shared" si="133"/>
        <v>2.2747709802760752</v>
      </c>
      <c r="E235" s="163"/>
      <c r="F235" s="174">
        <f t="shared" ref="F235:Z235" si="141">F232/F233</f>
        <v>1.5649149922720247</v>
      </c>
      <c r="G235" s="174">
        <f t="shared" si="141"/>
        <v>1.0688745559062562</v>
      </c>
      <c r="H235" s="174">
        <f>H232/H233</f>
        <v>1.0189896094589752</v>
      </c>
      <c r="I235" s="174">
        <f t="shared" si="141"/>
        <v>1.2653082017320427</v>
      </c>
      <c r="J235" s="174">
        <f t="shared" si="141"/>
        <v>0.87262827542932064</v>
      </c>
      <c r="K235" s="174">
        <f t="shared" si="141"/>
        <v>1.165310198512358</v>
      </c>
      <c r="L235" s="174">
        <f t="shared" si="141"/>
        <v>8.4511291310105214</v>
      </c>
      <c r="M235" s="174">
        <f t="shared" si="141"/>
        <v>1.3951307964028552</v>
      </c>
      <c r="N235" s="174">
        <f t="shared" si="141"/>
        <v>0.8472799110854492</v>
      </c>
      <c r="O235" s="174">
        <f t="shared" si="141"/>
        <v>0.96940026436977644</v>
      </c>
      <c r="P235" s="174">
        <f t="shared" si="141"/>
        <v>0.96924937989218662</v>
      </c>
      <c r="Q235" s="174">
        <f t="shared" si="141"/>
        <v>1.3634813290208763</v>
      </c>
      <c r="R235" s="174">
        <f t="shared" si="141"/>
        <v>0.47900817131586365</v>
      </c>
      <c r="S235" s="174">
        <f t="shared" si="141"/>
        <v>0.96914797769498628</v>
      </c>
      <c r="T235" s="174">
        <f t="shared" si="141"/>
        <v>0.8307268901291931</v>
      </c>
      <c r="U235" s="174" t="s">
        <v>41</v>
      </c>
      <c r="V235" s="174" t="e">
        <f t="shared" si="141"/>
        <v>#DIV/0!</v>
      </c>
      <c r="W235" s="174">
        <f t="shared" si="141"/>
        <v>2.6315789473684212</v>
      </c>
      <c r="X235" s="174">
        <f t="shared" si="141"/>
        <v>1.3355556458934645</v>
      </c>
      <c r="Y235" s="174">
        <f t="shared" si="141"/>
        <v>1.1187651486158949</v>
      </c>
      <c r="Z235" s="174">
        <f t="shared" si="141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13110</v>
      </c>
      <c r="C236" s="130">
        <f>SUM(F236:Z236)</f>
        <v>10529</v>
      </c>
      <c r="D236" s="99">
        <f t="shared" si="133"/>
        <v>0.80312738367658276</v>
      </c>
      <c r="E236" s="163">
        <v>8</v>
      </c>
      <c r="F236" s="187"/>
      <c r="G236" s="194">
        <v>877</v>
      </c>
      <c r="H236" s="187"/>
      <c r="I236" s="195">
        <v>2552</v>
      </c>
      <c r="J236" s="195">
        <v>2750</v>
      </c>
      <c r="K236" s="194">
        <v>1100</v>
      </c>
      <c r="L236" s="194">
        <v>600</v>
      </c>
      <c r="M236" s="187"/>
      <c r="N236" s="194"/>
      <c r="O236" s="194">
        <v>300</v>
      </c>
      <c r="P236" s="187">
        <v>2000</v>
      </c>
      <c r="Q236" s="187"/>
      <c r="R236" s="194"/>
      <c r="S236" s="194"/>
      <c r="T236" s="194">
        <v>350</v>
      </c>
      <c r="U236" s="194"/>
      <c r="V236" s="194"/>
      <c r="W236" s="194"/>
      <c r="X236" s="187"/>
      <c r="Y236" s="194"/>
      <c r="Z236" s="187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2">C237/B237</f>
        <v>1.0289051581064639</v>
      </c>
      <c r="E237" s="163"/>
      <c r="F237" s="177"/>
      <c r="G237" s="177">
        <v>9473.1</v>
      </c>
      <c r="H237" s="177">
        <v>35868.257222222222</v>
      </c>
      <c r="I237" s="177">
        <v>20721</v>
      </c>
      <c r="J237" s="177">
        <v>7052.0819999999994</v>
      </c>
      <c r="K237" s="177">
        <v>1237.9733333333334</v>
      </c>
      <c r="L237" s="177">
        <v>2965.3088888888888</v>
      </c>
      <c r="M237" s="177">
        <v>21822.243333333336</v>
      </c>
      <c r="N237" s="177">
        <v>5026.6120000000001</v>
      </c>
      <c r="O237" s="177">
        <v>9551.36</v>
      </c>
      <c r="P237" s="177">
        <v>10192.799999999999</v>
      </c>
      <c r="Q237" s="177">
        <v>18036.936666666668</v>
      </c>
      <c r="R237" s="177">
        <v>7230</v>
      </c>
      <c r="S237" s="177">
        <v>1544.3999999999999</v>
      </c>
      <c r="T237" s="177">
        <v>7051.0333333333347</v>
      </c>
      <c r="U237" s="177">
        <v>63684.6875</v>
      </c>
      <c r="V237" s="177">
        <v>6133.7569444444425</v>
      </c>
      <c r="W237" s="177">
        <v>1449</v>
      </c>
      <c r="X237" s="177">
        <v>9405.5</v>
      </c>
      <c r="Y237" s="177">
        <v>21299.166666666668</v>
      </c>
      <c r="Z237" s="177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2000.51</v>
      </c>
      <c r="D238" s="103">
        <f t="shared" si="142"/>
        <v>0.80312738367658276</v>
      </c>
      <c r="E238" s="163"/>
      <c r="F238" s="187"/>
      <c r="G238" s="187">
        <f t="shared" ref="G238:Z238" si="143">G236*0.19</f>
        <v>166.63</v>
      </c>
      <c r="H238" s="187">
        <f t="shared" si="143"/>
        <v>0</v>
      </c>
      <c r="I238" s="187">
        <f t="shared" si="143"/>
        <v>484.88</v>
      </c>
      <c r="J238" s="187">
        <f t="shared" si="143"/>
        <v>522.5</v>
      </c>
      <c r="K238" s="187">
        <f t="shared" si="143"/>
        <v>209</v>
      </c>
      <c r="L238" s="187">
        <f t="shared" si="143"/>
        <v>114</v>
      </c>
      <c r="M238" s="187">
        <f t="shared" si="143"/>
        <v>0</v>
      </c>
      <c r="N238" s="187">
        <f t="shared" si="143"/>
        <v>0</v>
      </c>
      <c r="O238" s="187">
        <f t="shared" si="143"/>
        <v>57</v>
      </c>
      <c r="P238" s="187">
        <f t="shared" si="143"/>
        <v>380</v>
      </c>
      <c r="Q238" s="187">
        <f t="shared" si="143"/>
        <v>0</v>
      </c>
      <c r="R238" s="187">
        <f t="shared" si="143"/>
        <v>0</v>
      </c>
      <c r="S238" s="187">
        <f t="shared" si="143"/>
        <v>0</v>
      </c>
      <c r="T238" s="187">
        <f t="shared" si="143"/>
        <v>66.5</v>
      </c>
      <c r="U238" s="187">
        <f t="shared" si="143"/>
        <v>0</v>
      </c>
      <c r="V238" s="187">
        <f t="shared" si="143"/>
        <v>0</v>
      </c>
      <c r="W238" s="187"/>
      <c r="X238" s="187">
        <f t="shared" si="143"/>
        <v>0</v>
      </c>
      <c r="Y238" s="187">
        <f t="shared" si="143"/>
        <v>0</v>
      </c>
      <c r="Z238" s="187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3.8203424607295269E-2</v>
      </c>
      <c r="D239" s="103">
        <f t="shared" si="142"/>
        <v>0.78056502812621797</v>
      </c>
      <c r="E239" s="163"/>
      <c r="F239" s="174"/>
      <c r="G239" s="174">
        <f>G236/G237</f>
        <v>9.2577931194645885E-2</v>
      </c>
      <c r="H239" s="174">
        <f>H236/H237</f>
        <v>0</v>
      </c>
      <c r="I239" s="174">
        <f>I236/I237</f>
        <v>0.12316007914675933</v>
      </c>
      <c r="J239" s="174">
        <f t="shared" ref="J239" si="144">J236/J237</f>
        <v>0.38995576058247766</v>
      </c>
      <c r="K239" s="174">
        <f t="shared" ref="K239:Q239" si="145">K236/K237</f>
        <v>0.8885490263656729</v>
      </c>
      <c r="L239" s="174">
        <f t="shared" si="145"/>
        <v>0.20233979746535682</v>
      </c>
      <c r="M239" s="174">
        <f t="shared" si="145"/>
        <v>0</v>
      </c>
      <c r="N239" s="174">
        <f t="shared" si="145"/>
        <v>0</v>
      </c>
      <c r="O239" s="174">
        <f t="shared" si="145"/>
        <v>3.1409139640846954E-2</v>
      </c>
      <c r="P239" s="174">
        <f t="shared" si="145"/>
        <v>0.19621693744604035</v>
      </c>
      <c r="Q239" s="174">
        <f t="shared" si="145"/>
        <v>0</v>
      </c>
      <c r="R239" s="174">
        <f t="shared" ref="R239" si="146">R236/R237</f>
        <v>0</v>
      </c>
      <c r="S239" s="174">
        <f>S236/S237</f>
        <v>0</v>
      </c>
      <c r="T239" s="174">
        <f>T236/T237</f>
        <v>4.9638114508039004E-2</v>
      </c>
      <c r="U239" s="174">
        <f>U236/U237</f>
        <v>0</v>
      </c>
      <c r="V239" s="174">
        <f t="shared" ref="V239:Z239" si="147">V236/V237</f>
        <v>0</v>
      </c>
      <c r="W239" s="174"/>
      <c r="X239" s="174">
        <f t="shared" si="147"/>
        <v>0</v>
      </c>
      <c r="Y239" s="174">
        <f t="shared" si="147"/>
        <v>0</v>
      </c>
      <c r="Z239" s="174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2"/>
        <v>0</v>
      </c>
      <c r="E240" s="163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92"/>
      <c r="R240" s="180"/>
      <c r="S240" s="180"/>
      <c r="T240" s="180"/>
      <c r="U240" s="180"/>
      <c r="V240" s="180"/>
      <c r="W240" s="180"/>
      <c r="X240" s="180"/>
      <c r="Y240" s="180"/>
      <c r="Z240" s="180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2"/>
        <v>0</v>
      </c>
      <c r="E241" s="163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92"/>
      <c r="R241" s="187"/>
      <c r="S241" s="187"/>
      <c r="T241" s="187"/>
      <c r="U241" s="187"/>
      <c r="V241" s="187"/>
      <c r="W241" s="187"/>
      <c r="X241" s="187"/>
      <c r="Y241" s="187"/>
      <c r="Z241" s="187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2"/>
        <v>#DIV/0!</v>
      </c>
      <c r="E242" s="163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2"/>
        <v>#DIV/0!</v>
      </c>
      <c r="E243" s="163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92"/>
      <c r="R243" s="187"/>
      <c r="S243" s="187"/>
      <c r="T243" s="187"/>
      <c r="U243" s="187"/>
      <c r="V243" s="187"/>
      <c r="W243" s="187"/>
      <c r="X243" s="187"/>
      <c r="Y243" s="187"/>
      <c r="Z243" s="187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2"/>
        <v>#VALUE!</v>
      </c>
      <c r="E244" s="163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131776.25</v>
      </c>
      <c r="C245" s="130">
        <f>C243+C241+C238+C234+C230</f>
        <v>133908.95000000001</v>
      </c>
      <c r="D245" s="103">
        <f t="shared" si="142"/>
        <v>1.0161842517145541</v>
      </c>
      <c r="E245" s="163">
        <v>21</v>
      </c>
      <c r="F245" s="187">
        <f>F243+F241+F238+F234+F230</f>
        <v>922.05000000000007</v>
      </c>
      <c r="G245" s="187">
        <f t="shared" ref="G245:V245" si="148">G243+G241+G238+G234+G230</f>
        <v>4370.2300000000005</v>
      </c>
      <c r="H245" s="187">
        <f t="shared" si="148"/>
        <v>13482.900000000001</v>
      </c>
      <c r="I245" s="187">
        <f t="shared" si="148"/>
        <v>10463.029999999999</v>
      </c>
      <c r="J245" s="187">
        <f t="shared" si="148"/>
        <v>4685.1499999999996</v>
      </c>
      <c r="K245" s="187">
        <f t="shared" si="148"/>
        <v>6293</v>
      </c>
      <c r="L245" s="187">
        <f t="shared" si="148"/>
        <v>3782.7</v>
      </c>
      <c r="M245" s="187">
        <f t="shared" si="148"/>
        <v>11493.9</v>
      </c>
      <c r="N245" s="187">
        <f t="shared" si="148"/>
        <v>4218.75</v>
      </c>
      <c r="O245" s="187">
        <f t="shared" si="148"/>
        <v>5914.2</v>
      </c>
      <c r="P245" s="187">
        <f t="shared" si="148"/>
        <v>3899.75</v>
      </c>
      <c r="Q245" s="187">
        <f t="shared" si="148"/>
        <v>8507.4</v>
      </c>
      <c r="R245" s="187">
        <f t="shared" si="148"/>
        <v>3575.4</v>
      </c>
      <c r="S245" s="187">
        <f t="shared" si="148"/>
        <v>1900.1999999999998</v>
      </c>
      <c r="T245" s="187">
        <f t="shared" si="148"/>
        <v>3909.2</v>
      </c>
      <c r="U245" s="187">
        <f t="shared" si="148"/>
        <v>12491.04</v>
      </c>
      <c r="V245" s="187">
        <f t="shared" si="148"/>
        <v>2985</v>
      </c>
      <c r="W245" s="187">
        <f>W243+W241+W238+W234+W230</f>
        <v>589.5</v>
      </c>
      <c r="X245" s="187">
        <f>X243+X241+X238+X234+X230</f>
        <v>4921.95</v>
      </c>
      <c r="Y245" s="187">
        <f>Y243+Y241+Y238+Y234+Y230</f>
        <v>15647.1</v>
      </c>
      <c r="Z245" s="187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2"/>
        <v>1.0108859144222415</v>
      </c>
      <c r="E246" s="163"/>
      <c r="F246" s="187">
        <v>323.5</v>
      </c>
      <c r="G246" s="187">
        <v>2186.1</v>
      </c>
      <c r="H246" s="187">
        <v>6718.2999999999993</v>
      </c>
      <c r="I246" s="187">
        <v>7270.4999999999991</v>
      </c>
      <c r="J246" s="187">
        <v>2681.3999999999996</v>
      </c>
      <c r="K246" s="187">
        <v>2652.8</v>
      </c>
      <c r="L246" s="187">
        <v>1003.3</v>
      </c>
      <c r="M246" s="187">
        <v>6033.8</v>
      </c>
      <c r="N246" s="187">
        <v>3181</v>
      </c>
      <c r="O246" s="187">
        <v>3148.8</v>
      </c>
      <c r="P246" s="187">
        <v>2123.5</v>
      </c>
      <c r="Q246" s="192">
        <v>4305.8999999999996</v>
      </c>
      <c r="R246" s="187">
        <v>2075.6</v>
      </c>
      <c r="S246" s="187">
        <v>1263.5999999999999</v>
      </c>
      <c r="T246" s="187">
        <v>2488.6</v>
      </c>
      <c r="U246" s="187">
        <v>10397.5</v>
      </c>
      <c r="V246" s="187">
        <v>1318.2999999999997</v>
      </c>
      <c r="W246" s="187">
        <v>284</v>
      </c>
      <c r="X246" s="187">
        <v>2170.5</v>
      </c>
      <c r="Y246" s="187">
        <v>7667.7</v>
      </c>
      <c r="Z246" s="187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17.888826292354473</v>
      </c>
      <c r="C247" s="131">
        <f>C245/C246*10</f>
        <v>17.982586660471441</v>
      </c>
      <c r="D247" s="103">
        <f>C247/B247</f>
        <v>1.0052412811542051</v>
      </c>
      <c r="E247" s="163">
        <v>21</v>
      </c>
      <c r="F247" s="155">
        <f>F245/F246*10</f>
        <v>28.502318392581145</v>
      </c>
      <c r="G247" s="155">
        <f>G245/G246*10</f>
        <v>19.990988518366045</v>
      </c>
      <c r="H247" s="155">
        <f t="shared" ref="H247:W247" si="150">H245/H246*10</f>
        <v>20.068916243692605</v>
      </c>
      <c r="I247" s="155">
        <f>I245/I246*10</f>
        <v>14.391073516264356</v>
      </c>
      <c r="J247" s="155">
        <f t="shared" si="150"/>
        <v>17.472775415827552</v>
      </c>
      <c r="K247" s="155">
        <f t="shared" si="150"/>
        <v>23.722104945717732</v>
      </c>
      <c r="L247" s="155">
        <f t="shared" si="150"/>
        <v>37.702581481112325</v>
      </c>
      <c r="M247" s="155">
        <f t="shared" si="150"/>
        <v>19.049189565447975</v>
      </c>
      <c r="N247" s="155">
        <f>N245/N246*10</f>
        <v>13.262338887142409</v>
      </c>
      <c r="O247" s="155">
        <f t="shared" si="150"/>
        <v>18.782393292682926</v>
      </c>
      <c r="P247" s="155">
        <f>P245/P246*10</f>
        <v>18.3647280433247</v>
      </c>
      <c r="Q247" s="155">
        <f t="shared" si="150"/>
        <v>19.75754197728698</v>
      </c>
      <c r="R247" s="155">
        <f t="shared" si="150"/>
        <v>17.225862401233382</v>
      </c>
      <c r="S247" s="155">
        <f t="shared" si="150"/>
        <v>15.03798670465337</v>
      </c>
      <c r="T247" s="155">
        <f t="shared" si="150"/>
        <v>15.708430442819257</v>
      </c>
      <c r="U247" s="155">
        <f>U245/U246*10</f>
        <v>12.01350324597259</v>
      </c>
      <c r="V247" s="155">
        <f t="shared" si="150"/>
        <v>22.642797542289316</v>
      </c>
      <c r="W247" s="155">
        <f t="shared" si="150"/>
        <v>20.757042253521124</v>
      </c>
      <c r="X247" s="155">
        <f>X245/X246*10</f>
        <v>22.676572218382862</v>
      </c>
      <c r="Y247" s="155">
        <f>Y245/Y246*10</f>
        <v>20.406510426855512</v>
      </c>
      <c r="Z247" s="155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</row>
    <row r="259" spans="1:32" ht="20.25" hidden="1" customHeight="1" x14ac:dyDescent="0.25">
      <c r="A259" s="201"/>
      <c r="B259" s="202"/>
      <c r="C259" s="202"/>
      <c r="D259" s="202"/>
      <c r="E259" s="202"/>
      <c r="F259" s="202"/>
      <c r="G259" s="202"/>
      <c r="H259" s="202"/>
      <c r="I259" s="202"/>
      <c r="J259" s="202"/>
      <c r="K259" s="202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65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2024-08-15T07:32:58Z</cp:lastPrinted>
  <dcterms:created xsi:type="dcterms:W3CDTF">2017-06-08T05:54:08Z</dcterms:created>
  <dcterms:modified xsi:type="dcterms:W3CDTF">2024-08-15T07:50:22Z</dcterms:modified>
</cp:coreProperties>
</file>