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-13" yWindow="-100" windowWidth="9880" windowHeight="12221" tabRatio="883"/>
  </bookViews>
  <sheets>
    <sheet name="прил.1-перечень " sheetId="48" r:id="rId1"/>
    <sheet name="прил.2-освоение" sheetId="46" r:id="rId2"/>
    <sheet name="прил.3-ОС к б-у" sheetId="30" r:id="rId3"/>
    <sheet name="прил.4-ввод-2023" sheetId="21" r:id="rId4"/>
    <sheet name="прил.5-ввод-2024" sheetId="51" r:id="rId5"/>
    <sheet name="прилож.6 -ввод в об экспл." sheetId="32" r:id="rId6"/>
    <sheet name="Лист2" sheetId="35" state="hidden" r:id="rId7"/>
    <sheet name="прил.7-Источн. финанс." sheetId="44" r:id="rId8"/>
    <sheet name="0" sheetId="7" state="hidden" r:id="rId9"/>
  </sheets>
  <externalReferences>
    <externalReference r:id="rId10"/>
    <externalReference r:id="rId11"/>
  </externalReferences>
  <definedNames>
    <definedName name="_xlnm._FilterDatabase" localSheetId="6" hidden="1">Лист2!$B$1:$B$54</definedName>
    <definedName name="_xlnm._FilterDatabase" localSheetId="0" hidden="1">'прил.1-перечень '!$C$14:$C$14</definedName>
    <definedName name="_xlnm._FilterDatabase" localSheetId="2" hidden="1">'прил.3-ОС к б-у'!#REF!</definedName>
    <definedName name="_xlnm.Print_Area" localSheetId="0">'прил.1-перечень '!$A$1:$AT$35</definedName>
    <definedName name="_xlnm.Print_Area" localSheetId="1">'прил.2-освоение'!$A$1:$T$35</definedName>
    <definedName name="_xlnm.Print_Area" localSheetId="2">'прил.3-ОС к б-у'!$A$1:$AR$41</definedName>
    <definedName name="_xlnm.Print_Area" localSheetId="3">'прил.4-ввод-2023'!$A$1:$BN$25</definedName>
    <definedName name="_xlnm.Print_Area" localSheetId="4">'прил.5-ввод-2024'!$A$1:$AL$31</definedName>
    <definedName name="_xlnm.Print_Area" localSheetId="7">'прил.7-Источн. финанс.'!$A$1:$K$82</definedName>
    <definedName name="_xlnm.Print_Area" localSheetId="5">'прилож.6 -ввод в об экспл.'!$A$1:$AL$71</definedName>
  </definedNames>
  <calcPr calcId="145621"/>
</workbook>
</file>

<file path=xl/calcChain.xml><?xml version="1.0" encoding="utf-8"?>
<calcChain xmlns="http://schemas.openxmlformats.org/spreadsheetml/2006/main">
  <c r="BO16" i="21" l="1"/>
  <c r="BO17" i="21"/>
  <c r="BO18" i="21"/>
  <c r="BO19" i="21"/>
  <c r="BO20" i="21"/>
  <c r="BO21" i="21"/>
  <c r="BO22" i="21"/>
  <c r="BO23" i="21"/>
  <c r="BO24" i="21"/>
  <c r="BO25" i="21"/>
  <c r="BO15" i="21"/>
  <c r="R71" i="32" l="1"/>
  <c r="R70" i="32"/>
  <c r="R69" i="32"/>
  <c r="R68" i="32"/>
  <c r="R67" i="32"/>
  <c r="R66" i="32"/>
  <c r="R65" i="32"/>
  <c r="R64" i="32"/>
  <c r="R63" i="32"/>
  <c r="R62" i="32"/>
  <c r="R61" i="32"/>
  <c r="R60" i="32"/>
  <c r="R59" i="32"/>
  <c r="R58" i="32"/>
  <c r="R57" i="32"/>
  <c r="R56" i="32"/>
  <c r="R55" i="32"/>
  <c r="R54" i="32"/>
  <c r="R53" i="32"/>
  <c r="R52" i="32"/>
  <c r="R51" i="32"/>
  <c r="R50" i="32"/>
  <c r="R49" i="32"/>
  <c r="R48" i="32"/>
  <c r="R47" i="32"/>
  <c r="R46" i="32"/>
  <c r="R45" i="32"/>
  <c r="R44" i="32"/>
  <c r="R43" i="32"/>
  <c r="R42" i="32"/>
  <c r="R41" i="32"/>
  <c r="R40" i="32"/>
  <c r="R39" i="32"/>
  <c r="R38" i="32"/>
  <c r="R37" i="32"/>
  <c r="R36" i="32"/>
  <c r="R35" i="32"/>
  <c r="R34" i="32"/>
  <c r="R33" i="32"/>
  <c r="R32" i="32"/>
  <c r="R31" i="32"/>
  <c r="R30" i="32"/>
  <c r="R29" i="32"/>
  <c r="R28" i="32"/>
  <c r="R27" i="32"/>
  <c r="R26" i="32"/>
  <c r="R25" i="32"/>
  <c r="R24" i="32"/>
  <c r="R23" i="32"/>
  <c r="R22" i="32"/>
  <c r="R21" i="32"/>
  <c r="R20" i="32"/>
  <c r="R19" i="32"/>
  <c r="R18" i="32"/>
  <c r="R17" i="32"/>
  <c r="R16" i="32"/>
  <c r="R15" i="32"/>
  <c r="W1" i="51" l="1"/>
  <c r="A8" i="51"/>
  <c r="W2" i="51"/>
  <c r="D24" i="30" l="1"/>
  <c r="D33" i="30"/>
  <c r="AC15" i="30"/>
  <c r="AC16" i="30"/>
  <c r="AC17" i="30"/>
  <c r="AC18" i="30"/>
  <c r="AC19" i="30"/>
  <c r="AC20" i="30"/>
  <c r="AC21" i="30"/>
  <c r="AC22" i="30"/>
  <c r="D22" i="30" s="1"/>
  <c r="AC23" i="30"/>
  <c r="AC24" i="30"/>
  <c r="AC25" i="30"/>
  <c r="AC26" i="30"/>
  <c r="AC27" i="30"/>
  <c r="AC28" i="30"/>
  <c r="AC29" i="30"/>
  <c r="D29" i="30" s="1"/>
  <c r="AC30" i="30"/>
  <c r="AC31" i="30"/>
  <c r="AC32" i="30"/>
  <c r="AC33" i="30"/>
  <c r="AC34" i="30"/>
  <c r="AC35" i="30"/>
  <c r="AC14" i="30"/>
  <c r="AD15" i="30"/>
  <c r="D15" i="30" s="1"/>
  <c r="D14" i="30" s="1"/>
  <c r="AD16" i="30"/>
  <c r="D16" i="30" s="1"/>
  <c r="AD17" i="30"/>
  <c r="D17" i="30" s="1"/>
  <c r="AD18" i="30"/>
  <c r="D18" i="30" s="1"/>
  <c r="AD19" i="30"/>
  <c r="D19" i="30" s="1"/>
  <c r="AD20" i="30"/>
  <c r="D20" i="30" s="1"/>
  <c r="AD21" i="30"/>
  <c r="D21" i="30" s="1"/>
  <c r="AD22" i="30"/>
  <c r="AD23" i="30"/>
  <c r="D23" i="30" s="1"/>
  <c r="AD24" i="30"/>
  <c r="AD25" i="30"/>
  <c r="D25" i="30" s="1"/>
  <c r="AD26" i="30"/>
  <c r="D26" i="30" s="1"/>
  <c r="AD27" i="30"/>
  <c r="D27" i="30" s="1"/>
  <c r="AD28" i="30"/>
  <c r="D28" i="30" s="1"/>
  <c r="AD29" i="30"/>
  <c r="AD30" i="30"/>
  <c r="D30" i="30" s="1"/>
  <c r="AD31" i="30"/>
  <c r="D31" i="30" s="1"/>
  <c r="AD32" i="30"/>
  <c r="D32" i="30" s="1"/>
  <c r="AD33" i="30"/>
  <c r="AD34" i="30"/>
  <c r="D34" i="30" s="1"/>
  <c r="AD35" i="30"/>
  <c r="D35" i="30" s="1"/>
  <c r="AF15" i="30"/>
  <c r="AF16" i="30"/>
  <c r="AF17" i="30"/>
  <c r="AF18" i="30"/>
  <c r="AF19" i="30"/>
  <c r="AF20" i="30"/>
  <c r="AF21" i="30"/>
  <c r="AF22" i="30"/>
  <c r="AF23" i="30"/>
  <c r="AF24" i="30"/>
  <c r="AF25" i="30"/>
  <c r="AF26" i="30"/>
  <c r="AF27" i="30"/>
  <c r="AF28" i="30"/>
  <c r="AF29" i="30"/>
  <c r="AF30" i="30"/>
  <c r="AF31" i="30"/>
  <c r="AF32" i="30"/>
  <c r="AF33" i="30"/>
  <c r="AF34" i="30"/>
  <c r="AF35" i="30"/>
  <c r="AE25" i="30"/>
  <c r="AE20" i="30"/>
  <c r="AA14" i="30"/>
  <c r="AE14" i="30" s="1"/>
  <c r="AB14" i="30"/>
  <c r="AF14" i="30" s="1"/>
  <c r="Z14" i="30"/>
  <c r="AV14" i="30" s="1"/>
  <c r="AX14" i="30" l="1"/>
  <c r="AV19" i="30"/>
  <c r="AD14" i="30"/>
  <c r="AV17" i="30" s="1"/>
  <c r="G19" i="46"/>
  <c r="G18" i="46" l="1"/>
  <c r="V19" i="46" l="1"/>
  <c r="V15" i="46"/>
  <c r="V14" i="46" s="1"/>
  <c r="M15" i="46"/>
  <c r="M16" i="46"/>
  <c r="M17" i="46"/>
  <c r="M18" i="46"/>
  <c r="M19" i="46"/>
  <c r="M20" i="46"/>
  <c r="M21" i="46"/>
  <c r="M22" i="46"/>
  <c r="M23" i="46"/>
  <c r="M24" i="46"/>
  <c r="M25" i="46"/>
  <c r="M26" i="46"/>
  <c r="M27" i="46"/>
  <c r="M28" i="46"/>
  <c r="M29" i="46"/>
  <c r="M30" i="46"/>
  <c r="M31" i="46"/>
  <c r="M32" i="46"/>
  <c r="M33" i="46"/>
  <c r="M34" i="46"/>
  <c r="M35" i="46"/>
  <c r="S14" i="46"/>
  <c r="T14" i="46"/>
  <c r="M14" i="46" s="1"/>
  <c r="F85" i="44" l="1"/>
  <c r="G85" i="44"/>
  <c r="H85" i="44"/>
  <c r="I85" i="44"/>
  <c r="J85" i="44"/>
  <c r="K85" i="44"/>
  <c r="E85" i="44"/>
  <c r="F84" i="44"/>
  <c r="G84" i="44"/>
  <c r="H84" i="44"/>
  <c r="I84" i="44"/>
  <c r="J84" i="44"/>
  <c r="K84" i="44"/>
  <c r="E84" i="44"/>
  <c r="K55" i="44" l="1"/>
  <c r="K56" i="44"/>
  <c r="K57" i="44"/>
  <c r="K58" i="44"/>
  <c r="K59" i="44"/>
  <c r="K60" i="44"/>
  <c r="K61" i="44"/>
  <c r="K62" i="44"/>
  <c r="K49" i="44"/>
  <c r="K50" i="44"/>
  <c r="K51" i="44"/>
  <c r="K52" i="44"/>
  <c r="K53" i="44"/>
  <c r="K54" i="44"/>
  <c r="K48" i="44"/>
  <c r="K16" i="44"/>
  <c r="K17" i="44"/>
  <c r="K18" i="44"/>
  <c r="K19" i="44"/>
  <c r="K20" i="44"/>
  <c r="K21" i="44"/>
  <c r="K22" i="44"/>
  <c r="K23" i="44"/>
  <c r="K24" i="44"/>
  <c r="K25" i="44"/>
  <c r="K26" i="44"/>
  <c r="K27" i="44"/>
  <c r="K28" i="44"/>
  <c r="K29" i="44"/>
  <c r="K30" i="44"/>
  <c r="K31" i="44"/>
  <c r="K32" i="44"/>
  <c r="K33" i="44"/>
  <c r="K35" i="44"/>
  <c r="K36" i="44"/>
  <c r="K37" i="44"/>
  <c r="K38" i="44"/>
  <c r="K40" i="44"/>
  <c r="K63" i="44"/>
  <c r="K64" i="44"/>
  <c r="K65" i="44"/>
  <c r="K66" i="44"/>
  <c r="K69" i="44"/>
  <c r="K70" i="44"/>
  <c r="K71" i="44"/>
  <c r="K72" i="44"/>
  <c r="K73" i="44"/>
  <c r="K74" i="44"/>
  <c r="K75" i="44"/>
  <c r="K76" i="44"/>
  <c r="K77" i="44"/>
  <c r="K78" i="44"/>
  <c r="K79" i="44"/>
  <c r="K80" i="44"/>
  <c r="K81" i="44"/>
  <c r="K82" i="44"/>
  <c r="E39" i="44" l="1"/>
  <c r="I39" i="44"/>
  <c r="H39" i="44"/>
  <c r="G1" i="44" l="1"/>
  <c r="I1" i="32"/>
  <c r="AZ1" i="21"/>
  <c r="AZ2" i="21"/>
  <c r="X1" i="30"/>
  <c r="K17" i="48" l="1"/>
  <c r="J17" i="48" s="1"/>
  <c r="K21" i="48"/>
  <c r="J21" i="48" s="1"/>
  <c r="K25" i="48"/>
  <c r="J25" i="48" s="1"/>
  <c r="K33" i="48"/>
  <c r="J33" i="48" s="1"/>
  <c r="AF43" i="48"/>
  <c r="M43" i="48"/>
  <c r="N43" i="48"/>
  <c r="O43" i="48"/>
  <c r="P43" i="48"/>
  <c r="Q43" i="48"/>
  <c r="R43" i="48"/>
  <c r="S43" i="48"/>
  <c r="T43" i="48"/>
  <c r="U43" i="48"/>
  <c r="V43" i="48"/>
  <c r="W43" i="48"/>
  <c r="X43" i="48"/>
  <c r="Y43" i="48"/>
  <c r="Z43" i="48"/>
  <c r="AA43" i="48"/>
  <c r="AB43" i="48"/>
  <c r="AC43" i="48"/>
  <c r="AD43" i="48"/>
  <c r="AE43" i="48"/>
  <c r="AG43" i="48"/>
  <c r="AH43" i="48"/>
  <c r="AI43" i="48"/>
  <c r="AJ43" i="48"/>
  <c r="AK43" i="48"/>
  <c r="AL43" i="48"/>
  <c r="AM43" i="48"/>
  <c r="AN43" i="48"/>
  <c r="AO43" i="48"/>
  <c r="AQ43" i="48"/>
  <c r="AR43" i="48"/>
  <c r="L43" i="48"/>
  <c r="AT35" i="48"/>
  <c r="AT34" i="48"/>
  <c r="AT33" i="48"/>
  <c r="AT32" i="48"/>
  <c r="AT31" i="48"/>
  <c r="AT30" i="48"/>
  <c r="AT29" i="48"/>
  <c r="AT28" i="48"/>
  <c r="AT27" i="48"/>
  <c r="AT26" i="48"/>
  <c r="AT25" i="48"/>
  <c r="AT24" i="48"/>
  <c r="AT23" i="48"/>
  <c r="AT22" i="48"/>
  <c r="AT21" i="48"/>
  <c r="AT20" i="48"/>
  <c r="AT19" i="48"/>
  <c r="AT18" i="48"/>
  <c r="AT17" i="48"/>
  <c r="AT16" i="48"/>
  <c r="AT15" i="48"/>
  <c r="AT14" i="48"/>
  <c r="AS35" i="48"/>
  <c r="AS34" i="48"/>
  <c r="AS33" i="48"/>
  <c r="AS32" i="48"/>
  <c r="AS31" i="48"/>
  <c r="AS30" i="48"/>
  <c r="AS29" i="48"/>
  <c r="AS28" i="48"/>
  <c r="AS27" i="48"/>
  <c r="AS26" i="48"/>
  <c r="AS25" i="48"/>
  <c r="AS24" i="48"/>
  <c r="AS23" i="48"/>
  <c r="AS22" i="48"/>
  <c r="AS21" i="48"/>
  <c r="AS20" i="48"/>
  <c r="AS19" i="48"/>
  <c r="AS18" i="48"/>
  <c r="AS17" i="48"/>
  <c r="AS16" i="48"/>
  <c r="AS15" i="48"/>
  <c r="AS14" i="48"/>
  <c r="AP15" i="48"/>
  <c r="K15" i="48" s="1"/>
  <c r="J15" i="48" s="1"/>
  <c r="AP16" i="48"/>
  <c r="K16" i="48" s="1"/>
  <c r="J16" i="48" s="1"/>
  <c r="AP17" i="48"/>
  <c r="AP18" i="48"/>
  <c r="K18" i="48" s="1"/>
  <c r="J18" i="48" s="1"/>
  <c r="AP19" i="48"/>
  <c r="K19" i="48" s="1"/>
  <c r="J19" i="48" s="1"/>
  <c r="AP20" i="48"/>
  <c r="K20" i="48" s="1"/>
  <c r="J20" i="48" s="1"/>
  <c r="AP21" i="48"/>
  <c r="AP22" i="48"/>
  <c r="K22" i="48" s="1"/>
  <c r="J22" i="48" s="1"/>
  <c r="AP23" i="48"/>
  <c r="K23" i="48" s="1"/>
  <c r="J23" i="48" s="1"/>
  <c r="AP24" i="48"/>
  <c r="K24" i="48" s="1"/>
  <c r="J24" i="48" s="1"/>
  <c r="AP25" i="48"/>
  <c r="AP26" i="48"/>
  <c r="K26" i="48" s="1"/>
  <c r="J26" i="48" s="1"/>
  <c r="AP27" i="48"/>
  <c r="K27" i="48" s="1"/>
  <c r="J27" i="48" s="1"/>
  <c r="AP28" i="48"/>
  <c r="K28" i="48" s="1"/>
  <c r="J28" i="48" s="1"/>
  <c r="AP29" i="48"/>
  <c r="K29" i="48" s="1"/>
  <c r="J29" i="48" s="1"/>
  <c r="AP30" i="48"/>
  <c r="K30" i="48" s="1"/>
  <c r="J30" i="48" s="1"/>
  <c r="AP31" i="48"/>
  <c r="K31" i="48" s="1"/>
  <c r="J31" i="48" s="1"/>
  <c r="AP32" i="48"/>
  <c r="K32" i="48" s="1"/>
  <c r="J32" i="48" s="1"/>
  <c r="AP33" i="48"/>
  <c r="AP34" i="48"/>
  <c r="K34" i="48" s="1"/>
  <c r="J34" i="48" s="1"/>
  <c r="AP35" i="48"/>
  <c r="K35" i="48" s="1"/>
  <c r="J35" i="48" s="1"/>
  <c r="AP14" i="48"/>
  <c r="K14" i="48" s="1"/>
  <c r="J14" i="48" s="1"/>
  <c r="A6" i="48"/>
  <c r="AF2" i="48"/>
  <c r="AF1" i="48"/>
  <c r="AT43" i="48" l="1"/>
  <c r="AP43" i="48"/>
  <c r="AS43" i="48"/>
  <c r="F2" i="44" l="1"/>
  <c r="X2" i="30" l="1"/>
  <c r="H2" i="32" l="1"/>
  <c r="A6" i="32" l="1"/>
  <c r="A6" i="30" l="1"/>
  <c r="A8" i="21" l="1"/>
</calcChain>
</file>

<file path=xl/sharedStrings.xml><?xml version="1.0" encoding="utf-8"?>
<sst xmlns="http://schemas.openxmlformats.org/spreadsheetml/2006/main" count="1372" uniqueCount="532">
  <si>
    <t xml:space="preserve">  Наименование инвестиционного проекта (группы инвестиционных проектов)</t>
  </si>
  <si>
    <t>План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</si>
  <si>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</si>
  <si>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</si>
  <si>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</si>
  <si>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</si>
  <si>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</si>
  <si>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</si>
  <si>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</si>
  <si>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</si>
  <si>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</si>
  <si>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</si>
  <si>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</si>
  <si>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</si>
  <si>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</si>
  <si>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</si>
  <si>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</si>
  <si>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</si>
  <si>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</si>
  <si>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</si>
  <si>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</si>
  <si>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</si>
  <si>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</si>
  <si>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</si>
  <si>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</si>
  <si>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</si>
  <si>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</si>
  <si>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</si>
  <si>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</si>
  <si>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</si>
  <si>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</si>
  <si>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</si>
  <si>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</si>
  <si>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</si>
  <si>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</si>
  <si>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</si>
  <si>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</si>
  <si>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1.2.1</t>
  </si>
  <si>
    <t>1.2.1.1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</si>
  <si>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</si>
  <si>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</si>
  <si>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</si>
  <si>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</si>
  <si>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</si>
  <si>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</si>
  <si>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</si>
  <si>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</si>
  <si>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</si>
  <si>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</si>
  <si>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</si>
  <si>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</si>
  <si>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</si>
  <si>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</si>
  <si>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</si>
  <si>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</si>
  <si>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</si>
  <si>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</si>
  <si>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</si>
  <si>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</si>
  <si>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</si>
  <si>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</si>
  <si>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</si>
  <si>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</si>
  <si>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</si>
  <si>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Идентификатор инвестиционного проекта</t>
  </si>
  <si>
    <t xml:space="preserve"> полное наименование субъекта электроэнергетики</t>
  </si>
  <si>
    <t>Номер группы инвестиционных проектов</t>
  </si>
  <si>
    <t>План ввода основных средств</t>
  </si>
  <si>
    <t>Принятие основных средств и нематериальных активов к бухгалтерскому учету</t>
  </si>
  <si>
    <t>2023 год</t>
  </si>
  <si>
    <t>Итого</t>
  </si>
  <si>
    <t>Утвержденный план</t>
  </si>
  <si>
    <t>основные средства</t>
  </si>
  <si>
    <t>5.1.1</t>
  </si>
  <si>
    <t>5.1.2</t>
  </si>
  <si>
    <t>5.1.3</t>
  </si>
  <si>
    <t>5.2.1</t>
  </si>
  <si>
    <t>5.2.2</t>
  </si>
  <si>
    <t>6.1.1</t>
  </si>
  <si>
    <t>6.1.2</t>
  </si>
  <si>
    <t>Номер группы инвести-ционных проектов</t>
  </si>
  <si>
    <t>Плановые показатели реализации инвестиционной программы</t>
  </si>
  <si>
    <t>полное наименование субъекта электроэнергетики</t>
  </si>
  <si>
    <t>№ п/п</t>
  </si>
  <si>
    <t>Показатель</t>
  </si>
  <si>
    <t xml:space="preserve">Итого 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</si>
  <si>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</si>
  <si>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</si>
  <si>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</si>
  <si>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</si>
  <si>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</si>
  <si>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</si>
  <si>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</si>
  <si>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</si>
  <si>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</si>
  <si>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</si>
  <si>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</si>
  <si>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</si>
  <si>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</si>
  <si>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</si>
  <si>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</si>
  <si>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</si>
  <si>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</si>
  <si>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</si>
  <si>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</si>
  <si>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</si>
  <si>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</si>
  <si>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</si>
  <si>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</si>
  <si>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</si>
  <si>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</si>
  <si>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</si>
  <si>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1.1.1.8.1</t>
  </si>
  <si>
    <t>1.1.1.8.2</t>
  </si>
  <si>
    <t>в части обеспечения надежности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</si>
  <si>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</si>
  <si>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</si>
  <si>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</si>
  <si>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</si>
  <si>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</si>
  <si>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</si>
  <si>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</si>
  <si>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</si>
  <si>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</si>
  <si>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</si>
  <si>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</si>
  <si>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</si>
  <si>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</si>
  <si>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</si>
  <si>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</si>
  <si>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</si>
  <si>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</si>
  <si>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1.2.1.7.1</t>
  </si>
  <si>
    <t>1.2.1.7.2</t>
  </si>
  <si>
    <t>недоиспользованная амортизация прошлых лет всего, в том числе:</t>
  </si>
  <si>
    <t>1.2.3.1.1</t>
  </si>
  <si>
    <t>1.2.3.7.1</t>
  </si>
  <si>
    <t>1.2.3.7.2</t>
  </si>
  <si>
    <t>1.4.1</t>
  </si>
  <si>
    <t>средства от эмиссии акций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</si>
  <si>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</si>
  <si>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</si>
  <si>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</si>
  <si>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</si>
  <si>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</si>
  <si>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</si>
  <si>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</si>
  <si>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</si>
  <si>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</si>
  <si>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</si>
  <si>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</si>
  <si>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</si>
  <si>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</si>
  <si>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</si>
  <si>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</si>
  <si>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</si>
  <si>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</si>
  <si>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</si>
  <si>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</si>
  <si>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</si>
  <si>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</si>
  <si>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</si>
  <si>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</si>
  <si>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</si>
  <si>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</si>
  <si>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</si>
  <si>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4.1</t>
  </si>
  <si>
    <t xml:space="preserve">Утвержденный план принятия основных средств и нематериальных активов к бухгалтерскому учету на год </t>
  </si>
  <si>
    <t>I кв.</t>
  </si>
  <si>
    <t>II кв.</t>
  </si>
  <si>
    <t>III кв.</t>
  </si>
  <si>
    <t>IV кв.</t>
  </si>
  <si>
    <t>4.1.1</t>
  </si>
  <si>
    <t>4.1.2</t>
  </si>
  <si>
    <t>4.2.1</t>
  </si>
  <si>
    <t>4.2.2</t>
  </si>
  <si>
    <t>4.3.1</t>
  </si>
  <si>
    <t>4.3.2</t>
  </si>
  <si>
    <t>4.4.1</t>
  </si>
  <si>
    <t>4.4.2</t>
  </si>
  <si>
    <t xml:space="preserve"> </t>
  </si>
  <si>
    <t>Ввод объектов инвестиционной деятельности (мощностей) в эксплуатацию</t>
  </si>
  <si>
    <t xml:space="preserve">Приложение № 2 к приказу  </t>
  </si>
  <si>
    <t>Итого утвержденный  план за год</t>
  </si>
  <si>
    <t>Реконструкция трансформаторных и иных подстанций, всего, в том числе:</t>
  </si>
  <si>
    <t>Реконструкция линий электропередачи, всего, в том числе:</t>
  </si>
  <si>
    <t xml:space="preserve">                                                         полное наименование субъекта электроэнергетики</t>
  </si>
  <si>
    <t xml:space="preserve">  Наименование инвестиционного проекта 
(группы инвестиционных проектов)</t>
  </si>
  <si>
    <t>Раздел 2. Ввод объектов инвестиционной деятельности (мощностей) в эксплуатацию</t>
  </si>
  <si>
    <t>1.2.2.1</t>
  </si>
  <si>
    <t>1.2.2.2</t>
  </si>
  <si>
    <t>Развитие и модернизация учета электрической энергии (мощности), всего, в том числе:</t>
  </si>
  <si>
    <t>Реконструкция прочих объектов основных средств,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</si>
  <si>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</si>
  <si>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4</t>
  </si>
  <si>
    <t>Идентификатор 
инвестиционного проекта</t>
  </si>
  <si>
    <t>Наименование субъекта Российской Федерации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</si>
  <si>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</si>
  <si>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Технологическое присоединение объектов по производству электрической энергии,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</si>
  <si>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</si>
  <si>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</si>
  <si>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Реконструкция, модернизация, техническое перевооружение, всего, в том числе: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</si>
  <si>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</si>
  <si>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</si>
  <si>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</si>
  <si>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</si>
  <si>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</si>
  <si>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учета в систему сбора и передачи данных, класс напряжения 0,22 (0,4) кВ, всего, в том числе:"</t>
  </si>
  <si>
    <t>"Включение приборов учета в систему сбора и передачи данных, класс напряжения 6 (10) кВ, всего, в том числе:"</t>
  </si>
  <si>
    <t>"Включение приборов учета в систему сбора и передачи данных, класс напряжения 35 кВ, всего, в том числе:"</t>
  </si>
  <si>
    <t>"Включение приборов учета в систему сбора и передачи данных, класс напряжения 110 кВ и выше, всего, в том числе:"</t>
  </si>
  <si>
    <t>2024 год</t>
  </si>
  <si>
    <t>5.3.1</t>
  </si>
  <si>
    <t>5.3.2</t>
  </si>
  <si>
    <t xml:space="preserve">Приложение № 4 к приказу </t>
  </si>
  <si>
    <t xml:space="preserve">Приложение № 3 к приказу </t>
  </si>
  <si>
    <t xml:space="preserve">Приложение № 5 к приказу  </t>
  </si>
  <si>
    <t xml:space="preserve">акционерного общества «Чувашская энергосбытовая компания» </t>
  </si>
  <si>
    <t>2025 год</t>
  </si>
  <si>
    <t>2026 год</t>
  </si>
  <si>
    <t>2027 год</t>
  </si>
  <si>
    <t>Приобретение компьютеров Intel Core i5</t>
  </si>
  <si>
    <t>I_002</t>
  </si>
  <si>
    <t>Приобретение компьютеров Intel Core i5 - 53 ед.</t>
  </si>
  <si>
    <t>K_025</t>
  </si>
  <si>
    <t>Приобретение компьютеров Intel Core i5 в 2026 году</t>
  </si>
  <si>
    <t>L_029</t>
  </si>
  <si>
    <t>Приобретение серверного оборудования с коммутационным оборудованием для подключения</t>
  </si>
  <si>
    <t>I_011</t>
  </si>
  <si>
    <t>Создание интеллектуальной системы учета электрической энергии (мощности)</t>
  </si>
  <si>
    <t>K_020</t>
  </si>
  <si>
    <t xml:space="preserve">Реконструкция помещений в административном здании Новочебоксарского межрайонного отделения </t>
  </si>
  <si>
    <t>М_041</t>
  </si>
  <si>
    <t xml:space="preserve">Приобретение электронных очередей </t>
  </si>
  <si>
    <t>М_045</t>
  </si>
  <si>
    <t>Приобретение и внедрение собственного биллинга</t>
  </si>
  <si>
    <t>М_047</t>
  </si>
  <si>
    <t>Приобретение информационного киоска с функцией оплаты</t>
  </si>
  <si>
    <t>М_048</t>
  </si>
  <si>
    <t>Приобретение программно-аппаратных комплексов для организации удаленного обслуживания</t>
  </si>
  <si>
    <t>М_051</t>
  </si>
  <si>
    <t>Создание офиса в г. Чебоксары</t>
  </si>
  <si>
    <t>М_052</t>
  </si>
  <si>
    <t>Приобретение мебели</t>
  </si>
  <si>
    <t>М_053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</si>
  <si>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</si>
  <si>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шт.</t>
  </si>
  <si>
    <t>М_054</t>
  </si>
  <si>
    <t>5.4.1</t>
  </si>
  <si>
    <t>5.4.2</t>
  </si>
  <si>
    <t>5.5.1</t>
  </si>
  <si>
    <t>5.5.2</t>
  </si>
  <si>
    <t>5.6.1</t>
  </si>
  <si>
    <t>5.6.2</t>
  </si>
  <si>
    <t>-</t>
  </si>
  <si>
    <t>млн рублей</t>
  </si>
  <si>
    <t xml:space="preserve">Прочие собственные средства </t>
  </si>
  <si>
    <t>Возврат налога на добавленную стоимость****</t>
  </si>
  <si>
    <t xml:space="preserve">в части управления технологическими режимами </t>
  </si>
  <si>
    <t>1.2.3.1.2.</t>
  </si>
  <si>
    <t>прибыль от продажи электрической энергии (мощности) по нерегулируемым ценам, всего в том числе:</t>
  </si>
  <si>
    <t xml:space="preserve">    авансовое использование прибыли</t>
  </si>
  <si>
    <t>производства и поставки тепловой энергии (мощности)</t>
  </si>
  <si>
    <t>производства и поставки электрической энергии и мощности</t>
  </si>
  <si>
    <t>Источники финансирования инвестиционной программы всего (строка I+строка II), в том числе:</t>
  </si>
  <si>
    <t xml:space="preserve">
Утвержденный план</t>
  </si>
  <si>
    <t>Факт</t>
  </si>
  <si>
    <t>2019 год</t>
  </si>
  <si>
    <t>Ед. изм.</t>
  </si>
  <si>
    <t>4.2</t>
  </si>
  <si>
    <t xml:space="preserve">2023 год </t>
  </si>
  <si>
    <t>Раздел 3. Источники финансирования инвистиционной программы</t>
  </si>
  <si>
    <t>акционерного общества "Чувашская энергосбытовая компания"</t>
  </si>
  <si>
    <t>4.3</t>
  </si>
  <si>
    <t>4.4</t>
  </si>
  <si>
    <t>4.5</t>
  </si>
  <si>
    <t>4.6</t>
  </si>
  <si>
    <t>5</t>
  </si>
  <si>
    <t xml:space="preserve">Приложение № 1 к приказу  </t>
  </si>
  <si>
    <t>основные
 средства</t>
  </si>
  <si>
    <t>Приобретение компьютеров Intel Core I5 в 2027 году</t>
  </si>
  <si>
    <t>1.2.3.1.3</t>
  </si>
  <si>
    <t>оказания услуг по оперативно-диспетчерскому управлению в электроэнергетике всего,
 в том числе:</t>
  </si>
  <si>
    <t>оказание услуг по оперативно-диспетчерскому управлению в электроэнергетике всего, 
в том числе:</t>
  </si>
  <si>
    <t xml:space="preserve">Приложение № 6 к приказу  </t>
  </si>
  <si>
    <t>Год начала  реализации инвестиционного проекта</t>
  </si>
  <si>
    <t xml:space="preserve"> План</t>
  </si>
  <si>
    <t xml:space="preserve">План 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</si>
  <si>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</si>
  <si>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</si>
  <si>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</si>
  <si>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</si>
  <si>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</si>
  <si>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</si>
  <si>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</si>
  <si>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</si>
  <si>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</si>
  <si>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</si>
  <si>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</si>
  <si>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</si>
  <si>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</si>
  <si>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</si>
  <si>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</si>
  <si>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</si>
  <si>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</si>
  <si>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</si>
  <si>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</si>
  <si>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</si>
  <si>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</si>
  <si>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</si>
  <si>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Итого (план)</t>
  </si>
  <si>
    <t>Утвержденный план 2023 года</t>
  </si>
  <si>
    <t>Утвержденный план 2024 года</t>
  </si>
  <si>
    <t>Утвержденный план 2025 года</t>
  </si>
  <si>
    <t>Утвержденный план 2026 года</t>
  </si>
  <si>
    <t>Утвержденный план 2027 года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</si>
  <si>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</si>
  <si>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</si>
  <si>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</si>
  <si>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</si>
  <si>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</si>
  <si>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</si>
  <si>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</si>
  <si>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</si>
  <si>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</si>
  <si>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</si>
  <si>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</si>
  <si>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</si>
  <si>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</si>
  <si>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11.29</t>
  </si>
  <si>
    <t>11.30</t>
  </si>
  <si>
    <t>12</t>
  </si>
  <si>
    <t>13</t>
  </si>
  <si>
    <t>14</t>
  </si>
  <si>
    <t>15</t>
  </si>
  <si>
    <t>16</t>
  </si>
  <si>
    <t>в базисном уровне цен, млн. рублей (с НДС)</t>
  </si>
  <si>
    <t>Финансирование капитальных вложений 
 в прогнозных ценах соответствующих лет, млн. рублей (с НДС)</t>
  </si>
  <si>
    <t xml:space="preserve">Остаток финансирования капитальных вложений в прогнозных ценах соответствующих лет,  млн.рублей (с НДС) </t>
  </si>
  <si>
    <t>Год окончания реализации 
инвестиционного проекта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</si>
  <si>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</si>
  <si>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</si>
  <si>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 xml:space="preserve">Модернизация системы АИИС КУЭ ОРЭМ </t>
  </si>
  <si>
    <t>N_058</t>
  </si>
  <si>
    <t>Разработка и внедрение собственного интерактивного цифрового пользовательского интерфейса</t>
  </si>
  <si>
    <t>N_061</t>
  </si>
  <si>
    <t>Приобретение серверного оборудования в 2024 году</t>
  </si>
  <si>
    <t>N_067</t>
  </si>
  <si>
    <t>Приобретение серверного оборудования в 2025 году</t>
  </si>
  <si>
    <t>N_068</t>
  </si>
  <si>
    <t>Приобретение серверного оборудования в 2026 году</t>
  </si>
  <si>
    <t>N_069</t>
  </si>
  <si>
    <t>Приобретение серверного оборудования в 2027 году</t>
  </si>
  <si>
    <t>N_070</t>
  </si>
  <si>
    <t xml:space="preserve">План 
на 01.01.2023 года </t>
  </si>
  <si>
    <t>2023-2028</t>
  </si>
  <si>
    <t>Полная сметная стоимость инвестицион-
ного проекта в соответствии с утвержденной проектной документацией</t>
  </si>
  <si>
    <t>Утвержденный план 2028 года</t>
  </si>
  <si>
    <t>Приобретение серверного оборудования в 2028 году</t>
  </si>
  <si>
    <t>N_071</t>
  </si>
  <si>
    <t>Приобретение компьютеров в 2028 году</t>
  </si>
  <si>
    <t>N_072</t>
  </si>
  <si>
    <t xml:space="preserve">Фактический объем финансирования на 01.01.2023 года, млн рублей 
(с НДС) </t>
  </si>
  <si>
    <t>Оценка полной стоимости инвестиционного проекта в прогнозных ценах соответствующих лет, млн.рублей (с НДС)</t>
  </si>
  <si>
    <t>2028 год</t>
  </si>
  <si>
    <t>Раздел 1.1. План принятия основных средств и нематериальных активов к бухгалтерскому учету на 2023 год 
с распределением по кварталам</t>
  </si>
  <si>
    <t xml:space="preserve">Приложение № 7 к приказу  </t>
  </si>
  <si>
    <t xml:space="preserve">прочая текущая амортизация </t>
  </si>
  <si>
    <t>нетар.</t>
  </si>
  <si>
    <t>тар.</t>
  </si>
  <si>
    <t>Раздел 2. План освоения капитальных вложений по инвестиционным проектам</t>
  </si>
  <si>
    <t>Год окончания реализации инвестиционного проекта</t>
  </si>
  <si>
    <t>2023 
год</t>
  </si>
  <si>
    <t>2024
 год</t>
  </si>
  <si>
    <t>2025
 год</t>
  </si>
  <si>
    <t>2026
год</t>
  </si>
  <si>
    <t>2027
 год</t>
  </si>
  <si>
    <t>Итого                                     (план)</t>
  </si>
  <si>
    <t>Всего, в т.ч.:</t>
  </si>
  <si>
    <t>оборудование</t>
  </si>
  <si>
    <t>прочие затраты</t>
  </si>
  <si>
    <t>в базисном уровне цен</t>
  </si>
  <si>
    <t>2028
 год</t>
  </si>
  <si>
    <t>строительные работы, реконструк-ция, монтаж оборудования</t>
  </si>
  <si>
    <t>Оценка полной стоимости в прогнозных ценах соответствующих лет, 
млн. рублей (без НДС)</t>
  </si>
  <si>
    <t>Минпромэнерго Чувашии от 06.10.2023 № 01-05/</t>
  </si>
  <si>
    <t>проектно-изыскательские работы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</si>
  <si>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в базисном уровне цен, млн.рублей (без НДС)</t>
    </r>
  </si>
  <si>
    <t>в прогнозных ценах соответствующих 
лет</t>
  </si>
  <si>
    <t>Остаток освоения капитальных вложений, 
млн.рублей
(без НДС)</t>
  </si>
  <si>
    <t>Освоения капитальных вложений 
в прогнозных ценах соответствующих лет, 
млн. рублей (без НДС)</t>
  </si>
  <si>
    <t>План на 
01.01.2023
года</t>
  </si>
  <si>
    <t>млн. рублей (без НДС)</t>
  </si>
  <si>
    <t>14.1</t>
  </si>
  <si>
    <t>14.2</t>
  </si>
  <si>
    <t>14.3</t>
  </si>
  <si>
    <t>14.4</t>
  </si>
  <si>
    <t>14.5</t>
  </si>
  <si>
    <t>14.6</t>
  </si>
  <si>
    <t>Первоначальная стоимость принимаемых к учету основных средств и нематериальных активов, млн.рублей(без НДС)</t>
  </si>
  <si>
    <t>5.2.3</t>
  </si>
  <si>
    <t>5.3.3</t>
  </si>
  <si>
    <t>5.4.3</t>
  </si>
  <si>
    <t>5.5.3</t>
  </si>
  <si>
    <t>5.6.3</t>
  </si>
  <si>
    <t>6.1.3</t>
  </si>
  <si>
    <t>нематериальные активы</t>
  </si>
  <si>
    <t>5.1.4</t>
  </si>
  <si>
    <t>5.2.4</t>
  </si>
  <si>
    <t>5.3.4</t>
  </si>
  <si>
    <t>5.4.4</t>
  </si>
  <si>
    <t>5.5.4</t>
  </si>
  <si>
    <t>5.6.4</t>
  </si>
  <si>
    <t>6.1.4</t>
  </si>
  <si>
    <t>4.1.3</t>
  </si>
  <si>
    <t>4.2.3</t>
  </si>
  <si>
    <t>4.3.3</t>
  </si>
  <si>
    <t>4.4.3</t>
  </si>
  <si>
    <t>6</t>
  </si>
  <si>
    <t>4.1.4</t>
  </si>
  <si>
    <t>4.2.4</t>
  </si>
  <si>
    <t>4.3.4</t>
  </si>
  <si>
    <t>4.4.4</t>
  </si>
  <si>
    <t>7</t>
  </si>
  <si>
    <t>8</t>
  </si>
  <si>
    <t>9</t>
  </si>
  <si>
    <t>10</t>
  </si>
  <si>
    <t>11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</si>
  <si>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</si>
  <si>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</si>
  <si>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</si>
  <si>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</si>
  <si>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</si>
  <si>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</si>
  <si>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</si>
  <si>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</si>
  <si>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</si>
  <si>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</si>
  <si>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</si>
  <si>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</si>
  <si>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</si>
  <si>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</si>
  <si>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</si>
  <si>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</si>
  <si>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</si>
  <si>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Раздел 1.1. План принятия основных средств и нематериальных активов к бухгалтерскому учету на 2024 год 
с распределением по кварталам</t>
  </si>
  <si>
    <t>млн.рублей (без НДС)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</si>
  <si>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</si>
  <si>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Однофазный счетчик с возможностью подключения к ИСУ, шт. </t>
  </si>
  <si>
    <t>млн рублей (без НДС)</t>
  </si>
  <si>
    <t>Поверка системы</t>
  </si>
  <si>
    <t>Программное обеспечение и изменение описаний типа средств измерений</t>
  </si>
  <si>
    <t>Управляемый коммутатор, шт.</t>
  </si>
  <si>
    <t>Система хранения данных, шт.</t>
  </si>
  <si>
    <t>Сервер, шт.</t>
  </si>
  <si>
    <t xml:space="preserve">Трехфазный счетчик прямого включения с возможностью подключения к ИСУ, шт. </t>
  </si>
  <si>
    <t xml:space="preserve">Трехфазный счетчик трансформаторного включения с возможностью подключения к  ИСУ, шт. </t>
  </si>
  <si>
    <t>Программное обеспечение</t>
  </si>
  <si>
    <t>Устройство синхронизации времени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</si>
  <si>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</si>
  <si>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</si>
  <si>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</si>
  <si>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</si>
  <si>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</si>
  <si>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</si>
  <si>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</si>
  <si>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</si>
  <si>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</si>
  <si>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Измерительные трансформаторы тока, шт.</t>
  </si>
  <si>
    <t>4.2.5</t>
  </si>
  <si>
    <t>4.2.6</t>
  </si>
  <si>
    <t>4.3.5</t>
  </si>
  <si>
    <t>4.3.6</t>
  </si>
  <si>
    <t>4.3.7</t>
  </si>
  <si>
    <t>Идентифика-тор инвестицион-ного проекта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</si>
  <si>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</si>
  <si>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</si>
  <si>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</si>
  <si>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</si>
  <si>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</si>
  <si>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>Ввод</t>
  </si>
  <si>
    <t>Компьютер персональный Intel Core i5</t>
  </si>
  <si>
    <t>Управляемый коммутатор</t>
  </si>
  <si>
    <t xml:space="preserve">Дисковая полка </t>
  </si>
  <si>
    <t>Сервер</t>
  </si>
  <si>
    <t xml:space="preserve">Однофазный счетчик с возможностью подключения к ИСУ </t>
  </si>
  <si>
    <t xml:space="preserve">Трехфазный счетчик прямого включения с возможностью подключения к ИСУ </t>
  </si>
  <si>
    <t xml:space="preserve">Трехфазный счетчик трансформаторного включения с возможностью подключения к  ИСУ </t>
  </si>
  <si>
    <t>Измерительные трансформаторы тока</t>
  </si>
  <si>
    <t>Связное оборудование</t>
  </si>
  <si>
    <t>Система верхнего уровня</t>
  </si>
  <si>
    <t>Система точного времени</t>
  </si>
  <si>
    <t>Реконструкция входной группы административного здания Управления</t>
  </si>
  <si>
    <t>М_040</t>
  </si>
  <si>
    <t xml:space="preserve">Лабораторный корпус с пристроем проходной </t>
  </si>
  <si>
    <t xml:space="preserve">Административное здание </t>
  </si>
  <si>
    <t>Электронная очередь</t>
  </si>
  <si>
    <t>Расчетная система</t>
  </si>
  <si>
    <t>Информационный сенсорный киоск</t>
  </si>
  <si>
    <t>Программно-аппаратный комплекс для организации удаленного обслуживания</t>
  </si>
  <si>
    <t>Офис</t>
  </si>
  <si>
    <t>Стол на металлокаркасе</t>
  </si>
  <si>
    <t>Комплект мебели</t>
  </si>
  <si>
    <t>Кресло руководителя</t>
  </si>
  <si>
    <t>Кресло</t>
  </si>
  <si>
    <t>Стойка ресепшн</t>
  </si>
  <si>
    <t>Переговорный стол</t>
  </si>
  <si>
    <t>Диван</t>
  </si>
  <si>
    <t>Модуль</t>
  </si>
  <si>
    <t>шкаф</t>
  </si>
  <si>
    <t>кухонный гарнитур</t>
  </si>
  <si>
    <t>консоль</t>
  </si>
  <si>
    <t>стеллаж</t>
  </si>
  <si>
    <t>сиденье</t>
  </si>
  <si>
    <t>тумба</t>
  </si>
  <si>
    <t>Постер в раме</t>
  </si>
  <si>
    <t>Зеркало</t>
  </si>
  <si>
    <t>Стол для сотрудников</t>
  </si>
  <si>
    <t>АИИС КУЭ оптового рынка электроэнергии</t>
  </si>
  <si>
    <t xml:space="preserve">Интерактивный цифровой пользовательский интерфейс </t>
  </si>
  <si>
    <t>Система хранения данных</t>
  </si>
  <si>
    <t>Характеристика объекта электроэнергетики (объекта инвестиционной деятельности)</t>
  </si>
  <si>
    <t xml:space="preserve">2028 Год 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</si>
  <si>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4"/>
        <color theme="1"/>
        <rFont val="Arial"/>
        <family val="2"/>
        <charset val="204"/>
      </rPr>
      <t/>
    </r>
  </si>
  <si>
    <t>Компьютер персональный Intel Core</t>
  </si>
  <si>
    <t>Утвержден-
ный план</t>
  </si>
  <si>
    <t>Минпромэнерго Чувашии от 06.10.2023 № 01-05/121</t>
  </si>
  <si>
    <t>Раздел 1. План принятия основных средств и нематериальных активов к бухгалтерскому учету</t>
  </si>
  <si>
    <t xml:space="preserve">Однофазный счетчик с возможностью подключения к ИСУ,  шт. </t>
  </si>
  <si>
    <t>4.3.8</t>
  </si>
  <si>
    <t>4.3.9</t>
  </si>
  <si>
    <t>4.3.10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</si>
</sst>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_-* #,##0.00_р_._-;\-* #,##0.00_р_._-;_-* &quot;-&quot;??_р_._-;_-@_-"/>
    <numFmt numFmtId="165" formatCode="0.00000"/>
    <numFmt numFmtId="166" formatCode="#,##0_ ;\-#,##0\ "/>
    <numFmt numFmtId="167" formatCode="_-* #,##0.00\ _р_._-;\-* #,##0.00\ _р_._-;_-* &quot;-&quot;??\ _р_._-;_-@_-"/>
    <numFmt numFmtId="168" formatCode="0.000"/>
    <numFmt numFmtId="169" formatCode="#,##0.000000"/>
    <numFmt numFmtId="170" formatCode="#,##0.000"/>
    <numFmt numFmtId="171" formatCode="#,##0.0000000"/>
    <numFmt numFmtId="172" formatCode="#,##0.0"/>
    <numFmt numFmtId="173" formatCode="#,##0.00000000"/>
    <numFmt numFmtId="174" formatCode="_-* #,##0.0\ _₽_-;\-* #,##0.0\ _₽_-;_-* &quot;-&quot;?\ _₽_-;_-@_-"/>
    <numFmt numFmtId="175" formatCode="#,##0.00000"/>
    <numFmt numFmtId="176" formatCode="0.00000_ ;\-0.00000\ "/>
    <numFmt numFmtId="177" formatCode="#,##0.000;#,##0.000;;"/>
    <numFmt numFmtId="178" formatCode="0.000;\-0.000;;@"/>
    <numFmt numFmtId="179" formatCode="#,##0.000;#,##0.000;"/>
    <numFmt numFmtId="180" formatCode="#,##0.00000;#,##0.00000;"/>
    <numFmt numFmtId="181" formatCode="#,##0.00;#,##0.00;"/>
    <numFmt numFmtId="182" formatCode="#,##0.0000;#,##0.0000;"/>
    <numFmt numFmtId="183" formatCode="#,##0.0;#,##0.0;"/>
    <numFmt numFmtId="184" formatCode="#,##0;#,##0;"/>
    <numFmt numFmtId="185" formatCode="#,##0.0;#,##0;\ &quot;нд&quot;"/>
    <numFmt numFmtId="186" formatCode="#,##0;#,##0;;"/>
  </numFmts>
  <fonts count="82" x14ac:knownFonts="1">
    <font>
      <sz val="12"/>
      <name val="Times New Roman"/>
      <family val="1"/>
      <charset val="204"/>
    </font>
    <font>
      <sz val="14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17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3"/>
      <color theme="1"/>
      <name val="Times New Roman"/>
      <family val="1"/>
      <charset val="204"/>
    </font>
    <font>
      <sz val="11"/>
      <color rgb="FF0000FF"/>
      <name val="Calibri"/>
      <family val="2"/>
      <charset val="204"/>
    </font>
    <font>
      <sz val="12"/>
      <name val="Arial"/>
      <family val="2"/>
      <charset val="204"/>
    </font>
    <font>
      <b/>
      <sz val="20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i/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 CYR"/>
    </font>
    <font>
      <b/>
      <sz val="12"/>
      <name val="Times New Roman CYR"/>
    </font>
    <font>
      <b/>
      <sz val="10"/>
      <name val="Times New Roman CYR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u/>
      <sz val="20"/>
      <name val="Times New Roman"/>
      <family val="1"/>
      <charset val="204"/>
    </font>
    <font>
      <u/>
      <sz val="18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6"/>
      <name val="Arial"/>
      <family val="2"/>
      <charset val="204"/>
    </font>
    <font>
      <sz val="6"/>
      <name val="Times New Roman"/>
      <family val="1"/>
      <charset val="204"/>
    </font>
    <font>
      <sz val="9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03">
    <xf numFmtId="0" fontId="0" fillId="0" borderId="0"/>
    <xf numFmtId="0" fontId="5" fillId="0" borderId="0"/>
    <xf numFmtId="0" fontId="6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0" applyNumberFormat="0" applyAlignment="0" applyProtection="0"/>
    <xf numFmtId="0" fontId="14" fillId="20" borderId="11" applyNumberFormat="0" applyAlignment="0" applyProtection="0"/>
    <xf numFmtId="0" fontId="15" fillId="20" borderId="10" applyNumberFormat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20" fillId="21" borderId="16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4" fillId="0" borderId="0"/>
    <xf numFmtId="0" fontId="5" fillId="0" borderId="0"/>
    <xf numFmtId="0" fontId="23" fillId="0" borderId="0"/>
    <xf numFmtId="0" fontId="5" fillId="0" borderId="0"/>
    <xf numFmtId="0" fontId="25" fillId="0" borderId="0"/>
    <xf numFmtId="0" fontId="5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17" applyNumberFormat="0" applyFont="0" applyAlignment="0" applyProtection="0"/>
    <xf numFmtId="9" fontId="2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8" fillId="0" borderId="18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1" fillId="4" borderId="0" applyNumberFormat="0" applyBorder="0" applyAlignment="0" applyProtection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0" fillId="2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11" fillId="15" borderId="0" applyNumberFormat="0" applyBorder="0" applyAlignment="0" applyProtection="0"/>
    <xf numFmtId="0" fontId="11" fillId="14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3" borderId="0" applyNumberFormat="0" applyBorder="0" applyAlignment="0" applyProtection="0"/>
    <xf numFmtId="0" fontId="5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23" fillId="0" borderId="0"/>
    <xf numFmtId="9" fontId="60" fillId="0" borderId="0" applyFill="0" applyBorder="0" applyAlignment="0" applyProtection="0"/>
    <xf numFmtId="9" fontId="61" fillId="0" borderId="0" applyFont="0" applyFill="0" applyBorder="0" applyAlignment="0" applyProtection="0"/>
    <xf numFmtId="164" fontId="62" fillId="0" borderId="0" applyFont="0" applyFill="0" applyBorder="0" applyAlignment="0" applyProtection="0"/>
    <xf numFmtId="167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22">
    <xf numFmtId="0" fontId="0" fillId="0" borderId="0" xfId="0"/>
    <xf numFmtId="0" fontId="7" fillId="0" borderId="0" xfId="2" applyFont="1" applyFill="1" applyAlignment="1">
      <alignment vertical="center"/>
    </xf>
    <xf numFmtId="0" fontId="35" fillId="0" borderId="0" xfId="0" applyFont="1" applyFill="1"/>
    <xf numFmtId="0" fontId="41" fillId="0" borderId="0" xfId="0" applyFont="1" applyFill="1"/>
    <xf numFmtId="0" fontId="5" fillId="0" borderId="0" xfId="0" applyFont="1" applyFill="1"/>
    <xf numFmtId="0" fontId="37" fillId="0" borderId="0" xfId="2" applyFont="1" applyFill="1" applyAlignment="1">
      <alignment wrapText="1"/>
    </xf>
    <xf numFmtId="49" fontId="42" fillId="0" borderId="1" xfId="48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0" xfId="0" applyFont="1" applyFill="1"/>
    <xf numFmtId="0" fontId="38" fillId="0" borderId="0" xfId="0" applyFont="1" applyFill="1"/>
    <xf numFmtId="0" fontId="5" fillId="24" borderId="0" xfId="0" applyFont="1" applyFill="1"/>
    <xf numFmtId="0" fontId="39" fillId="0" borderId="4" xfId="48" applyFont="1" applyFill="1" applyBorder="1" applyAlignment="1">
      <alignment horizontal="center" vertical="center"/>
    </xf>
    <xf numFmtId="0" fontId="39" fillId="0" borderId="1" xfId="48" applyFont="1" applyFill="1" applyBorder="1" applyAlignment="1">
      <alignment horizontal="center" vertical="center"/>
    </xf>
    <xf numFmtId="0" fontId="8" fillId="0" borderId="0" xfId="0" applyFont="1" applyFill="1"/>
    <xf numFmtId="0" fontId="8" fillId="24" borderId="0" xfId="0" applyFont="1" applyFill="1"/>
    <xf numFmtId="0" fontId="9" fillId="0" borderId="0" xfId="0" applyFont="1" applyFill="1" applyAlignment="1">
      <alignment horizontal="center"/>
    </xf>
    <xf numFmtId="0" fontId="8" fillId="0" borderId="0" xfId="2" applyFont="1" applyFill="1" applyAlignment="1">
      <alignment vertical="top"/>
    </xf>
    <xf numFmtId="0" fontId="8" fillId="0" borderId="0" xfId="0" applyFont="1" applyFill="1" applyAlignment="1">
      <alignment horizontal="center"/>
    </xf>
    <xf numFmtId="0" fontId="44" fillId="0" borderId="0" xfId="1" applyFont="1" applyFill="1" applyAlignment="1">
      <alignment horizontal="right"/>
    </xf>
    <xf numFmtId="0" fontId="8" fillId="24" borderId="1" xfId="0" applyFont="1" applyFill="1" applyBorder="1" applyAlignment="1">
      <alignment horizontal="center" vertical="center" textRotation="90" wrapText="1"/>
    </xf>
    <xf numFmtId="0" fontId="8" fillId="24" borderId="1" xfId="48" applyFont="1" applyFill="1" applyBorder="1" applyAlignment="1">
      <alignment horizontal="center" vertical="center" textRotation="90" wrapText="1"/>
    </xf>
    <xf numFmtId="0" fontId="43" fillId="0" borderId="0" xfId="1" applyFont="1" applyFill="1" applyAlignment="1">
      <alignment horizontal="center" vertical="center"/>
    </xf>
    <xf numFmtId="0" fontId="0" fillId="0" borderId="0" xfId="0" applyAlignment="1"/>
    <xf numFmtId="0" fontId="47" fillId="0" borderId="21" xfId="0" applyFont="1" applyBorder="1" applyAlignment="1">
      <alignment horizontal="center" vertical="center" wrapText="1"/>
    </xf>
    <xf numFmtId="0" fontId="47" fillId="0" borderId="22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14" fontId="47" fillId="0" borderId="19" xfId="0" applyNumberFormat="1" applyFont="1" applyBorder="1" applyAlignment="1">
      <alignment horizontal="center" vertical="center" wrapText="1"/>
    </xf>
    <xf numFmtId="0" fontId="34" fillId="24" borderId="0" xfId="0" applyFont="1" applyFill="1" applyAlignment="1">
      <alignment horizontal="center"/>
    </xf>
    <xf numFmtId="1" fontId="34" fillId="24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2" applyFont="1" applyFill="1" applyAlignment="1">
      <alignment horizontal="center" vertical="top"/>
    </xf>
    <xf numFmtId="0" fontId="45" fillId="0" borderId="0" xfId="0" applyFont="1" applyFill="1" applyAlignment="1">
      <alignment horizontal="center"/>
    </xf>
    <xf numFmtId="0" fontId="45" fillId="0" borderId="0" xfId="0" applyFont="1" applyFill="1" applyAlignment="1">
      <alignment horizontal="center" vertical="center"/>
    </xf>
    <xf numFmtId="0" fontId="9" fillId="0" borderId="0" xfId="376" applyFont="1" applyFill="1" applyBorder="1" applyAlignment="1">
      <alignment horizontal="center"/>
    </xf>
    <xf numFmtId="0" fontId="49" fillId="0" borderId="0" xfId="46" applyFont="1" applyFill="1" applyBorder="1" applyAlignment="1">
      <alignment horizontal="center"/>
    </xf>
    <xf numFmtId="0" fontId="46" fillId="0" borderId="0" xfId="2" applyFont="1" applyFill="1" applyAlignment="1">
      <alignment horizontal="center" vertical="center"/>
    </xf>
    <xf numFmtId="0" fontId="5" fillId="24" borderId="0" xfId="0" applyFont="1" applyFill="1" applyBorder="1"/>
    <xf numFmtId="0" fontId="5" fillId="0" borderId="0" xfId="0" applyFont="1" applyFill="1" applyBorder="1"/>
    <xf numFmtId="0" fontId="38" fillId="24" borderId="1" xfId="0" applyFont="1" applyFill="1" applyBorder="1" applyAlignment="1">
      <alignment horizontal="center" vertical="center" wrapText="1"/>
    </xf>
    <xf numFmtId="0" fontId="40" fillId="0" borderId="0" xfId="48" applyFont="1" applyFill="1" applyBorder="1" applyAlignment="1">
      <alignment vertical="center" wrapText="1"/>
    </xf>
    <xf numFmtId="49" fontId="8" fillId="24" borderId="0" xfId="2" applyNumberFormat="1" applyFont="1" applyFill="1" applyBorder="1" applyAlignment="1">
      <alignment horizontal="center" vertical="center"/>
    </xf>
    <xf numFmtId="49" fontId="53" fillId="24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left" vertical="center" wrapText="1"/>
    </xf>
    <xf numFmtId="2" fontId="33" fillId="0" borderId="0" xfId="0" applyNumberFormat="1" applyFont="1" applyFill="1" applyBorder="1" applyAlignment="1">
      <alignment horizontal="center" vertical="center" wrapText="1"/>
    </xf>
    <xf numFmtId="2" fontId="40" fillId="0" borderId="0" xfId="0" applyNumberFormat="1" applyFont="1" applyFill="1" applyBorder="1" applyAlignment="1">
      <alignment horizontal="center" vertical="center" wrapText="1"/>
    </xf>
    <xf numFmtId="0" fontId="40" fillId="0" borderId="0" xfId="0" applyFont="1" applyFill="1" applyBorder="1"/>
    <xf numFmtId="0" fontId="8" fillId="0" borderId="0" xfId="2" applyFont="1" applyFill="1" applyBorder="1" applyAlignment="1">
      <alignment vertical="top" wrapText="1"/>
    </xf>
    <xf numFmtId="0" fontId="8" fillId="0" borderId="0" xfId="2" applyFont="1" applyFill="1" applyBorder="1" applyAlignment="1">
      <alignment vertical="center" wrapText="1"/>
    </xf>
    <xf numFmtId="0" fontId="33" fillId="0" borderId="0" xfId="0" applyFont="1" applyFill="1" applyBorder="1"/>
    <xf numFmtId="49" fontId="53" fillId="0" borderId="1" xfId="2" applyNumberFormat="1" applyFont="1" applyFill="1" applyBorder="1" applyAlignment="1">
      <alignment horizontal="left" vertical="center" wrapText="1"/>
    </xf>
    <xf numFmtId="0" fontId="48" fillId="0" borderId="0" xfId="0" applyFont="1" applyFill="1" applyBorder="1"/>
    <xf numFmtId="2" fontId="51" fillId="0" borderId="0" xfId="2" applyNumberFormat="1" applyFont="1" applyFill="1" applyBorder="1" applyAlignment="1">
      <alignment horizontal="center" vertical="center" wrapText="1"/>
    </xf>
    <xf numFmtId="1" fontId="51" fillId="0" borderId="0" xfId="48" applyNumberFormat="1" applyFont="1" applyFill="1" applyBorder="1" applyAlignment="1">
      <alignment horizontal="center" vertical="center"/>
    </xf>
    <xf numFmtId="0" fontId="51" fillId="0" borderId="0" xfId="48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center" vertical="center"/>
    </xf>
    <xf numFmtId="165" fontId="51" fillId="0" borderId="0" xfId="2" applyNumberFormat="1" applyFont="1" applyFill="1" applyBorder="1" applyAlignment="1">
      <alignment horizontal="center" vertical="center" wrapText="1"/>
    </xf>
    <xf numFmtId="49" fontId="50" fillId="0" borderId="0" xfId="41" applyNumberFormat="1" applyFont="1" applyFill="1" applyBorder="1" applyAlignment="1">
      <alignment horizontal="center" vertical="center" wrapText="1"/>
    </xf>
    <xf numFmtId="0" fontId="5" fillId="0" borderId="0" xfId="43" applyFont="1" applyFill="1"/>
    <xf numFmtId="0" fontId="32" fillId="0" borderId="0" xfId="43" applyFont="1" applyFill="1" applyAlignment="1">
      <alignment horizontal="center" vertical="center" wrapText="1"/>
    </xf>
    <xf numFmtId="0" fontId="5" fillId="0" borderId="0" xfId="43" applyFont="1" applyFill="1" applyAlignment="1">
      <alignment wrapText="1"/>
    </xf>
    <xf numFmtId="49" fontId="32" fillId="0" borderId="0" xfId="43" applyNumberFormat="1" applyFont="1" applyFill="1" applyAlignment="1">
      <alignment horizontal="center" vertical="center"/>
    </xf>
    <xf numFmtId="4" fontId="5" fillId="0" borderId="0" xfId="43" applyNumberFormat="1" applyFont="1" applyFill="1"/>
    <xf numFmtId="172" fontId="5" fillId="0" borderId="0" xfId="43" applyNumberFormat="1" applyFont="1" applyFill="1"/>
    <xf numFmtId="172" fontId="32" fillId="0" borderId="1" xfId="377" applyNumberFormat="1" applyFont="1" applyFill="1" applyBorder="1" applyAlignment="1">
      <alignment horizontal="center" vertical="center"/>
    </xf>
    <xf numFmtId="0" fontId="56" fillId="0" borderId="1" xfId="43" applyFont="1" applyFill="1" applyBorder="1" applyAlignment="1">
      <alignment horizontal="center" vertical="center" wrapText="1"/>
    </xf>
    <xf numFmtId="0" fontId="5" fillId="0" borderId="0" xfId="43" applyFont="1" applyFill="1" applyAlignment="1">
      <alignment vertical="center"/>
    </xf>
    <xf numFmtId="170" fontId="32" fillId="0" borderId="1" xfId="377" applyNumberFormat="1" applyFont="1" applyFill="1" applyBorder="1" applyAlignment="1">
      <alignment horizontal="center" vertical="center"/>
    </xf>
    <xf numFmtId="174" fontId="32" fillId="0" borderId="1" xfId="377" applyNumberFormat="1" applyFont="1" applyFill="1" applyBorder="1" applyAlignment="1">
      <alignment horizontal="center" vertical="center"/>
    </xf>
    <xf numFmtId="173" fontId="5" fillId="0" borderId="0" xfId="43" applyNumberFormat="1" applyFont="1" applyFill="1"/>
    <xf numFmtId="173" fontId="32" fillId="0" borderId="0" xfId="43" applyNumberFormat="1" applyFont="1" applyFill="1" applyAlignment="1">
      <alignment horizontal="center" vertical="center" wrapText="1"/>
    </xf>
    <xf numFmtId="171" fontId="5" fillId="0" borderId="0" xfId="43" applyNumberFormat="1" applyFont="1" applyFill="1"/>
    <xf numFmtId="0" fontId="40" fillId="0" borderId="0" xfId="377" applyFont="1" applyFill="1" applyAlignment="1">
      <alignment horizontal="right" vertical="center"/>
    </xf>
    <xf numFmtId="169" fontId="5" fillId="0" borderId="0" xfId="43" applyNumberFormat="1" applyFont="1" applyFill="1" applyAlignment="1">
      <alignment horizontal="center"/>
    </xf>
    <xf numFmtId="173" fontId="32" fillId="0" borderId="0" xfId="43" applyNumberFormat="1" applyFont="1" applyFill="1"/>
    <xf numFmtId="169" fontId="32" fillId="0" borderId="0" xfId="43" applyNumberFormat="1" applyFont="1" applyFill="1"/>
    <xf numFmtId="171" fontId="32" fillId="0" borderId="1" xfId="0" applyNumberFormat="1" applyFont="1" applyFill="1" applyBorder="1" applyAlignment="1">
      <alignment horizontal="center" vertical="center"/>
    </xf>
    <xf numFmtId="172" fontId="5" fillId="0" borderId="0" xfId="0" applyNumberFormat="1" applyFont="1" applyFill="1"/>
    <xf numFmtId="0" fontId="5" fillId="0" borderId="1" xfId="43" applyFont="1" applyFill="1" applyBorder="1" applyAlignment="1">
      <alignment horizontal="left" vertical="center" wrapText="1" indent="3"/>
    </xf>
    <xf numFmtId="0" fontId="5" fillId="0" borderId="1" xfId="388" applyFont="1" applyFill="1" applyBorder="1" applyAlignment="1">
      <alignment vertical="center"/>
    </xf>
    <xf numFmtId="0" fontId="5" fillId="0" borderId="1" xfId="388" applyFont="1" applyFill="1" applyBorder="1" applyAlignment="1">
      <alignment horizontal="left" vertical="center" wrapText="1" indent="1"/>
    </xf>
    <xf numFmtId="0" fontId="5" fillId="0" borderId="1" xfId="43" applyFont="1" applyFill="1" applyBorder="1" applyAlignment="1">
      <alignment horizontal="left" vertical="center" wrapText="1" indent="5"/>
    </xf>
    <xf numFmtId="0" fontId="5" fillId="0" borderId="1" xfId="388" applyFont="1" applyFill="1" applyBorder="1" applyAlignment="1">
      <alignment horizontal="left" vertical="center" wrapText="1" indent="7"/>
    </xf>
    <xf numFmtId="0" fontId="5" fillId="0" borderId="1" xfId="43" applyFont="1" applyFill="1" applyBorder="1" applyAlignment="1">
      <alignment horizontal="left" vertical="center" indent="7"/>
    </xf>
    <xf numFmtId="172" fontId="32" fillId="0" borderId="1" xfId="388" applyNumberFormat="1" applyFont="1" applyFill="1" applyBorder="1" applyAlignment="1">
      <alignment horizontal="center" vertical="center"/>
    </xf>
    <xf numFmtId="171" fontId="32" fillId="0" borderId="1" xfId="388" applyNumberFormat="1" applyFont="1" applyFill="1" applyBorder="1" applyAlignment="1">
      <alignment horizontal="center" vertical="center"/>
    </xf>
    <xf numFmtId="0" fontId="38" fillId="0" borderId="1" xfId="43" applyFont="1" applyFill="1" applyBorder="1" applyAlignment="1">
      <alignment horizontal="center" vertical="center" wrapText="1"/>
    </xf>
    <xf numFmtId="49" fontId="57" fillId="0" borderId="1" xfId="43" applyNumberFormat="1" applyFont="1" applyFill="1" applyBorder="1" applyAlignment="1">
      <alignment horizontal="center" vertical="center"/>
    </xf>
    <xf numFmtId="0" fontId="57" fillId="0" borderId="1" xfId="43" applyFont="1" applyFill="1" applyBorder="1" applyAlignment="1">
      <alignment horizontal="center" vertical="center" wrapText="1"/>
    </xf>
    <xf numFmtId="49" fontId="57" fillId="0" borderId="1" xfId="43" applyNumberFormat="1" applyFont="1" applyFill="1" applyBorder="1" applyAlignment="1">
      <alignment horizontal="center" vertical="center" wrapText="1"/>
    </xf>
    <xf numFmtId="0" fontId="32" fillId="0" borderId="1" xfId="43" applyFont="1" applyFill="1" applyBorder="1" applyAlignment="1">
      <alignment horizontal="center" vertical="center"/>
    </xf>
    <xf numFmtId="49" fontId="32" fillId="0" borderId="1" xfId="388" applyNumberFormat="1" applyFont="1" applyFill="1" applyBorder="1" applyAlignment="1">
      <alignment horizontal="center" vertical="center"/>
    </xf>
    <xf numFmtId="172" fontId="32" fillId="0" borderId="1" xfId="378" applyNumberFormat="1" applyFont="1" applyFill="1" applyBorder="1" applyAlignment="1">
      <alignment horizontal="center" vertical="center"/>
    </xf>
    <xf numFmtId="171" fontId="32" fillId="0" borderId="1" xfId="388" applyNumberFormat="1" applyFont="1" applyFill="1" applyBorder="1" applyAlignment="1">
      <alignment horizontal="center"/>
    </xf>
    <xf numFmtId="171" fontId="32" fillId="0" borderId="1" xfId="0" applyNumberFormat="1" applyFont="1" applyFill="1" applyBorder="1" applyAlignment="1">
      <alignment horizontal="center"/>
    </xf>
    <xf numFmtId="0" fontId="55" fillId="0" borderId="1" xfId="48" applyFont="1" applyFill="1" applyBorder="1" applyAlignment="1">
      <alignment horizontal="center" vertical="center"/>
    </xf>
    <xf numFmtId="49" fontId="5" fillId="0" borderId="1" xfId="48" applyNumberFormat="1" applyFont="1" applyFill="1" applyBorder="1" applyAlignment="1">
      <alignment horizontal="center" vertical="center"/>
    </xf>
    <xf numFmtId="175" fontId="32" fillId="0" borderId="1" xfId="43" applyNumberFormat="1" applyFont="1" applyFill="1" applyBorder="1" applyAlignment="1">
      <alignment horizontal="center" vertical="center" wrapText="1"/>
    </xf>
    <xf numFmtId="175" fontId="56" fillId="0" borderId="1" xfId="377" applyNumberFormat="1" applyFont="1" applyFill="1" applyBorder="1" applyAlignment="1">
      <alignment horizontal="center" vertical="center"/>
    </xf>
    <xf numFmtId="175" fontId="32" fillId="0" borderId="1" xfId="388" applyNumberFormat="1" applyFont="1" applyFill="1" applyBorder="1" applyAlignment="1">
      <alignment horizontal="center" vertical="center"/>
    </xf>
    <xf numFmtId="175" fontId="32" fillId="0" borderId="1" xfId="0" applyNumberFormat="1" applyFont="1" applyFill="1" applyBorder="1" applyAlignment="1">
      <alignment horizontal="center" vertical="center"/>
    </xf>
    <xf numFmtId="0" fontId="0" fillId="0" borderId="1" xfId="43" applyFont="1" applyFill="1" applyBorder="1" applyAlignment="1">
      <alignment horizontal="left" vertical="center" wrapText="1" indent="5"/>
    </xf>
    <xf numFmtId="0" fontId="0" fillId="0" borderId="1" xfId="43" applyFont="1" applyFill="1" applyBorder="1" applyAlignment="1">
      <alignment horizontal="left" vertical="top" wrapText="1" indent="5"/>
    </xf>
    <xf numFmtId="0" fontId="0" fillId="0" borderId="1" xfId="43" applyFont="1" applyFill="1" applyBorder="1" applyAlignment="1">
      <alignment horizontal="left" vertical="center" wrapText="1" indent="3"/>
    </xf>
    <xf numFmtId="170" fontId="5" fillId="24" borderId="0" xfId="0" applyNumberFormat="1" applyFont="1" applyFill="1"/>
    <xf numFmtId="0" fontId="70" fillId="24" borderId="0" xfId="0" applyFont="1" applyFill="1"/>
    <xf numFmtId="0" fontId="5" fillId="24" borderId="0" xfId="0" applyFont="1" applyFill="1"/>
    <xf numFmtId="0" fontId="5" fillId="24" borderId="0" xfId="0" applyFont="1" applyFill="1"/>
    <xf numFmtId="0" fontId="5" fillId="24" borderId="0" xfId="0" applyFont="1" applyFill="1" applyBorder="1" applyAlignment="1">
      <alignment horizontal="center" vertical="center" wrapText="1"/>
    </xf>
    <xf numFmtId="1" fontId="5" fillId="24" borderId="0" xfId="0" applyNumberFormat="1" applyFont="1" applyFill="1" applyBorder="1" applyAlignment="1">
      <alignment horizontal="center" vertical="center" wrapText="1"/>
    </xf>
    <xf numFmtId="179" fontId="5" fillId="24" borderId="0" xfId="0" applyNumberFormat="1" applyFont="1" applyFill="1" applyBorder="1"/>
    <xf numFmtId="178" fontId="39" fillId="24" borderId="0" xfId="0" applyNumberFormat="1" applyFont="1" applyFill="1" applyBorder="1" applyAlignment="1">
      <alignment horizontal="right" vertical="center" wrapText="1"/>
    </xf>
    <xf numFmtId="178" fontId="5" fillId="24" borderId="0" xfId="0" applyNumberFormat="1" applyFont="1" applyFill="1" applyBorder="1" applyAlignment="1">
      <alignment horizontal="center" vertical="center" wrapText="1"/>
    </xf>
    <xf numFmtId="0" fontId="58" fillId="0" borderId="1" xfId="43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textRotation="90" wrapText="1"/>
    </xf>
    <xf numFmtId="49" fontId="69" fillId="0" borderId="1" xfId="2" applyNumberFormat="1" applyFont="1" applyFill="1" applyBorder="1" applyAlignment="1">
      <alignment horizontal="center" vertical="center"/>
    </xf>
    <xf numFmtId="179" fontId="39" fillId="0" borderId="1" xfId="0" applyNumberFormat="1" applyFont="1" applyFill="1" applyBorder="1" applyAlignment="1">
      <alignment horizontal="center" vertical="center" wrapText="1"/>
    </xf>
    <xf numFmtId="179" fontId="39" fillId="0" borderId="4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/>
    <xf numFmtId="179" fontId="5" fillId="0" borderId="4" xfId="0" applyNumberFormat="1" applyFont="1" applyFill="1" applyBorder="1"/>
    <xf numFmtId="179" fontId="5" fillId="0" borderId="1" xfId="0" applyNumberFormat="1" applyFont="1" applyFill="1" applyBorder="1" applyAlignment="1">
      <alignment horizontal="center" vertical="center" wrapText="1"/>
    </xf>
    <xf numFmtId="179" fontId="5" fillId="0" borderId="6" xfId="0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/>
    <xf numFmtId="179" fontId="5" fillId="24" borderId="0" xfId="0" applyNumberFormat="1" applyFont="1" applyFill="1" applyBorder="1" applyAlignment="1">
      <alignment horizontal="center" vertical="center" wrapText="1"/>
    </xf>
    <xf numFmtId="177" fontId="38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177" fontId="0" fillId="0" borderId="9" xfId="0" applyNumberFormat="1" applyFont="1" applyFill="1" applyBorder="1" applyAlignment="1">
      <alignment horizontal="center" vertical="center" wrapText="1"/>
    </xf>
    <xf numFmtId="0" fontId="40" fillId="0" borderId="0" xfId="1" applyFont="1" applyFill="1" applyAlignment="1">
      <alignment horizontal="right" vertical="center"/>
    </xf>
    <xf numFmtId="0" fontId="40" fillId="0" borderId="0" xfId="1" applyFont="1" applyFill="1" applyAlignment="1">
      <alignment horizontal="right"/>
    </xf>
    <xf numFmtId="0" fontId="32" fillId="0" borderId="9" xfId="0" applyFont="1" applyFill="1" applyBorder="1" applyAlignment="1">
      <alignment horizontal="center" vertical="center" textRotation="90" wrapText="1"/>
    </xf>
    <xf numFmtId="0" fontId="71" fillId="0" borderId="1" xfId="0" applyFont="1" applyFill="1" applyBorder="1" applyAlignment="1">
      <alignment horizontal="center" vertical="center" textRotation="90" wrapText="1"/>
    </xf>
    <xf numFmtId="0" fontId="32" fillId="0" borderId="8" xfId="0" applyFont="1" applyFill="1" applyBorder="1" applyAlignment="1">
      <alignment horizontal="center" vertical="center" textRotation="90" wrapText="1"/>
    </xf>
    <xf numFmtId="0" fontId="69" fillId="0" borderId="1" xfId="0" applyFont="1" applyFill="1" applyBorder="1" applyAlignment="1">
      <alignment horizontal="center" vertical="center" wrapText="1"/>
    </xf>
    <xf numFmtId="49" fontId="38" fillId="0" borderId="1" xfId="2" applyNumberFormat="1" applyFont="1" applyFill="1" applyBorder="1" applyAlignment="1">
      <alignment horizontal="center" vertical="center"/>
    </xf>
    <xf numFmtId="0" fontId="38" fillId="0" borderId="1" xfId="2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76" fontId="38" fillId="0" borderId="1" xfId="0" applyNumberFormat="1" applyFont="1" applyFill="1" applyBorder="1" applyAlignment="1">
      <alignment horizontal="center" vertical="center" wrapText="1"/>
    </xf>
    <xf numFmtId="179" fontId="38" fillId="0" borderId="1" xfId="0" applyNumberFormat="1" applyFont="1" applyFill="1" applyBorder="1" applyAlignment="1">
      <alignment horizontal="center" vertical="center" wrapText="1"/>
    </xf>
    <xf numFmtId="178" fontId="39" fillId="0" borderId="1" xfId="0" applyNumberFormat="1" applyFont="1" applyFill="1" applyBorder="1" applyAlignment="1">
      <alignment horizontal="right" vertical="center" wrapText="1"/>
    </xf>
    <xf numFmtId="178" fontId="39" fillId="0" borderId="6" xfId="0" applyNumberFormat="1" applyFont="1" applyFill="1" applyBorder="1" applyAlignment="1">
      <alignment horizontal="center" vertical="center" wrapText="1"/>
    </xf>
    <xf numFmtId="178" fontId="39" fillId="0" borderId="1" xfId="0" applyNumberFormat="1" applyFont="1" applyFill="1" applyBorder="1" applyAlignment="1">
      <alignment horizontal="center" vertical="center" wrapText="1"/>
    </xf>
    <xf numFmtId="49" fontId="0" fillId="0" borderId="1" xfId="2" applyNumberFormat="1" applyFont="1" applyFill="1" applyBorder="1" applyAlignment="1">
      <alignment horizontal="center" vertical="center"/>
    </xf>
    <xf numFmtId="49" fontId="68" fillId="0" borderId="1" xfId="2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/>
    <xf numFmtId="49" fontId="0" fillId="0" borderId="2" xfId="2" applyNumberFormat="1" applyFont="1" applyFill="1" applyBorder="1" applyAlignment="1">
      <alignment horizontal="center" vertical="center"/>
    </xf>
    <xf numFmtId="49" fontId="68" fillId="0" borderId="2" xfId="2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179" fontId="0" fillId="0" borderId="2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49" fontId="0" fillId="0" borderId="9" xfId="2" applyNumberFormat="1" applyFont="1" applyFill="1" applyBorder="1" applyAlignment="1">
      <alignment horizontal="center" vertical="center"/>
    </xf>
    <xf numFmtId="49" fontId="68" fillId="0" borderId="9" xfId="2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center" vertical="center" wrapText="1"/>
    </xf>
    <xf numFmtId="1" fontId="0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/>
    <xf numFmtId="179" fontId="0" fillId="0" borderId="9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5" fillId="0" borderId="6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5" fillId="0" borderId="0" xfId="0" applyFont="1" applyFill="1"/>
    <xf numFmtId="0" fontId="34" fillId="0" borderId="0" xfId="46" applyFont="1" applyFill="1" applyBorder="1" applyAlignment="1">
      <alignment horizontal="center"/>
    </xf>
    <xf numFmtId="0" fontId="0" fillId="0" borderId="1" xfId="48" applyFont="1" applyFill="1" applyBorder="1" applyAlignment="1">
      <alignment horizontal="center" vertical="center" wrapText="1"/>
    </xf>
    <xf numFmtId="175" fontId="5" fillId="0" borderId="1" xfId="43" applyNumberFormat="1" applyFont="1" applyFill="1" applyBorder="1" applyAlignment="1">
      <alignment horizontal="center" vertical="center"/>
    </xf>
    <xf numFmtId="175" fontId="5" fillId="0" borderId="1" xfId="43" applyNumberFormat="1" applyFont="1" applyFill="1" applyBorder="1" applyAlignment="1">
      <alignment vertical="center"/>
    </xf>
    <xf numFmtId="0" fontId="41" fillId="0" borderId="0" xfId="0" applyFont="1" applyFill="1" applyAlignment="1">
      <alignment horizontal="center"/>
    </xf>
    <xf numFmtId="0" fontId="41" fillId="0" borderId="0" xfId="1" applyFont="1" applyFill="1" applyAlignment="1">
      <alignment horizontal="center" vertical="center"/>
    </xf>
    <xf numFmtId="0" fontId="5" fillId="0" borderId="0" xfId="0" applyFont="1" applyFill="1"/>
    <xf numFmtId="0" fontId="36" fillId="0" borderId="0" xfId="0" applyFont="1" applyFill="1" applyAlignment="1">
      <alignment horizontal="center" vertical="center"/>
    </xf>
    <xf numFmtId="0" fontId="34" fillId="0" borderId="0" xfId="46" applyFont="1" applyFill="1" applyBorder="1" applyAlignment="1">
      <alignment horizontal="center"/>
    </xf>
    <xf numFmtId="0" fontId="73" fillId="0" borderId="0" xfId="43" applyFont="1" applyFill="1" applyAlignment="1">
      <alignment horizontal="center" vertical="center" wrapText="1"/>
    </xf>
    <xf numFmtId="0" fontId="74" fillId="0" borderId="0" xfId="43" applyFont="1" applyFill="1"/>
    <xf numFmtId="175" fontId="74" fillId="0" borderId="0" xfId="43" applyNumberFormat="1" applyFont="1" applyFill="1"/>
    <xf numFmtId="0" fontId="75" fillId="0" borderId="0" xfId="2" applyFont="1" applyAlignment="1">
      <alignment horizontal="center"/>
    </xf>
    <xf numFmtId="0" fontId="0" fillId="0" borderId="1" xfId="48" applyFont="1" applyFill="1" applyBorder="1" applyAlignment="1">
      <alignment horizontal="center" vertical="center" textRotation="90" wrapText="1"/>
    </xf>
    <xf numFmtId="0" fontId="78" fillId="0" borderId="4" xfId="48" applyFont="1" applyFill="1" applyBorder="1" applyAlignment="1">
      <alignment horizontal="center" vertical="center"/>
    </xf>
    <xf numFmtId="0" fontId="78" fillId="0" borderId="1" xfId="48" applyFont="1" applyFill="1" applyBorder="1" applyAlignment="1">
      <alignment horizontal="center" vertical="center"/>
    </xf>
    <xf numFmtId="49" fontId="79" fillId="0" borderId="1" xfId="48" applyNumberFormat="1" applyFont="1" applyFill="1" applyBorder="1" applyAlignment="1">
      <alignment horizontal="center" vertical="center"/>
    </xf>
    <xf numFmtId="0" fontId="78" fillId="0" borderId="0" xfId="0" applyFont="1" applyFill="1"/>
    <xf numFmtId="0" fontId="77" fillId="0" borderId="0" xfId="2" applyFont="1" applyFill="1" applyAlignment="1">
      <alignment horizontal="center" vertical="top"/>
    </xf>
    <xf numFmtId="0" fontId="76" fillId="0" borderId="0" xfId="2" applyFont="1" applyAlignment="1">
      <alignment horizontal="center"/>
    </xf>
    <xf numFmtId="49" fontId="38" fillId="24" borderId="1" xfId="2" applyNumberFormat="1" applyFont="1" applyFill="1" applyBorder="1" applyAlignment="1">
      <alignment horizontal="center" vertical="center"/>
    </xf>
    <xf numFmtId="0" fontId="38" fillId="24" borderId="1" xfId="2" applyNumberFormat="1" applyFont="1" applyFill="1" applyBorder="1" applyAlignment="1">
      <alignment horizontal="center" vertical="center" wrapText="1"/>
    </xf>
    <xf numFmtId="177" fontId="38" fillId="24" borderId="1" xfId="0" applyNumberFormat="1" applyFont="1" applyFill="1" applyBorder="1" applyAlignment="1">
      <alignment horizontal="center" vertical="center" wrapText="1"/>
    </xf>
    <xf numFmtId="49" fontId="78" fillId="0" borderId="1" xfId="48" applyNumberFormat="1" applyFont="1" applyFill="1" applyBorder="1" applyAlignment="1">
      <alignment horizontal="center" vertical="center"/>
    </xf>
    <xf numFmtId="0" fontId="5" fillId="25" borderId="0" xfId="0" applyFont="1" applyFill="1"/>
    <xf numFmtId="180" fontId="38" fillId="24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/>
    <xf numFmtId="180" fontId="38" fillId="0" borderId="1" xfId="0" applyNumberFormat="1" applyFont="1" applyFill="1" applyBorder="1"/>
    <xf numFmtId="0" fontId="5" fillId="0" borderId="0" xfId="0" applyFont="1" applyFill="1"/>
    <xf numFmtId="0" fontId="0" fillId="0" borderId="1" xfId="48" applyFont="1" applyFill="1" applyBorder="1" applyAlignment="1">
      <alignment horizontal="center" vertical="center" textRotation="90" wrapText="1"/>
    </xf>
    <xf numFmtId="0" fontId="35" fillId="0" borderId="0" xfId="0" applyFont="1" applyFill="1" applyAlignment="1">
      <alignment horizontal="center" vertical="top"/>
    </xf>
    <xf numFmtId="0" fontId="35" fillId="0" borderId="0" xfId="0" applyFont="1" applyFill="1" applyAlignment="1">
      <alignment horizontal="center"/>
    </xf>
    <xf numFmtId="180" fontId="5" fillId="0" borderId="0" xfId="0" applyNumberFormat="1" applyFont="1" applyFill="1"/>
    <xf numFmtId="175" fontId="5" fillId="0" borderId="0" xfId="0" applyNumberFormat="1" applyFont="1" applyFill="1"/>
    <xf numFmtId="49" fontId="5" fillId="0" borderId="1" xfId="2" applyNumberFormat="1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80" fontId="0" fillId="0" borderId="1" xfId="0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/>
    </xf>
    <xf numFmtId="0" fontId="41" fillId="0" borderId="0" xfId="1" applyFont="1" applyFill="1" applyAlignment="1">
      <alignment vertical="center"/>
    </xf>
    <xf numFmtId="0" fontId="0" fillId="0" borderId="9" xfId="48" applyFont="1" applyFill="1" applyBorder="1" applyAlignment="1">
      <alignment horizontal="center" vertical="center" textRotation="90" wrapText="1"/>
    </xf>
    <xf numFmtId="184" fontId="5" fillId="0" borderId="0" xfId="0" applyNumberFormat="1" applyFont="1" applyFill="1"/>
    <xf numFmtId="182" fontId="5" fillId="0" borderId="0" xfId="0" applyNumberFormat="1" applyFont="1" applyFill="1"/>
    <xf numFmtId="177" fontId="0" fillId="0" borderId="1" xfId="0" applyNumberFormat="1" applyFont="1" applyFill="1" applyBorder="1" applyAlignment="1">
      <alignment horizontal="center" vertical="center"/>
    </xf>
    <xf numFmtId="183" fontId="0" fillId="0" borderId="1" xfId="48" applyNumberFormat="1" applyFont="1" applyFill="1" applyBorder="1" applyAlignment="1">
      <alignment horizontal="center" vertical="center"/>
    </xf>
    <xf numFmtId="184" fontId="0" fillId="0" borderId="1" xfId="0" applyNumberFormat="1" applyFont="1" applyFill="1" applyBorder="1" applyAlignment="1">
      <alignment horizontal="center" vertical="center"/>
    </xf>
    <xf numFmtId="181" fontId="0" fillId="0" borderId="1" xfId="48" applyNumberFormat="1" applyFont="1" applyFill="1" applyBorder="1" applyAlignment="1">
      <alignment horizontal="center" vertical="center"/>
    </xf>
    <xf numFmtId="179" fontId="5" fillId="0" borderId="1" xfId="48" applyNumberFormat="1" applyFont="1" applyFill="1" applyBorder="1" applyAlignment="1">
      <alignment horizontal="center" vertical="center"/>
    </xf>
    <xf numFmtId="184" fontId="5" fillId="0" borderId="1" xfId="48" applyNumberFormat="1" applyFont="1" applyFill="1" applyBorder="1" applyAlignment="1">
      <alignment horizontal="center" vertical="center"/>
    </xf>
    <xf numFmtId="183" fontId="0" fillId="0" borderId="1" xfId="0" applyNumberFormat="1" applyFont="1" applyFill="1" applyBorder="1" applyAlignment="1">
      <alignment horizontal="center" vertical="center"/>
    </xf>
    <xf numFmtId="168" fontId="39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5" fillId="0" borderId="1" xfId="48" applyFont="1" applyFill="1" applyBorder="1" applyAlignment="1">
      <alignment horizontal="center" vertical="center" textRotation="90" wrapText="1"/>
    </xf>
    <xf numFmtId="0" fontId="38" fillId="0" borderId="1" xfId="2" applyNumberFormat="1" applyFont="1" applyFill="1" applyBorder="1" applyAlignment="1">
      <alignment horizontal="center" vertical="center" wrapText="1"/>
    </xf>
    <xf numFmtId="177" fontId="38" fillId="0" borderId="1" xfId="48" applyNumberFormat="1" applyFont="1" applyFill="1" applyBorder="1" applyAlignment="1">
      <alignment horizontal="center" vertical="center"/>
    </xf>
    <xf numFmtId="183" fontId="38" fillId="0" borderId="1" xfId="48" applyNumberFormat="1" applyFont="1" applyFill="1" applyBorder="1" applyAlignment="1">
      <alignment horizontal="center" vertical="center"/>
    </xf>
    <xf numFmtId="184" fontId="38" fillId="0" borderId="1" xfId="48" applyNumberFormat="1" applyFont="1" applyFill="1" applyBorder="1" applyAlignment="1">
      <alignment horizontal="center" vertical="center"/>
    </xf>
    <xf numFmtId="181" fontId="38" fillId="0" borderId="1" xfId="48" applyNumberFormat="1" applyFont="1" applyFill="1" applyBorder="1" applyAlignment="1">
      <alignment horizontal="center" vertical="center"/>
    </xf>
    <xf numFmtId="179" fontId="38" fillId="0" borderId="1" xfId="48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vertical="center"/>
    </xf>
    <xf numFmtId="0" fontId="5" fillId="0" borderId="0" xfId="0" applyFont="1" applyFill="1"/>
    <xf numFmtId="0" fontId="35" fillId="0" borderId="0" xfId="0" applyFont="1" applyFill="1" applyAlignment="1">
      <alignment horizontal="center" vertical="top"/>
    </xf>
    <xf numFmtId="0" fontId="35" fillId="0" borderId="0" xfId="0" applyFont="1" applyFill="1" applyAlignment="1">
      <alignment horizontal="center"/>
    </xf>
    <xf numFmtId="0" fontId="43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/>
    </xf>
    <xf numFmtId="49" fontId="0" fillId="0" borderId="1" xfId="48" applyNumberFormat="1" applyFont="1" applyFill="1" applyBorder="1" applyAlignment="1">
      <alignment horizontal="center" vertical="center"/>
    </xf>
    <xf numFmtId="49" fontId="9" fillId="24" borderId="1" xfId="2" applyNumberFormat="1" applyFont="1" applyFill="1" applyBorder="1" applyAlignment="1">
      <alignment horizontal="center" vertical="center"/>
    </xf>
    <xf numFmtId="0" fontId="9" fillId="24" borderId="1" xfId="2" applyNumberFormat="1" applyFont="1" applyFill="1" applyBorder="1" applyAlignment="1">
      <alignment horizontal="center" vertical="center" wrapText="1"/>
    </xf>
    <xf numFmtId="0" fontId="9" fillId="24" borderId="1" xfId="48" applyFont="1" applyFill="1" applyBorder="1" applyAlignment="1">
      <alignment horizontal="center" vertical="center"/>
    </xf>
    <xf numFmtId="177" fontId="9" fillId="24" borderId="1" xfId="48" applyNumberFormat="1" applyFont="1" applyFill="1" applyBorder="1" applyAlignment="1">
      <alignment horizontal="center" vertical="center"/>
    </xf>
    <xf numFmtId="183" fontId="9" fillId="24" borderId="1" xfId="48" applyNumberFormat="1" applyFont="1" applyFill="1" applyBorder="1" applyAlignment="1">
      <alignment horizontal="center" vertical="center"/>
    </xf>
    <xf numFmtId="184" fontId="9" fillId="24" borderId="1" xfId="48" applyNumberFormat="1" applyFont="1" applyFill="1" applyBorder="1" applyAlignment="1">
      <alignment horizontal="center" vertical="center"/>
    </xf>
    <xf numFmtId="49" fontId="8" fillId="24" borderId="1" xfId="2" applyNumberFormat="1" applyFont="1" applyFill="1" applyBorder="1" applyAlignment="1">
      <alignment horizontal="center" vertical="center"/>
    </xf>
    <xf numFmtId="49" fontId="53" fillId="24" borderId="1" xfId="2" applyNumberFormat="1" applyFont="1" applyFill="1" applyBorder="1" applyAlignment="1">
      <alignment horizontal="left" vertical="center" wrapText="1"/>
    </xf>
    <xf numFmtId="177" fontId="8" fillId="24" borderId="1" xfId="0" applyNumberFormat="1" applyFont="1" applyFill="1" applyBorder="1" applyAlignment="1">
      <alignment horizontal="center" vertical="center"/>
    </xf>
    <xf numFmtId="183" fontId="8" fillId="24" borderId="1" xfId="0" applyNumberFormat="1" applyFont="1" applyFill="1" applyBorder="1" applyAlignment="1">
      <alignment horizontal="center" vertical="center"/>
    </xf>
    <xf numFmtId="184" fontId="8" fillId="24" borderId="1" xfId="0" applyNumberFormat="1" applyFont="1" applyFill="1" applyBorder="1" applyAlignment="1">
      <alignment horizontal="center" vertical="center"/>
    </xf>
    <xf numFmtId="177" fontId="8" fillId="24" borderId="1" xfId="48" applyNumberFormat="1" applyFont="1" applyFill="1" applyBorder="1" applyAlignment="1">
      <alignment horizontal="center" vertical="center"/>
    </xf>
    <xf numFmtId="183" fontId="8" fillId="24" borderId="1" xfId="48" applyNumberFormat="1" applyFont="1" applyFill="1" applyBorder="1" applyAlignment="1">
      <alignment horizontal="center" vertical="center"/>
    </xf>
    <xf numFmtId="0" fontId="8" fillId="24" borderId="9" xfId="0" applyFont="1" applyFill="1" applyBorder="1" applyAlignment="1">
      <alignment horizontal="center" vertical="center" textRotation="90" wrapText="1"/>
    </xf>
    <xf numFmtId="0" fontId="8" fillId="24" borderId="9" xfId="48" applyFont="1" applyFill="1" applyBorder="1" applyAlignment="1">
      <alignment horizontal="center" vertical="center" textRotation="90" wrapText="1"/>
    </xf>
    <xf numFmtId="179" fontId="9" fillId="24" borderId="1" xfId="48" applyNumberFormat="1" applyFont="1" applyFill="1" applyBorder="1" applyAlignment="1">
      <alignment horizontal="center" vertical="center"/>
    </xf>
    <xf numFmtId="179" fontId="8" fillId="24" borderId="1" xfId="48" applyNumberFormat="1" applyFont="1" applyFill="1" applyBorder="1" applyAlignment="1">
      <alignment horizontal="center" vertical="center"/>
    </xf>
    <xf numFmtId="179" fontId="8" fillId="24" borderId="1" xfId="0" applyNumberFormat="1" applyFont="1" applyFill="1" applyBorder="1" applyAlignment="1">
      <alignment horizontal="center" vertical="center"/>
    </xf>
    <xf numFmtId="0" fontId="0" fillId="24" borderId="1" xfId="48" applyFont="1" applyFill="1" applyBorder="1" applyAlignment="1">
      <alignment horizontal="center" vertical="center" wrapText="1"/>
    </xf>
    <xf numFmtId="0" fontId="0" fillId="24" borderId="1" xfId="48" applyFont="1" applyFill="1" applyBorder="1" applyAlignment="1">
      <alignment horizontal="center" vertical="center" textRotation="90" wrapText="1"/>
    </xf>
    <xf numFmtId="0" fontId="0" fillId="24" borderId="1" xfId="48" applyFont="1" applyFill="1" applyBorder="1" applyAlignment="1">
      <alignment horizontal="center" vertical="center"/>
    </xf>
    <xf numFmtId="0" fontId="38" fillId="24" borderId="1" xfId="48" applyFont="1" applyFill="1" applyBorder="1" applyAlignment="1">
      <alignment horizontal="center" vertical="center"/>
    </xf>
    <xf numFmtId="185" fontId="38" fillId="24" borderId="1" xfId="48" applyNumberFormat="1" applyFont="1" applyFill="1" applyBorder="1" applyAlignment="1">
      <alignment horizontal="center" vertical="center"/>
    </xf>
    <xf numFmtId="183" fontId="38" fillId="24" borderId="1" xfId="48" applyNumberFormat="1" applyFont="1" applyFill="1" applyBorder="1" applyAlignment="1">
      <alignment horizontal="center" vertical="center"/>
    </xf>
    <xf numFmtId="186" fontId="38" fillId="24" borderId="1" xfId="48" applyNumberFormat="1" applyFont="1" applyFill="1" applyBorder="1" applyAlignment="1">
      <alignment horizontal="center" vertical="center"/>
    </xf>
    <xf numFmtId="49" fontId="0" fillId="24" borderId="1" xfId="2" applyNumberFormat="1" applyFont="1" applyFill="1" applyBorder="1" applyAlignment="1">
      <alignment horizontal="center" vertical="center"/>
    </xf>
    <xf numFmtId="0" fontId="68" fillId="24" borderId="1" xfId="2" applyNumberFormat="1" applyFont="1" applyFill="1" applyBorder="1" applyAlignment="1">
      <alignment horizontal="left" vertical="center" wrapText="1"/>
    </xf>
    <xf numFmtId="185" fontId="0" fillId="24" borderId="1" xfId="48" applyNumberFormat="1" applyFont="1" applyFill="1" applyBorder="1" applyAlignment="1">
      <alignment horizontal="center" vertical="center" wrapText="1"/>
    </xf>
    <xf numFmtId="183" fontId="0" fillId="24" borderId="1" xfId="48" applyNumberFormat="1" applyFont="1" applyFill="1" applyBorder="1" applyAlignment="1">
      <alignment horizontal="center" vertical="center"/>
    </xf>
    <xf numFmtId="186" fontId="0" fillId="24" borderId="1" xfId="48" applyNumberFormat="1" applyFont="1" applyFill="1" applyBorder="1" applyAlignment="1">
      <alignment horizontal="center" vertical="center"/>
    </xf>
    <xf numFmtId="183" fontId="5" fillId="24" borderId="1" xfId="48" applyNumberFormat="1" applyFont="1" applyFill="1" applyBorder="1" applyAlignment="1">
      <alignment horizontal="center" vertical="center"/>
    </xf>
    <xf numFmtId="186" fontId="5" fillId="24" borderId="1" xfId="48" applyNumberFormat="1" applyFont="1" applyFill="1" applyBorder="1" applyAlignment="1">
      <alignment horizontal="center" vertical="center"/>
    </xf>
    <xf numFmtId="186" fontId="0" fillId="24" borderId="1" xfId="48" applyNumberFormat="1" applyFont="1" applyFill="1" applyBorder="1" applyAlignment="1">
      <alignment horizontal="center" vertical="center" wrapText="1"/>
    </xf>
    <xf numFmtId="0" fontId="0" fillId="24" borderId="1" xfId="0" applyFont="1" applyFill="1" applyBorder="1"/>
    <xf numFmtId="172" fontId="0" fillId="24" borderId="1" xfId="0" applyNumberFormat="1" applyFont="1" applyFill="1" applyBorder="1"/>
    <xf numFmtId="2" fontId="0" fillId="24" borderId="1" xfId="0" applyNumberFormat="1" applyFont="1" applyFill="1" applyBorder="1"/>
    <xf numFmtId="0" fontId="43" fillId="0" borderId="0" xfId="0" applyFont="1" applyFill="1" applyAlignment="1"/>
    <xf numFmtId="177" fontId="5" fillId="0" borderId="0" xfId="0" applyNumberFormat="1" applyFont="1" applyFill="1"/>
    <xf numFmtId="0" fontId="0" fillId="25" borderId="1" xfId="48" applyFont="1" applyFill="1" applyBorder="1" applyAlignment="1">
      <alignment horizontal="center" vertical="center" textRotation="90" wrapText="1"/>
    </xf>
    <xf numFmtId="0" fontId="8" fillId="25" borderId="9" xfId="48" applyFont="1" applyFill="1" applyBorder="1" applyAlignment="1">
      <alignment horizontal="center" vertical="center" textRotation="90" wrapText="1"/>
    </xf>
    <xf numFmtId="0" fontId="8" fillId="25" borderId="9" xfId="0" applyFont="1" applyFill="1" applyBorder="1" applyAlignment="1">
      <alignment horizontal="center" vertical="center" textRotation="90" wrapText="1"/>
    </xf>
    <xf numFmtId="49" fontId="5" fillId="25" borderId="1" xfId="48" applyNumberFormat="1" applyFont="1" applyFill="1" applyBorder="1" applyAlignment="1">
      <alignment horizontal="center" vertical="center"/>
    </xf>
    <xf numFmtId="184" fontId="9" fillId="25" borderId="1" xfId="48" applyNumberFormat="1" applyFont="1" applyFill="1" applyBorder="1" applyAlignment="1">
      <alignment horizontal="center" vertical="center"/>
    </xf>
    <xf numFmtId="177" fontId="9" fillId="25" borderId="1" xfId="48" applyNumberFormat="1" applyFont="1" applyFill="1" applyBorder="1" applyAlignment="1">
      <alignment horizontal="center" vertical="center"/>
    </xf>
    <xf numFmtId="184" fontId="8" fillId="25" borderId="1" xfId="0" applyNumberFormat="1" applyFont="1" applyFill="1" applyBorder="1" applyAlignment="1">
      <alignment horizontal="center" vertical="center"/>
    </xf>
    <xf numFmtId="177" fontId="8" fillId="25" borderId="1" xfId="0" applyNumberFormat="1" applyFont="1" applyFill="1" applyBorder="1" applyAlignment="1">
      <alignment horizontal="center" vertical="center"/>
    </xf>
    <xf numFmtId="0" fontId="5" fillId="25" borderId="1" xfId="0" applyFont="1" applyFill="1" applyBorder="1"/>
    <xf numFmtId="183" fontId="9" fillId="25" borderId="1" xfId="48" applyNumberFormat="1" applyFont="1" applyFill="1" applyBorder="1" applyAlignment="1">
      <alignment horizontal="center" vertical="center"/>
    </xf>
    <xf numFmtId="183" fontId="8" fillId="25" borderId="1" xfId="0" applyNumberFormat="1" applyFont="1" applyFill="1" applyBorder="1" applyAlignment="1">
      <alignment horizontal="center" vertical="center"/>
    </xf>
    <xf numFmtId="184" fontId="9" fillId="24" borderId="1" xfId="0" applyNumberFormat="1" applyFont="1" applyFill="1" applyBorder="1" applyAlignment="1">
      <alignment horizontal="center" vertical="center"/>
    </xf>
    <xf numFmtId="0" fontId="35" fillId="0" borderId="0" xfId="1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8" fillId="0" borderId="0" xfId="2" applyFont="1" applyFill="1" applyAlignment="1">
      <alignment horizontal="center" vertical="top"/>
    </xf>
    <xf numFmtId="0" fontId="32" fillId="0" borderId="2" xfId="0" applyFont="1" applyFill="1" applyBorder="1" applyAlignment="1">
      <alignment horizontal="center" vertical="center" textRotation="90" wrapText="1"/>
    </xf>
    <xf numFmtId="0" fontId="32" fillId="0" borderId="8" xfId="0" applyFont="1" applyFill="1" applyBorder="1" applyAlignment="1">
      <alignment horizontal="center" vertical="center" textRotation="90" wrapText="1"/>
    </xf>
    <xf numFmtId="0" fontId="32" fillId="0" borderId="9" xfId="0" applyFont="1" applyFill="1" applyBorder="1" applyAlignment="1">
      <alignment horizontal="center" vertical="center" textRotation="90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23" xfId="0" applyFont="1" applyFill="1" applyBorder="1" applyAlignment="1">
      <alignment horizontal="center" vertical="center" wrapText="1"/>
    </xf>
    <xf numFmtId="0" fontId="32" fillId="0" borderId="24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 wrapText="1"/>
    </xf>
    <xf numFmtId="0" fontId="32" fillId="0" borderId="25" xfId="0" applyFont="1" applyFill="1" applyBorder="1" applyAlignment="1">
      <alignment horizontal="center" vertical="center" wrapText="1"/>
    </xf>
    <xf numFmtId="0" fontId="72" fillId="0" borderId="1" xfId="0" applyFont="1" applyFill="1" applyBorder="1" applyAlignment="1">
      <alignment horizontal="center" vertical="center" textRotation="90" wrapText="1"/>
    </xf>
    <xf numFmtId="0" fontId="32" fillId="0" borderId="3" xfId="41" applyFont="1" applyFill="1" applyBorder="1" applyAlignment="1">
      <alignment horizontal="center" vertical="center" wrapText="1"/>
    </xf>
    <xf numFmtId="0" fontId="32" fillId="0" borderId="23" xfId="41" applyFont="1" applyFill="1" applyBorder="1" applyAlignment="1">
      <alignment horizontal="center" vertical="center" wrapText="1"/>
    </xf>
    <xf numFmtId="0" fontId="32" fillId="0" borderId="24" xfId="41" applyFont="1" applyFill="1" applyBorder="1" applyAlignment="1">
      <alignment horizontal="center" vertical="center" wrapText="1"/>
    </xf>
    <xf numFmtId="0" fontId="32" fillId="0" borderId="7" xfId="41" applyFont="1" applyFill="1" applyBorder="1" applyAlignment="1">
      <alignment horizontal="center" vertical="center" wrapText="1"/>
    </xf>
    <xf numFmtId="0" fontId="32" fillId="0" borderId="26" xfId="41" applyFont="1" applyFill="1" applyBorder="1" applyAlignment="1">
      <alignment horizontal="center" vertical="center" wrapText="1"/>
    </xf>
    <xf numFmtId="0" fontId="32" fillId="0" borderId="25" xfId="4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67" fillId="0" borderId="0" xfId="2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6" fillId="0" borderId="0" xfId="0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41" fillId="0" borderId="0" xfId="0" applyFont="1" applyFill="1" applyAlignment="1">
      <alignment horizontal="left"/>
    </xf>
    <xf numFmtId="0" fontId="41" fillId="0" borderId="0" xfId="1" applyFont="1" applyFill="1" applyAlignment="1">
      <alignment horizontal="center" vertical="center"/>
    </xf>
    <xf numFmtId="0" fontId="76" fillId="0" borderId="0" xfId="2" applyFont="1" applyAlignment="1">
      <alignment horizontal="center"/>
    </xf>
    <xf numFmtId="0" fontId="34" fillId="24" borderId="0" xfId="46" applyFont="1" applyFill="1" applyBorder="1" applyAlignment="1">
      <alignment horizontal="center"/>
    </xf>
    <xf numFmtId="0" fontId="34" fillId="24" borderId="0" xfId="0" applyFont="1" applyFill="1" applyAlignment="1">
      <alignment horizontal="center" vertical="center"/>
    </xf>
    <xf numFmtId="0" fontId="34" fillId="0" borderId="0" xfId="46" applyFont="1" applyFill="1" applyBorder="1" applyAlignment="1">
      <alignment horizontal="center"/>
    </xf>
    <xf numFmtId="0" fontId="63" fillId="0" borderId="0" xfId="0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2" xfId="48" applyFont="1" applyFill="1" applyBorder="1" applyAlignment="1">
      <alignment horizontal="center" vertical="center" textRotation="90" wrapText="1"/>
    </xf>
    <xf numFmtId="0" fontId="5" fillId="0" borderId="8" xfId="48" applyFont="1" applyFill="1" applyBorder="1" applyAlignment="1">
      <alignment horizontal="center" vertical="center" textRotation="90" wrapText="1"/>
    </xf>
    <xf numFmtId="0" fontId="0" fillId="0" borderId="1" xfId="48" applyFont="1" applyFill="1" applyBorder="1" applyAlignment="1">
      <alignment horizontal="center" vertical="center" wrapText="1"/>
    </xf>
    <xf numFmtId="0" fontId="5" fillId="0" borderId="1" xfId="48" applyFont="1" applyFill="1" applyBorder="1" applyAlignment="1">
      <alignment horizontal="center" vertical="center" wrapText="1"/>
    </xf>
    <xf numFmtId="0" fontId="5" fillId="0" borderId="9" xfId="48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8" xfId="0" applyFont="1" applyFill="1" applyBorder="1" applyAlignment="1">
      <alignment horizontal="center" vertical="center" textRotation="90" wrapText="1"/>
    </xf>
    <xf numFmtId="0" fontId="0" fillId="0" borderId="9" xfId="0" applyFont="1" applyFill="1" applyBorder="1" applyAlignment="1">
      <alignment horizontal="center" vertical="center" textRotation="90" wrapText="1"/>
    </xf>
    <xf numFmtId="0" fontId="33" fillId="0" borderId="2" xfId="0" applyFont="1" applyFill="1" applyBorder="1" applyAlignment="1">
      <alignment horizontal="center" vertical="center" textRotation="90" wrapText="1"/>
    </xf>
    <xf numFmtId="0" fontId="33" fillId="0" borderId="8" xfId="0" applyFont="1" applyFill="1" applyBorder="1" applyAlignment="1">
      <alignment horizontal="center" vertical="center" textRotation="90" wrapText="1"/>
    </xf>
    <xf numFmtId="0" fontId="33" fillId="0" borderId="9" xfId="0" applyFont="1" applyFill="1" applyBorder="1" applyAlignment="1">
      <alignment horizontal="center" vertical="center" textRotation="90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 wrapText="1"/>
    </xf>
    <xf numFmtId="0" fontId="40" fillId="0" borderId="4" xfId="48" applyFont="1" applyFill="1" applyBorder="1" applyAlignment="1">
      <alignment horizontal="center" vertical="center" wrapText="1"/>
    </xf>
    <xf numFmtId="0" fontId="40" fillId="0" borderId="5" xfId="48" applyFont="1" applyFill="1" applyBorder="1" applyAlignment="1">
      <alignment horizontal="center" vertical="center" wrapText="1"/>
    </xf>
    <xf numFmtId="0" fontId="40" fillId="0" borderId="6" xfId="48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3" fillId="0" borderId="2" xfId="1" applyFont="1" applyFill="1" applyBorder="1" applyAlignment="1">
      <alignment horizontal="center" vertical="center" textRotation="90" wrapText="1"/>
    </xf>
    <xf numFmtId="0" fontId="33" fillId="0" borderId="9" xfId="1" applyFont="1" applyFill="1" applyBorder="1" applyAlignment="1">
      <alignment horizontal="center" vertical="center" textRotation="90" wrapText="1"/>
    </xf>
    <xf numFmtId="0" fontId="0" fillId="0" borderId="1" xfId="48" applyFont="1" applyFill="1" applyBorder="1" applyAlignment="1">
      <alignment horizontal="center" vertical="center" textRotation="90" wrapText="1"/>
    </xf>
    <xf numFmtId="0" fontId="0" fillId="0" borderId="2" xfId="0" applyFont="1" applyFill="1" applyBorder="1" applyAlignment="1">
      <alignment vertical="center" textRotation="90" wrapText="1"/>
    </xf>
    <xf numFmtId="0" fontId="0" fillId="0" borderId="9" xfId="0" applyFont="1" applyFill="1" applyBorder="1" applyAlignment="1">
      <alignment vertical="center" textRotation="90" wrapText="1"/>
    </xf>
    <xf numFmtId="0" fontId="36" fillId="0" borderId="0" xfId="0" applyFont="1" applyFill="1" applyAlignment="1">
      <alignment horizontal="center" vertical="center"/>
    </xf>
    <xf numFmtId="0" fontId="0" fillId="0" borderId="4" xfId="48" applyFont="1" applyFill="1" applyBorder="1" applyAlignment="1">
      <alignment horizontal="center" vertical="center" wrapText="1"/>
    </xf>
    <xf numFmtId="0" fontId="0" fillId="0" borderId="5" xfId="48" applyFont="1" applyFill="1" applyBorder="1" applyAlignment="1">
      <alignment horizontal="center" vertical="center" wrapText="1"/>
    </xf>
    <xf numFmtId="0" fontId="0" fillId="0" borderId="6" xfId="48" applyFont="1" applyFill="1" applyBorder="1" applyAlignment="1">
      <alignment horizontal="center" vertical="center" wrapText="1"/>
    </xf>
    <xf numFmtId="0" fontId="5" fillId="0" borderId="4" xfId="48" applyFont="1" applyFill="1" applyBorder="1" applyAlignment="1">
      <alignment horizontal="center" vertical="center" wrapText="1"/>
    </xf>
    <xf numFmtId="0" fontId="5" fillId="0" borderId="5" xfId="48" applyFont="1" applyFill="1" applyBorder="1" applyAlignment="1">
      <alignment horizontal="center" vertical="center" wrapText="1"/>
    </xf>
    <xf numFmtId="0" fontId="5" fillId="0" borderId="6" xfId="48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5" fillId="0" borderId="1" xfId="48" applyFont="1" applyFill="1" applyBorder="1" applyAlignment="1">
      <alignment horizontal="center" vertical="center" textRotation="90" wrapText="1"/>
    </xf>
    <xf numFmtId="0" fontId="65" fillId="0" borderId="1" xfId="48" applyFont="1" applyFill="1" applyBorder="1" applyAlignment="1">
      <alignment horizontal="center" vertical="center"/>
    </xf>
    <xf numFmtId="0" fontId="65" fillId="25" borderId="1" xfId="48" applyFont="1" applyFill="1" applyBorder="1" applyAlignment="1">
      <alignment horizontal="center" vertical="center"/>
    </xf>
    <xf numFmtId="0" fontId="65" fillId="0" borderId="1" xfId="48" applyFont="1" applyFill="1" applyBorder="1" applyAlignment="1">
      <alignment horizontal="center" vertical="center" wrapText="1"/>
    </xf>
    <xf numFmtId="0" fontId="65" fillId="25" borderId="1" xfId="48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top"/>
    </xf>
    <xf numFmtId="0" fontId="35" fillId="0" borderId="0" xfId="0" applyFont="1" applyFill="1" applyAlignment="1">
      <alignment horizontal="center"/>
    </xf>
    <xf numFmtId="0" fontId="48" fillId="24" borderId="26" xfId="2" applyFont="1" applyFill="1" applyBorder="1" applyAlignment="1">
      <alignment horizontal="center" vertical="top"/>
    </xf>
    <xf numFmtId="0" fontId="34" fillId="24" borderId="0" xfId="2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65" fillId="0" borderId="2" xfId="48" applyFont="1" applyFill="1" applyBorder="1" applyAlignment="1">
      <alignment horizontal="center" vertical="center" textRotation="90" wrapText="1"/>
    </xf>
    <xf numFmtId="0" fontId="65" fillId="0" borderId="8" xfId="48" applyFont="1" applyFill="1" applyBorder="1" applyAlignment="1">
      <alignment horizontal="center" vertical="center" textRotation="90" wrapText="1"/>
    </xf>
    <xf numFmtId="0" fontId="65" fillId="0" borderId="9" xfId="48" applyFont="1" applyFill="1" applyBorder="1" applyAlignment="1">
      <alignment horizontal="center" vertical="center" textRotation="90" wrapText="1"/>
    </xf>
    <xf numFmtId="0" fontId="65" fillId="0" borderId="3" xfId="48" applyFont="1" applyFill="1" applyBorder="1" applyAlignment="1">
      <alignment horizontal="center" vertical="center" textRotation="90" wrapText="1"/>
    </xf>
    <xf numFmtId="0" fontId="65" fillId="0" borderId="27" xfId="48" applyFont="1" applyFill="1" applyBorder="1" applyAlignment="1">
      <alignment horizontal="center" vertical="center" textRotation="90" wrapText="1"/>
    </xf>
    <xf numFmtId="0" fontId="34" fillId="24" borderId="0" xfId="2" applyFont="1" applyFill="1" applyAlignment="1">
      <alignment horizontal="center"/>
    </xf>
    <xf numFmtId="0" fontId="48" fillId="24" borderId="0" xfId="2" applyFont="1" applyFill="1" applyAlignment="1">
      <alignment horizontal="center" vertical="top"/>
    </xf>
    <xf numFmtId="0" fontId="8" fillId="24" borderId="4" xfId="48" applyFont="1" applyFill="1" applyBorder="1" applyAlignment="1">
      <alignment horizontal="center" vertical="center"/>
    </xf>
    <xf numFmtId="0" fontId="8" fillId="24" borderId="5" xfId="48" applyFont="1" applyFill="1" applyBorder="1" applyAlignment="1">
      <alignment horizontal="center" vertical="center"/>
    </xf>
    <xf numFmtId="0" fontId="8" fillId="24" borderId="1" xfId="48" applyFont="1" applyFill="1" applyBorder="1" applyAlignment="1">
      <alignment horizontal="center" vertical="center"/>
    </xf>
    <xf numFmtId="0" fontId="8" fillId="24" borderId="1" xfId="48" applyFont="1" applyFill="1" applyBorder="1" applyAlignment="1">
      <alignment horizontal="center" vertical="center" wrapText="1"/>
    </xf>
    <xf numFmtId="0" fontId="0" fillId="24" borderId="4" xfId="1" applyFont="1" applyFill="1" applyBorder="1" applyAlignment="1">
      <alignment horizontal="center" vertical="center" wrapText="1"/>
    </xf>
    <xf numFmtId="0" fontId="0" fillId="24" borderId="6" xfId="1" applyFont="1" applyFill="1" applyBorder="1" applyAlignment="1">
      <alignment horizontal="center" vertical="center" wrapText="1"/>
    </xf>
    <xf numFmtId="49" fontId="0" fillId="24" borderId="1" xfId="2" applyNumberFormat="1" applyFont="1" applyFill="1" applyBorder="1" applyAlignment="1">
      <alignment horizontal="center" vertical="center"/>
    </xf>
    <xf numFmtId="0" fontId="68" fillId="24" borderId="2" xfId="2" applyNumberFormat="1" applyFont="1" applyFill="1" applyBorder="1" applyAlignment="1">
      <alignment horizontal="left" vertical="center" wrapText="1"/>
    </xf>
    <xf numFmtId="0" fontId="68" fillId="24" borderId="8" xfId="2" applyNumberFormat="1" applyFont="1" applyFill="1" applyBorder="1" applyAlignment="1">
      <alignment horizontal="left" vertical="center" wrapText="1"/>
    </xf>
    <xf numFmtId="0" fontId="68" fillId="24" borderId="9" xfId="2" applyNumberFormat="1" applyFont="1" applyFill="1" applyBorder="1" applyAlignment="1">
      <alignment horizontal="left" vertical="center" wrapText="1"/>
    </xf>
    <xf numFmtId="49" fontId="0" fillId="24" borderId="2" xfId="2" applyNumberFormat="1" applyFont="1" applyFill="1" applyBorder="1" applyAlignment="1">
      <alignment horizontal="center" vertical="center"/>
    </xf>
    <xf numFmtId="49" fontId="0" fillId="24" borderId="8" xfId="2" applyNumberFormat="1" applyFont="1" applyFill="1" applyBorder="1" applyAlignment="1">
      <alignment horizontal="center" vertical="center"/>
    </xf>
    <xf numFmtId="49" fontId="0" fillId="24" borderId="9" xfId="2" applyNumberFormat="1" applyFont="1" applyFill="1" applyBorder="1" applyAlignment="1">
      <alignment horizontal="center" vertical="center"/>
    </xf>
    <xf numFmtId="0" fontId="68" fillId="24" borderId="2" xfId="2" applyNumberFormat="1" applyFont="1" applyFill="1" applyBorder="1" applyAlignment="1">
      <alignment horizontal="center" vertical="center" wrapText="1"/>
    </xf>
    <xf numFmtId="0" fontId="68" fillId="24" borderId="8" xfId="2" applyNumberFormat="1" applyFont="1" applyFill="1" applyBorder="1" applyAlignment="1">
      <alignment horizontal="center" vertical="center" wrapText="1"/>
    </xf>
    <xf numFmtId="0" fontId="68" fillId="24" borderId="9" xfId="2" applyNumberFormat="1" applyFont="1" applyFill="1" applyBorder="1" applyAlignment="1">
      <alignment horizontal="center" vertical="center" wrapText="1"/>
    </xf>
    <xf numFmtId="0" fontId="68" fillId="24" borderId="1" xfId="2" applyNumberFormat="1" applyFont="1" applyFill="1" applyBorder="1" applyAlignment="1">
      <alignment horizontal="center" vertical="center" wrapText="1"/>
    </xf>
    <xf numFmtId="185" fontId="0" fillId="24" borderId="1" xfId="48" applyNumberFormat="1" applyFont="1" applyFill="1" applyBorder="1" applyAlignment="1">
      <alignment horizontal="center" vertical="center" wrapText="1"/>
    </xf>
    <xf numFmtId="0" fontId="0" fillId="24" borderId="1" xfId="48" applyFont="1" applyFill="1" applyBorder="1" applyAlignment="1">
      <alignment horizontal="center" vertical="center" wrapText="1"/>
    </xf>
    <xf numFmtId="0" fontId="0" fillId="24" borderId="4" xfId="376" applyFont="1" applyFill="1" applyBorder="1" applyAlignment="1">
      <alignment horizontal="center" vertical="center"/>
    </xf>
    <xf numFmtId="0" fontId="0" fillId="24" borderId="5" xfId="376" applyFont="1" applyFill="1" applyBorder="1" applyAlignment="1">
      <alignment horizontal="center" vertical="center"/>
    </xf>
    <xf numFmtId="0" fontId="0" fillId="24" borderId="6" xfId="376" applyFont="1" applyFill="1" applyBorder="1" applyAlignment="1">
      <alignment horizontal="center" vertical="center"/>
    </xf>
    <xf numFmtId="0" fontId="0" fillId="24" borderId="4" xfId="48" applyFont="1" applyFill="1" applyBorder="1" applyAlignment="1">
      <alignment horizontal="center" vertical="center"/>
    </xf>
    <xf numFmtId="0" fontId="0" fillId="24" borderId="6" xfId="48" applyFont="1" applyFill="1" applyBorder="1" applyAlignment="1">
      <alignment horizontal="center" vertical="center"/>
    </xf>
    <xf numFmtId="0" fontId="0" fillId="24" borderId="5" xfId="48" applyFont="1" applyFill="1" applyBorder="1" applyAlignment="1">
      <alignment horizontal="center" vertical="center"/>
    </xf>
    <xf numFmtId="0" fontId="9" fillId="0" borderId="0" xfId="376" applyFont="1" applyFill="1" applyBorder="1" applyAlignment="1">
      <alignment horizontal="center"/>
    </xf>
    <xf numFmtId="0" fontId="9" fillId="24" borderId="0" xfId="376" applyFont="1" applyFill="1" applyBorder="1" applyAlignment="1">
      <alignment horizontal="center"/>
    </xf>
    <xf numFmtId="0" fontId="43" fillId="0" borderId="0" xfId="0" applyFont="1" applyFill="1" applyAlignment="1">
      <alignment horizontal="center"/>
    </xf>
    <xf numFmtId="0" fontId="43" fillId="0" borderId="0" xfId="0" applyFont="1" applyFill="1" applyAlignment="1">
      <alignment horizontal="left" vertical="center"/>
    </xf>
    <xf numFmtId="0" fontId="49" fillId="0" borderId="0" xfId="46" applyFont="1" applyFill="1" applyBorder="1" applyAlignment="1">
      <alignment horizontal="center"/>
    </xf>
    <xf numFmtId="0" fontId="46" fillId="0" borderId="0" xfId="2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24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8" fillId="24" borderId="0" xfId="0" applyFont="1" applyFill="1" applyAlignment="1">
      <alignment horizontal="center"/>
    </xf>
    <xf numFmtId="49" fontId="59" fillId="0" borderId="1" xfId="43" applyNumberFormat="1" applyFont="1" applyFill="1" applyBorder="1" applyAlignment="1">
      <alignment horizontal="center" vertical="center" wrapText="1"/>
    </xf>
    <xf numFmtId="0" fontId="58" fillId="0" borderId="1" xfId="43" applyFont="1" applyFill="1" applyBorder="1" applyAlignment="1">
      <alignment horizontal="center" vertical="center" wrapText="1"/>
    </xf>
    <xf numFmtId="0" fontId="5" fillId="0" borderId="1" xfId="43" applyFont="1" applyFill="1" applyBorder="1" applyAlignment="1">
      <alignment horizontal="left" vertical="center" wrapText="1"/>
    </xf>
    <xf numFmtId="0" fontId="37" fillId="0" borderId="0" xfId="43" applyFont="1" applyFill="1" applyAlignment="1">
      <alignment horizontal="center"/>
    </xf>
    <xf numFmtId="2" fontId="64" fillId="0" borderId="0" xfId="0" applyNumberFormat="1" applyFont="1" applyFill="1" applyBorder="1" applyAlignment="1">
      <alignment horizontal="center" wrapText="1"/>
    </xf>
    <xf numFmtId="0" fontId="32" fillId="0" borderId="0" xfId="0" applyFont="1" applyFill="1" applyBorder="1" applyAlignment="1">
      <alignment horizontal="center" vertical="top"/>
    </xf>
    <xf numFmtId="0" fontId="37" fillId="0" borderId="0" xfId="377" applyFont="1" applyFill="1" applyAlignment="1">
      <alignment horizontal="center" vertical="center"/>
    </xf>
    <xf numFmtId="0" fontId="37" fillId="0" borderId="0" xfId="43" applyFont="1" applyFill="1" applyAlignment="1">
      <alignment horizontal="center" wrapText="1"/>
    </xf>
    <xf numFmtId="0" fontId="37" fillId="0" borderId="0" xfId="377" applyFont="1" applyFill="1" applyAlignment="1">
      <alignment horizontal="center" vertical="top" wrapText="1"/>
    </xf>
  </cellXfs>
  <cellStyles count="403">
    <cellStyle name="20% - Акцент1 2" xfId="4"/>
    <cellStyle name="20% — акцент1 2" xfId="232"/>
    <cellStyle name="20% — акцент1 3" xfId="252"/>
    <cellStyle name="20% — акцент1 4" xfId="255"/>
    <cellStyle name="20% — акцент1 5" xfId="260"/>
    <cellStyle name="20% — акцент1 6" xfId="256"/>
    <cellStyle name="20% — акцент1 7" xfId="259"/>
    <cellStyle name="20% — акцент1 8" xfId="251"/>
    <cellStyle name="20% — акцент1 9" xfId="263"/>
    <cellStyle name="20% - Акцент2 2" xfId="5"/>
    <cellStyle name="20% — акцент2 2" xfId="233"/>
    <cellStyle name="20% — акцент2 3" xfId="279"/>
    <cellStyle name="20% — акцент2 4" xfId="295"/>
    <cellStyle name="20% — акцент2 5" xfId="311"/>
    <cellStyle name="20% — акцент2 6" xfId="327"/>
    <cellStyle name="20% — акцент2 7" xfId="343"/>
    <cellStyle name="20% — акцент2 8" xfId="359"/>
    <cellStyle name="20% — акцент2 9" xfId="375"/>
    <cellStyle name="20% - Акцент3 2" xfId="6"/>
    <cellStyle name="20% — акцент3 2" xfId="234"/>
    <cellStyle name="20% — акцент3 3" xfId="278"/>
    <cellStyle name="20% — акцент3 4" xfId="294"/>
    <cellStyle name="20% — акцент3 5" xfId="310"/>
    <cellStyle name="20% — акцент3 6" xfId="326"/>
    <cellStyle name="20% — акцент3 7" xfId="342"/>
    <cellStyle name="20% — акцент3 8" xfId="358"/>
    <cellStyle name="20% — акцент3 9" xfId="374"/>
    <cellStyle name="20% - Акцент4 2" xfId="7"/>
    <cellStyle name="20% — акцент4 2" xfId="235"/>
    <cellStyle name="20% — акцент4 3" xfId="277"/>
    <cellStyle name="20% — акцент4 4" xfId="293"/>
    <cellStyle name="20% — акцент4 5" xfId="309"/>
    <cellStyle name="20% — акцент4 6" xfId="325"/>
    <cellStyle name="20% — акцент4 7" xfId="341"/>
    <cellStyle name="20% — акцент4 8" xfId="357"/>
    <cellStyle name="20% — акцент4 9" xfId="373"/>
    <cellStyle name="20% - Акцент5 2" xfId="8"/>
    <cellStyle name="20% — акцент5 2" xfId="236"/>
    <cellStyle name="20% — акцент5 3" xfId="276"/>
    <cellStyle name="20% — акцент5 4" xfId="292"/>
    <cellStyle name="20% — акцент5 5" xfId="308"/>
    <cellStyle name="20% — акцент5 6" xfId="324"/>
    <cellStyle name="20% — акцент5 7" xfId="340"/>
    <cellStyle name="20% — акцент5 8" xfId="356"/>
    <cellStyle name="20% — акцент5 9" xfId="372"/>
    <cellStyle name="20% - Акцент6 2" xfId="9"/>
    <cellStyle name="20% — акцент6 2" xfId="237"/>
    <cellStyle name="20% — акцент6 3" xfId="275"/>
    <cellStyle name="20% — акцент6 4" xfId="291"/>
    <cellStyle name="20% — акцент6 5" xfId="307"/>
    <cellStyle name="20% — акцент6 6" xfId="323"/>
    <cellStyle name="20% — акцент6 7" xfId="339"/>
    <cellStyle name="20% — акцент6 8" xfId="355"/>
    <cellStyle name="20% — акцент6 9" xfId="371"/>
    <cellStyle name="40% - Акцент1 2" xfId="10"/>
    <cellStyle name="40% — акцент1 2" xfId="238"/>
    <cellStyle name="40% — акцент1 3" xfId="274"/>
    <cellStyle name="40% — акцент1 4" xfId="290"/>
    <cellStyle name="40% — акцент1 5" xfId="306"/>
    <cellStyle name="40% — акцент1 6" xfId="322"/>
    <cellStyle name="40% — акцент1 7" xfId="338"/>
    <cellStyle name="40% — акцент1 8" xfId="354"/>
    <cellStyle name="40% — акцент1 9" xfId="370"/>
    <cellStyle name="40% - Акцент2 2" xfId="11"/>
    <cellStyle name="40% — акцент2 2" xfId="239"/>
    <cellStyle name="40% — акцент2 3" xfId="273"/>
    <cellStyle name="40% — акцент2 4" xfId="289"/>
    <cellStyle name="40% — акцент2 5" xfId="305"/>
    <cellStyle name="40% — акцент2 6" xfId="321"/>
    <cellStyle name="40% — акцент2 7" xfId="337"/>
    <cellStyle name="40% — акцент2 8" xfId="353"/>
    <cellStyle name="40% — акцент2 9" xfId="369"/>
    <cellStyle name="40% - Акцент3 2" xfId="12"/>
    <cellStyle name="40% — акцент3 2" xfId="240"/>
    <cellStyle name="40% — акцент3 3" xfId="272"/>
    <cellStyle name="40% — акцент3 4" xfId="288"/>
    <cellStyle name="40% — акцент3 5" xfId="304"/>
    <cellStyle name="40% — акцент3 6" xfId="320"/>
    <cellStyle name="40% — акцент3 7" xfId="336"/>
    <cellStyle name="40% — акцент3 8" xfId="352"/>
    <cellStyle name="40% — акцент3 9" xfId="368"/>
    <cellStyle name="40% - Акцент4 2" xfId="13"/>
    <cellStyle name="40% — акцент4 2" xfId="241"/>
    <cellStyle name="40% — акцент4 3" xfId="271"/>
    <cellStyle name="40% — акцент4 4" xfId="287"/>
    <cellStyle name="40% — акцент4 5" xfId="303"/>
    <cellStyle name="40% — акцент4 6" xfId="319"/>
    <cellStyle name="40% — акцент4 7" xfId="335"/>
    <cellStyle name="40% — акцент4 8" xfId="351"/>
    <cellStyle name="40% — акцент4 9" xfId="367"/>
    <cellStyle name="40% - Акцент5 2" xfId="14"/>
    <cellStyle name="40% — акцент5 2" xfId="242"/>
    <cellStyle name="40% — акцент5 3" xfId="270"/>
    <cellStyle name="40% — акцент5 4" xfId="286"/>
    <cellStyle name="40% — акцент5 5" xfId="302"/>
    <cellStyle name="40% — акцент5 6" xfId="318"/>
    <cellStyle name="40% — акцент5 7" xfId="334"/>
    <cellStyle name="40% — акцент5 8" xfId="350"/>
    <cellStyle name="40% — акцент5 9" xfId="366"/>
    <cellStyle name="40% - Акцент6 2" xfId="15"/>
    <cellStyle name="40% — акцент6 2" xfId="243"/>
    <cellStyle name="40% — акцент6 3" xfId="269"/>
    <cellStyle name="40% — акцент6 4" xfId="285"/>
    <cellStyle name="40% — акцент6 5" xfId="301"/>
    <cellStyle name="40% — акцент6 6" xfId="317"/>
    <cellStyle name="40% — акцент6 7" xfId="333"/>
    <cellStyle name="40% — акцент6 8" xfId="349"/>
    <cellStyle name="40% — акцент6 9" xfId="365"/>
    <cellStyle name="60% - Акцент1 2" xfId="16"/>
    <cellStyle name="60% — акцент1 2" xfId="244"/>
    <cellStyle name="60% — акцент1 3" xfId="257"/>
    <cellStyle name="60% — акцент1 4" xfId="258"/>
    <cellStyle name="60% — акцент1 5" xfId="253"/>
    <cellStyle name="60% — акцент1 6" xfId="262"/>
    <cellStyle name="60% — акцент1 7" xfId="254"/>
    <cellStyle name="60% — акцент1 8" xfId="261"/>
    <cellStyle name="60% — акцент1 9" xfId="250"/>
    <cellStyle name="60% - Акцент2 2" xfId="17"/>
    <cellStyle name="60% — акцент2 2" xfId="245"/>
    <cellStyle name="60% — акцент2 3" xfId="268"/>
    <cellStyle name="60% — акцент2 4" xfId="284"/>
    <cellStyle name="60% — акцент2 5" xfId="300"/>
    <cellStyle name="60% — акцент2 6" xfId="316"/>
    <cellStyle name="60% — акцент2 7" xfId="332"/>
    <cellStyle name="60% — акцент2 8" xfId="348"/>
    <cellStyle name="60% — акцент2 9" xfId="364"/>
    <cellStyle name="60% - Акцент3 2" xfId="18"/>
    <cellStyle name="60% — акцент3 2" xfId="246"/>
    <cellStyle name="60% — акцент3 3" xfId="267"/>
    <cellStyle name="60% — акцент3 4" xfId="283"/>
    <cellStyle name="60% — акцент3 5" xfId="299"/>
    <cellStyle name="60% — акцент3 6" xfId="315"/>
    <cellStyle name="60% — акцент3 7" xfId="331"/>
    <cellStyle name="60% — акцент3 8" xfId="347"/>
    <cellStyle name="60% — акцент3 9" xfId="363"/>
    <cellStyle name="60% - Акцент4 2" xfId="19"/>
    <cellStyle name="60% — акцент4 2" xfId="247"/>
    <cellStyle name="60% — акцент4 3" xfId="266"/>
    <cellStyle name="60% — акцент4 4" xfId="282"/>
    <cellStyle name="60% — акцент4 5" xfId="298"/>
    <cellStyle name="60% — акцент4 6" xfId="314"/>
    <cellStyle name="60% — акцент4 7" xfId="330"/>
    <cellStyle name="60% — акцент4 8" xfId="346"/>
    <cellStyle name="60% — акцент4 9" xfId="362"/>
    <cellStyle name="60% - Акцент5 2" xfId="20"/>
    <cellStyle name="60% — акцент5 2" xfId="248"/>
    <cellStyle name="60% — акцент5 3" xfId="265"/>
    <cellStyle name="60% — акцент5 4" xfId="281"/>
    <cellStyle name="60% — акцент5 5" xfId="297"/>
    <cellStyle name="60% — акцент5 6" xfId="313"/>
    <cellStyle name="60% — акцент5 7" xfId="329"/>
    <cellStyle name="60% — акцент5 8" xfId="345"/>
    <cellStyle name="60% — акцент5 9" xfId="361"/>
    <cellStyle name="60% - Акцент6 2" xfId="21"/>
    <cellStyle name="60% — акцент6 2" xfId="249"/>
    <cellStyle name="60% — акцент6 3" xfId="264"/>
    <cellStyle name="60% — акцент6 4" xfId="280"/>
    <cellStyle name="60% — акцент6 5" xfId="296"/>
    <cellStyle name="60% — акцент6 6" xfId="312"/>
    <cellStyle name="60% — акцент6 7" xfId="328"/>
    <cellStyle name="60% — акцент6 8" xfId="344"/>
    <cellStyle name="60% — акцент6 9" xfId="360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231"/>
    <cellStyle name="Обычный 11" xfId="3"/>
    <cellStyle name="Обычный 12" xfId="377"/>
    <cellStyle name="Обычный 12 2" xfId="40"/>
    <cellStyle name="Обычный 12 3" xfId="389"/>
    <cellStyle name="Обычный 13" xfId="388"/>
    <cellStyle name="Обычный 2" xfId="41"/>
    <cellStyle name="Обычный 2 2" xfId="380"/>
    <cellStyle name="Обычный 2 2 2" xfId="390"/>
    <cellStyle name="Обычный 2 26 2" xfId="42"/>
    <cellStyle name="Обычный 3" xfId="1"/>
    <cellStyle name="Обычный 3 10 2" xfId="381"/>
    <cellStyle name="Обычный 3 10 2 2" xfId="391"/>
    <cellStyle name="Обычный 3 2" xfId="43"/>
    <cellStyle name="Обычный 3 2 2 2" xfId="44"/>
    <cellStyle name="Обычный 3 21" xfId="45"/>
    <cellStyle name="Обычный 30" xfId="382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10" xfId="393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2 9" xfId="394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395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6 9" xfId="392"/>
    <cellStyle name="Обычный 7" xfId="2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7 2 8" xfId="396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376"/>
    <cellStyle name="Плохой 2" xfId="183"/>
    <cellStyle name="Пояснение 2" xfId="184"/>
    <cellStyle name="Примечание 2" xfId="185"/>
    <cellStyle name="Процентный 2" xfId="186"/>
    <cellStyle name="Процентный 2 3" xfId="383"/>
    <cellStyle name="Процентный 2 3 2" xfId="384"/>
    <cellStyle name="Процентный 3" xfId="187"/>
    <cellStyle name="Процентный 4" xfId="379"/>
    <cellStyle name="Процентный 4 2" xfId="398"/>
    <cellStyle name="Процентный 5" xfId="39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2 8" xfId="40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Финансовый 3 8" xfId="401"/>
    <cellStyle name="Финансовый 4" xfId="378"/>
    <cellStyle name="Финансовый 5" xfId="385"/>
    <cellStyle name="Финансовый 5 2" xfId="386"/>
    <cellStyle name="Финансовый 6" xfId="387"/>
    <cellStyle name="Финансовый 6 2" xfId="402"/>
    <cellStyle name="Финансовый 7" xfId="399"/>
    <cellStyle name="Хороший 2" xfId="230"/>
  </cellStyles>
  <dxfs count="0"/>
  <tableStyles count="0" defaultTableStyle="TableStyleMedium2" defaultPivotStyle="PivotStyleLight16"/>
  <colors>
    <mruColors>
      <color rgb="FFFFE1F5"/>
      <color rgb="FFDCFCED"/>
      <color rgb="FF66FF33"/>
      <color rgb="FF66FFFF"/>
      <color rgb="FF0000FF"/>
      <color rgb="FFFF1171"/>
      <color rgb="FF61ACFF"/>
      <color rgb="FFC2C5FE"/>
      <color rgb="FFFFD9E6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86;&#1085;&#1095;.&#1087;&#1088;&#1086;&#1077;&#1082;&#1090;23-24%20&#1048;&#1055;&#1056;_&#1040;&#1054;_&#1063;&#1069;&#1057;&#1050;/2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82;&#1086;&#1085;&#1095;.&#1087;&#1088;&#1086;&#1077;&#1082;&#1090;23-24%20&#1048;&#1055;&#1056;_&#1040;&#1054;_&#1063;&#1069;&#1057;&#1050;/&#1048;&#1085;&#1092;&#1086;&#1088;&#1084;&#1072;&#1094;&#1080;&#1103;%20&#1087;&#1086;%2046%20&#1057;&#1090;&#1072;&#1085;&#1076;&#1072;&#1088;&#1090;&#1072;/&#1048;&#1055;_2023-2027_&#1080;&#1079;&#1084;/&#1053;0929_1052128000033_03_0_97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 (2)"/>
      <sheetName val="2"/>
    </sheetNames>
    <sheetDataSet>
      <sheetData sheetId="0">
        <row r="19">
          <cell r="G19">
            <v>7.6154045699999999</v>
          </cell>
        </row>
        <row r="23">
          <cell r="G23">
            <v>117.23212257</v>
          </cell>
        </row>
      </sheetData>
      <sheetData sheetId="1">
        <row r="19">
          <cell r="U19">
            <v>102.36605055000001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г (2)"/>
      <sheetName val="23г"/>
      <sheetName val="3"/>
      <sheetName val="24г"/>
    </sheetNames>
    <sheetDataSet>
      <sheetData sheetId="0">
        <row r="20">
          <cell r="AE20">
            <v>535.85861717040007</v>
          </cell>
          <cell r="AG20">
            <v>19895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66FF33"/>
    <pageSetUpPr fitToPage="1"/>
  </sheetPr>
  <dimension ref="A1:AT67"/>
  <sheetViews>
    <sheetView showZeros="0" tabSelected="1" topLeftCell="A13" zoomScale="70" zoomScaleNormal="70" workbookViewId="0">
      <selection activeCell="B14" sqref="B14"/>
    </sheetView>
  </sheetViews>
  <sheetFormatPr defaultColWidth="9" defaultRowHeight="15.65" x14ac:dyDescent="0.3"/>
  <cols>
    <col min="1" max="1" width="3.77734375" style="108" customWidth="1"/>
    <col min="2" max="2" width="42.88671875" style="108" customWidth="1"/>
    <col min="3" max="3" width="6.77734375" style="108" customWidth="1"/>
    <col min="4" max="4" width="8.88671875" style="109" hidden="1" customWidth="1"/>
    <col min="5" max="5" width="5" style="108" customWidth="1"/>
    <col min="6" max="6" width="5.21875" style="108" customWidth="1"/>
    <col min="7" max="7" width="4.33203125" style="108" customWidth="1"/>
    <col min="8" max="8" width="4.6640625" style="108" customWidth="1"/>
    <col min="9" max="9" width="3.88671875" style="108" customWidth="1"/>
    <col min="10" max="10" width="12" style="108" customWidth="1"/>
    <col min="11" max="11" width="11.6640625" style="8" customWidth="1"/>
    <col min="12" max="12" width="8.33203125" style="8" customWidth="1"/>
    <col min="13" max="14" width="2.77734375" style="8" customWidth="1"/>
    <col min="15" max="15" width="8.6640625" style="8" customWidth="1"/>
    <col min="16" max="16" width="7.21875" style="8" customWidth="1"/>
    <col min="17" max="17" width="8.44140625" style="8" customWidth="1"/>
    <col min="18" max="19" width="2.77734375" style="8" customWidth="1"/>
    <col min="20" max="20" width="8.5546875" style="8" customWidth="1"/>
    <col min="21" max="21" width="7.5546875" style="8" customWidth="1"/>
    <col min="22" max="22" width="8.33203125" style="8" customWidth="1"/>
    <col min="23" max="24" width="2.77734375" style="8" customWidth="1"/>
    <col min="25" max="25" width="8.44140625" style="8" customWidth="1"/>
    <col min="26" max="26" width="7.21875" style="8" customWidth="1"/>
    <col min="27" max="27" width="8.33203125" style="8" customWidth="1"/>
    <col min="28" max="29" width="2.77734375" style="8" customWidth="1"/>
    <col min="30" max="30" width="7.33203125" style="8" customWidth="1"/>
    <col min="31" max="31" width="8.77734375" style="8" customWidth="1"/>
    <col min="32" max="32" width="8" style="108" customWidth="1"/>
    <col min="33" max="34" width="2.77734375" style="108" customWidth="1"/>
    <col min="35" max="35" width="7.21875" style="108" customWidth="1"/>
    <col min="36" max="36" width="7.33203125" style="108" customWidth="1"/>
    <col min="37" max="37" width="7.21875" style="108" customWidth="1"/>
    <col min="38" max="39" width="2.77734375" style="108" customWidth="1"/>
    <col min="40" max="40" width="7.33203125" style="108" customWidth="1"/>
    <col min="41" max="41" width="6.109375" style="108" customWidth="1"/>
    <col min="42" max="42" width="8" style="108" customWidth="1"/>
    <col min="43" max="44" width="2.77734375" style="108" customWidth="1"/>
    <col min="45" max="45" width="7.109375" style="108" customWidth="1"/>
    <col min="46" max="46" width="7.5546875" style="108" customWidth="1"/>
    <col min="47" max="16384" width="9" style="108"/>
  </cols>
  <sheetData>
    <row r="1" spans="1:46" ht="25.7" x14ac:dyDescent="0.3">
      <c r="A1" s="8"/>
      <c r="B1" s="8"/>
      <c r="C1" s="8"/>
      <c r="D1" s="8"/>
      <c r="E1" s="8"/>
      <c r="F1" s="8"/>
      <c r="G1" s="8"/>
      <c r="H1" s="8"/>
      <c r="I1" s="8"/>
      <c r="J1" s="8"/>
      <c r="V1" s="130"/>
      <c r="W1" s="130"/>
      <c r="X1" s="130"/>
      <c r="Y1" s="130"/>
      <c r="Z1" s="130"/>
      <c r="AF1" s="287" t="str">
        <f>'0'!AB3</f>
        <v xml:space="preserve">Приложение № 1 к приказу  </v>
      </c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  <c r="AT1" s="287"/>
    </row>
    <row r="2" spans="1:46" ht="28.2" customHeight="1" x14ac:dyDescent="0.3">
      <c r="A2" s="8"/>
      <c r="B2" s="8"/>
      <c r="C2" s="8"/>
      <c r="D2" s="8"/>
      <c r="E2" s="8"/>
      <c r="F2" s="8"/>
      <c r="G2" s="8"/>
      <c r="H2" s="8"/>
      <c r="I2" s="8"/>
      <c r="J2" s="79"/>
      <c r="K2" s="79"/>
      <c r="L2" s="79"/>
      <c r="M2" s="79"/>
      <c r="N2" s="79"/>
      <c r="O2" s="79"/>
      <c r="P2" s="79"/>
      <c r="Q2" s="79"/>
      <c r="V2" s="131"/>
      <c r="W2" s="131"/>
      <c r="X2" s="131"/>
      <c r="Y2" s="131"/>
      <c r="Z2" s="131"/>
      <c r="AF2" s="288" t="str">
        <f>'0'!AC1</f>
        <v>Минпромэнерго Чувашии от 06.10.2023 № 01-05/121</v>
      </c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</row>
    <row r="3" spans="1:46" ht="5.05" hidden="1" customHeight="1" x14ac:dyDescent="0.3">
      <c r="A3" s="314"/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4"/>
      <c r="AM3" s="314"/>
      <c r="AN3" s="314"/>
      <c r="AO3" s="314"/>
      <c r="AP3" s="314"/>
      <c r="AQ3" s="314"/>
      <c r="AR3" s="314"/>
      <c r="AS3" s="314"/>
      <c r="AT3" s="314"/>
    </row>
    <row r="4" spans="1:46" ht="17.55" x14ac:dyDescent="0.3">
      <c r="A4" s="315" t="s">
        <v>340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</row>
    <row r="5" spans="1:46" ht="17.55" x14ac:dyDescent="0.3">
      <c r="A5" s="316" t="s">
        <v>341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</row>
    <row r="6" spans="1:46" ht="17.55" x14ac:dyDescent="0.3">
      <c r="A6" s="310" t="str">
        <f>'0'!AB10</f>
        <v xml:space="preserve">акционерного общества «Чувашская энергосбытовая компания» 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</row>
    <row r="7" spans="1:46" ht="12.55" customHeight="1" x14ac:dyDescent="0.3">
      <c r="A7" s="289" t="s">
        <v>186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89"/>
      <c r="AI7" s="289"/>
      <c r="AJ7" s="289"/>
      <c r="AK7" s="289"/>
      <c r="AL7" s="289"/>
      <c r="AM7" s="289"/>
      <c r="AN7" s="289"/>
      <c r="AO7" s="289"/>
      <c r="AP7" s="289"/>
      <c r="AQ7" s="289"/>
      <c r="AR7" s="289"/>
      <c r="AS7" s="289"/>
      <c r="AT7" s="289"/>
    </row>
    <row r="8" spans="1:46" ht="3.45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</row>
    <row r="9" spans="1:46" ht="57.6" customHeight="1" x14ac:dyDescent="0.3">
      <c r="A9" s="290" t="s">
        <v>66</v>
      </c>
      <c r="B9" s="293" t="s">
        <v>0</v>
      </c>
      <c r="C9" s="290" t="s">
        <v>64</v>
      </c>
      <c r="D9" s="311" t="s">
        <v>362</v>
      </c>
      <c r="E9" s="290" t="s">
        <v>285</v>
      </c>
      <c r="F9" s="290" t="s">
        <v>339</v>
      </c>
      <c r="G9" s="294" t="s">
        <v>356</v>
      </c>
      <c r="H9" s="295"/>
      <c r="I9" s="296"/>
      <c r="J9" s="300" t="s">
        <v>363</v>
      </c>
      <c r="K9" s="300" t="s">
        <v>338</v>
      </c>
      <c r="L9" s="293" t="s">
        <v>337</v>
      </c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293"/>
      <c r="Y9" s="293"/>
      <c r="Z9" s="293"/>
      <c r="AA9" s="293"/>
      <c r="AB9" s="293"/>
      <c r="AC9" s="293"/>
      <c r="AD9" s="293"/>
      <c r="AE9" s="293"/>
      <c r="AF9" s="293"/>
      <c r="AG9" s="293"/>
      <c r="AH9" s="293"/>
      <c r="AI9" s="293"/>
      <c r="AJ9" s="293"/>
      <c r="AK9" s="293"/>
      <c r="AL9" s="293"/>
      <c r="AM9" s="293"/>
      <c r="AN9" s="293"/>
      <c r="AO9" s="293"/>
      <c r="AP9" s="293"/>
      <c r="AQ9" s="293"/>
      <c r="AR9" s="293"/>
      <c r="AS9" s="293"/>
      <c r="AT9" s="293"/>
    </row>
    <row r="10" spans="1:46" ht="52" customHeight="1" x14ac:dyDescent="0.3">
      <c r="A10" s="291"/>
      <c r="B10" s="293"/>
      <c r="C10" s="291"/>
      <c r="D10" s="312"/>
      <c r="E10" s="291"/>
      <c r="F10" s="291"/>
      <c r="G10" s="297"/>
      <c r="H10" s="298"/>
      <c r="I10" s="299"/>
      <c r="J10" s="300"/>
      <c r="K10" s="300"/>
      <c r="L10" s="294" t="s">
        <v>311</v>
      </c>
      <c r="M10" s="295"/>
      <c r="N10" s="295"/>
      <c r="O10" s="295"/>
      <c r="P10" s="296"/>
      <c r="Q10" s="294" t="s">
        <v>312</v>
      </c>
      <c r="R10" s="295"/>
      <c r="S10" s="295"/>
      <c r="T10" s="295"/>
      <c r="U10" s="296"/>
      <c r="V10" s="294" t="s">
        <v>313</v>
      </c>
      <c r="W10" s="295"/>
      <c r="X10" s="295"/>
      <c r="Y10" s="295"/>
      <c r="Z10" s="296"/>
      <c r="AA10" s="294" t="s">
        <v>314</v>
      </c>
      <c r="AB10" s="295"/>
      <c r="AC10" s="295"/>
      <c r="AD10" s="295"/>
      <c r="AE10" s="296"/>
      <c r="AF10" s="294" t="s">
        <v>315</v>
      </c>
      <c r="AG10" s="295"/>
      <c r="AH10" s="295"/>
      <c r="AI10" s="295"/>
      <c r="AJ10" s="296"/>
      <c r="AK10" s="294" t="s">
        <v>357</v>
      </c>
      <c r="AL10" s="295"/>
      <c r="AM10" s="295"/>
      <c r="AN10" s="295"/>
      <c r="AO10" s="296"/>
      <c r="AP10" s="301" t="s">
        <v>310</v>
      </c>
      <c r="AQ10" s="302"/>
      <c r="AR10" s="302"/>
      <c r="AS10" s="302"/>
      <c r="AT10" s="303"/>
    </row>
    <row r="11" spans="1:46" ht="13.15" customHeight="1" x14ac:dyDescent="0.3">
      <c r="A11" s="291"/>
      <c r="B11" s="293"/>
      <c r="C11" s="291"/>
      <c r="D11" s="312"/>
      <c r="E11" s="291"/>
      <c r="F11" s="292"/>
      <c r="G11" s="307" t="s">
        <v>286</v>
      </c>
      <c r="H11" s="308"/>
      <c r="I11" s="309"/>
      <c r="J11" s="300"/>
      <c r="K11" s="300"/>
      <c r="L11" s="297"/>
      <c r="M11" s="298"/>
      <c r="N11" s="298"/>
      <c r="O11" s="298"/>
      <c r="P11" s="299"/>
      <c r="Q11" s="297"/>
      <c r="R11" s="298"/>
      <c r="S11" s="298"/>
      <c r="T11" s="298"/>
      <c r="U11" s="299"/>
      <c r="V11" s="297"/>
      <c r="W11" s="298"/>
      <c r="X11" s="298"/>
      <c r="Y11" s="298"/>
      <c r="Z11" s="299"/>
      <c r="AA11" s="297"/>
      <c r="AB11" s="298"/>
      <c r="AC11" s="298"/>
      <c r="AD11" s="298"/>
      <c r="AE11" s="299"/>
      <c r="AF11" s="297"/>
      <c r="AG11" s="298"/>
      <c r="AH11" s="298"/>
      <c r="AI11" s="298"/>
      <c r="AJ11" s="299"/>
      <c r="AK11" s="297"/>
      <c r="AL11" s="298"/>
      <c r="AM11" s="298"/>
      <c r="AN11" s="298"/>
      <c r="AO11" s="299"/>
      <c r="AP11" s="304"/>
      <c r="AQ11" s="305"/>
      <c r="AR11" s="305"/>
      <c r="AS11" s="305"/>
      <c r="AT11" s="306"/>
    </row>
    <row r="12" spans="1:46" ht="187.85" customHeight="1" x14ac:dyDescent="0.3">
      <c r="A12" s="292"/>
      <c r="B12" s="293"/>
      <c r="C12" s="292"/>
      <c r="D12" s="313"/>
      <c r="E12" s="292"/>
      <c r="F12" s="132" t="s">
        <v>287</v>
      </c>
      <c r="G12" s="133" t="s">
        <v>336</v>
      </c>
      <c r="H12" s="133" t="s">
        <v>288</v>
      </c>
      <c r="I12" s="133" t="s">
        <v>289</v>
      </c>
      <c r="J12" s="134" t="s">
        <v>1</v>
      </c>
      <c r="K12" s="134" t="s">
        <v>354</v>
      </c>
      <c r="L12" s="116" t="s">
        <v>290</v>
      </c>
      <c r="M12" s="116" t="s">
        <v>291</v>
      </c>
      <c r="N12" s="116" t="s">
        <v>292</v>
      </c>
      <c r="O12" s="116" t="s">
        <v>293</v>
      </c>
      <c r="P12" s="116" t="s">
        <v>294</v>
      </c>
      <c r="Q12" s="116" t="s">
        <v>290</v>
      </c>
      <c r="R12" s="116" t="s">
        <v>291</v>
      </c>
      <c r="S12" s="116" t="s">
        <v>292</v>
      </c>
      <c r="T12" s="116" t="s">
        <v>293</v>
      </c>
      <c r="U12" s="116" t="s">
        <v>294</v>
      </c>
      <c r="V12" s="116" t="s">
        <v>290</v>
      </c>
      <c r="W12" s="116" t="s">
        <v>291</v>
      </c>
      <c r="X12" s="116" t="s">
        <v>292</v>
      </c>
      <c r="Y12" s="116" t="s">
        <v>293</v>
      </c>
      <c r="Z12" s="116" t="s">
        <v>294</v>
      </c>
      <c r="AA12" s="116" t="s">
        <v>290</v>
      </c>
      <c r="AB12" s="116" t="s">
        <v>291</v>
      </c>
      <c r="AC12" s="116" t="s">
        <v>292</v>
      </c>
      <c r="AD12" s="116" t="s">
        <v>293</v>
      </c>
      <c r="AE12" s="116" t="s">
        <v>294</v>
      </c>
      <c r="AF12" s="116" t="s">
        <v>290</v>
      </c>
      <c r="AG12" s="116" t="s">
        <v>291</v>
      </c>
      <c r="AH12" s="116" t="s">
        <v>292</v>
      </c>
      <c r="AI12" s="116" t="s">
        <v>293</v>
      </c>
      <c r="AJ12" s="116" t="s">
        <v>294</v>
      </c>
      <c r="AK12" s="116" t="s">
        <v>290</v>
      </c>
      <c r="AL12" s="116" t="s">
        <v>291</v>
      </c>
      <c r="AM12" s="116" t="s">
        <v>292</v>
      </c>
      <c r="AN12" s="116" t="s">
        <v>293</v>
      </c>
      <c r="AO12" s="116" t="s">
        <v>294</v>
      </c>
      <c r="AP12" s="116" t="s">
        <v>290</v>
      </c>
      <c r="AQ12" s="116" t="s">
        <v>291</v>
      </c>
      <c r="AR12" s="116" t="s">
        <v>292</v>
      </c>
      <c r="AS12" s="116" t="s">
        <v>293</v>
      </c>
      <c r="AT12" s="116" t="s">
        <v>294</v>
      </c>
    </row>
    <row r="13" spans="1:46" s="107" customFormat="1" ht="14.25" customHeight="1" x14ac:dyDescent="0.15">
      <c r="A13" s="135">
        <v>1</v>
      </c>
      <c r="B13" s="135">
        <v>2</v>
      </c>
      <c r="C13" s="135">
        <v>3</v>
      </c>
      <c r="D13" s="135"/>
      <c r="E13" s="135">
        <v>4</v>
      </c>
      <c r="F13" s="135">
        <v>5</v>
      </c>
      <c r="G13" s="135">
        <v>6</v>
      </c>
      <c r="H13" s="135">
        <v>7</v>
      </c>
      <c r="I13" s="135">
        <v>8</v>
      </c>
      <c r="J13" s="135">
        <v>9</v>
      </c>
      <c r="K13" s="135">
        <v>10</v>
      </c>
      <c r="L13" s="117" t="s">
        <v>295</v>
      </c>
      <c r="M13" s="117" t="s">
        <v>296</v>
      </c>
      <c r="N13" s="117" t="s">
        <v>297</v>
      </c>
      <c r="O13" s="117" t="s">
        <v>298</v>
      </c>
      <c r="P13" s="117" t="s">
        <v>299</v>
      </c>
      <c r="Q13" s="117" t="s">
        <v>300</v>
      </c>
      <c r="R13" s="117" t="s">
        <v>301</v>
      </c>
      <c r="S13" s="117" t="s">
        <v>302</v>
      </c>
      <c r="T13" s="117" t="s">
        <v>303</v>
      </c>
      <c r="U13" s="117" t="s">
        <v>304</v>
      </c>
      <c r="V13" s="117" t="s">
        <v>305</v>
      </c>
      <c r="W13" s="117" t="s">
        <v>306</v>
      </c>
      <c r="X13" s="117" t="s">
        <v>307</v>
      </c>
      <c r="Y13" s="117" t="s">
        <v>308</v>
      </c>
      <c r="Z13" s="117" t="s">
        <v>309</v>
      </c>
      <c r="AA13" s="117" t="s">
        <v>316</v>
      </c>
      <c r="AB13" s="117" t="s">
        <v>317</v>
      </c>
      <c r="AC13" s="117" t="s">
        <v>318</v>
      </c>
      <c r="AD13" s="117" t="s">
        <v>319</v>
      </c>
      <c r="AE13" s="117" t="s">
        <v>320</v>
      </c>
      <c r="AF13" s="117" t="s">
        <v>321</v>
      </c>
      <c r="AG13" s="117" t="s">
        <v>322</v>
      </c>
      <c r="AH13" s="117" t="s">
        <v>323</v>
      </c>
      <c r="AI13" s="117" t="s">
        <v>324</v>
      </c>
      <c r="AJ13" s="117" t="s">
        <v>325</v>
      </c>
      <c r="AK13" s="117" t="s">
        <v>326</v>
      </c>
      <c r="AL13" s="117" t="s">
        <v>327</v>
      </c>
      <c r="AM13" s="117" t="s">
        <v>328</v>
      </c>
      <c r="AN13" s="117" t="s">
        <v>329</v>
      </c>
      <c r="AO13" s="117" t="s">
        <v>330</v>
      </c>
      <c r="AP13" s="117" t="s">
        <v>331</v>
      </c>
      <c r="AQ13" s="117" t="s">
        <v>332</v>
      </c>
      <c r="AR13" s="117" t="s">
        <v>333</v>
      </c>
      <c r="AS13" s="117" t="s">
        <v>334</v>
      </c>
      <c r="AT13" s="117" t="s">
        <v>335</v>
      </c>
    </row>
    <row r="14" spans="1:46" ht="36.950000000000003" customHeight="1" x14ac:dyDescent="0.3">
      <c r="A14" s="136" t="s">
        <v>9</v>
      </c>
      <c r="B14" s="137" t="s">
        <v>2</v>
      </c>
      <c r="C14" s="138"/>
      <c r="D14" s="126">
        <v>201.03890927200001</v>
      </c>
      <c r="E14" s="138"/>
      <c r="F14" s="138"/>
      <c r="G14" s="139"/>
      <c r="H14" s="139"/>
      <c r="I14" s="139"/>
      <c r="J14" s="126">
        <f t="shared" ref="J14:J35" si="0">D14+K14</f>
        <v>1146.6198401520001</v>
      </c>
      <c r="K14" s="126">
        <f>AP14</f>
        <v>945.58093087999998</v>
      </c>
      <c r="L14" s="126">
        <v>231.12258288000001</v>
      </c>
      <c r="M14" s="126"/>
      <c r="N14" s="126"/>
      <c r="O14" s="126">
        <v>191.59651583149471</v>
      </c>
      <c r="P14" s="126">
        <v>39.526067048505297</v>
      </c>
      <c r="Q14" s="126">
        <v>185.93549272000001</v>
      </c>
      <c r="R14" s="126"/>
      <c r="S14" s="126"/>
      <c r="T14" s="126">
        <v>157.04187927999999</v>
      </c>
      <c r="U14" s="126">
        <v>28.893613440000003</v>
      </c>
      <c r="V14" s="126">
        <v>184.81050175999999</v>
      </c>
      <c r="W14" s="126"/>
      <c r="X14" s="126"/>
      <c r="Y14" s="126">
        <v>151.53490370999998</v>
      </c>
      <c r="Z14" s="126">
        <v>33.275598049999992</v>
      </c>
      <c r="AA14" s="126">
        <v>108.07961323999999</v>
      </c>
      <c r="AB14" s="126"/>
      <c r="AC14" s="126"/>
      <c r="AD14" s="126">
        <v>89.257392300000006</v>
      </c>
      <c r="AE14" s="126">
        <v>18.82222093999999</v>
      </c>
      <c r="AF14" s="140">
        <v>112.79347962</v>
      </c>
      <c r="AG14" s="140">
        <v>0</v>
      </c>
      <c r="AH14" s="140">
        <v>0</v>
      </c>
      <c r="AI14" s="140">
        <v>92.757392299999992</v>
      </c>
      <c r="AJ14" s="140">
        <v>20.036087320000007</v>
      </c>
      <c r="AK14" s="118">
        <v>122.83926065999999</v>
      </c>
      <c r="AL14" s="118">
        <v>0</v>
      </c>
      <c r="AM14" s="118">
        <v>0</v>
      </c>
      <c r="AN14" s="118">
        <v>96.557392300000004</v>
      </c>
      <c r="AO14" s="119">
        <v>26.281868359999997</v>
      </c>
      <c r="AP14" s="141">
        <f>L14+Q14+V14+AA14+AF14+AK14</f>
        <v>945.58093087999998</v>
      </c>
      <c r="AQ14" s="142">
        <v>0</v>
      </c>
      <c r="AR14" s="143">
        <v>0</v>
      </c>
      <c r="AS14" s="141">
        <f>O14+T14+Y14+AD14+AI14+AN14</f>
        <v>778.74547572149459</v>
      </c>
      <c r="AT14" s="141">
        <f>P14+U14+Z14+AE14+AJ14+AO14</f>
        <v>166.83545515850528</v>
      </c>
    </row>
    <row r="15" spans="1:46" ht="19.45" customHeight="1" x14ac:dyDescent="0.3">
      <c r="A15" s="144" t="s">
        <v>10</v>
      </c>
      <c r="B15" s="145" t="s">
        <v>221</v>
      </c>
      <c r="C15" s="146" t="s">
        <v>222</v>
      </c>
      <c r="D15" s="127">
        <v>8.1966669199999984</v>
      </c>
      <c r="E15" s="147">
        <v>2019</v>
      </c>
      <c r="F15" s="148">
        <v>2024</v>
      </c>
      <c r="G15" s="7"/>
      <c r="H15" s="7"/>
      <c r="I15" s="7"/>
      <c r="J15" s="127">
        <f t="shared" si="0"/>
        <v>29.358245239999999</v>
      </c>
      <c r="K15" s="127">
        <f t="shared" ref="K15:K35" si="1">AP15</f>
        <v>21.16157832</v>
      </c>
      <c r="L15" s="127">
        <v>10.682068559999999</v>
      </c>
      <c r="M15" s="127"/>
      <c r="N15" s="127"/>
      <c r="O15" s="127">
        <v>8.9017237999999992</v>
      </c>
      <c r="P15" s="127">
        <v>1.78034476</v>
      </c>
      <c r="Q15" s="127">
        <v>10.479509760000001</v>
      </c>
      <c r="R15" s="127"/>
      <c r="S15" s="127"/>
      <c r="T15" s="127">
        <v>8.4743526100000004</v>
      </c>
      <c r="U15" s="127">
        <v>2.0051571500000001</v>
      </c>
      <c r="V15" s="127">
        <v>0</v>
      </c>
      <c r="W15" s="127"/>
      <c r="X15" s="127"/>
      <c r="Y15" s="127">
        <v>0</v>
      </c>
      <c r="Z15" s="127">
        <v>0</v>
      </c>
      <c r="AA15" s="127">
        <v>0</v>
      </c>
      <c r="AB15" s="127"/>
      <c r="AC15" s="127"/>
      <c r="AD15" s="127">
        <v>0</v>
      </c>
      <c r="AE15" s="127">
        <v>0</v>
      </c>
      <c r="AF15" s="149">
        <v>0</v>
      </c>
      <c r="AG15" s="149"/>
      <c r="AH15" s="149"/>
      <c r="AI15" s="149">
        <v>0</v>
      </c>
      <c r="AJ15" s="149">
        <v>0</v>
      </c>
      <c r="AK15" s="120"/>
      <c r="AL15" s="120"/>
      <c r="AM15" s="120"/>
      <c r="AN15" s="120"/>
      <c r="AO15" s="120"/>
      <c r="AP15" s="141">
        <f t="shared" ref="AP15:AP35" si="2">L15+Q15+V15+AA15+AF15+AK15</f>
        <v>21.16157832</v>
      </c>
      <c r="AQ15" s="150"/>
      <c r="AR15" s="150"/>
      <c r="AS15" s="141">
        <f t="shared" ref="AS15:AT35" si="3">O15+T15+Y15+AD15+AI15+AN15</f>
        <v>17.37607641</v>
      </c>
      <c r="AT15" s="141">
        <f t="shared" si="3"/>
        <v>3.7855019099999998</v>
      </c>
    </row>
    <row r="16" spans="1:46" ht="15.65" customHeight="1" x14ac:dyDescent="0.3">
      <c r="A16" s="144" t="s">
        <v>10</v>
      </c>
      <c r="B16" s="145" t="s">
        <v>223</v>
      </c>
      <c r="C16" s="146" t="s">
        <v>224</v>
      </c>
      <c r="D16" s="127">
        <v>0</v>
      </c>
      <c r="E16" s="147">
        <v>2025</v>
      </c>
      <c r="F16" s="148">
        <v>2025</v>
      </c>
      <c r="G16" s="7"/>
      <c r="H16" s="7"/>
      <c r="I16" s="7"/>
      <c r="J16" s="127">
        <f t="shared" si="0"/>
        <v>7.22038271</v>
      </c>
      <c r="K16" s="127">
        <f t="shared" si="1"/>
        <v>7.22038271</v>
      </c>
      <c r="L16" s="127">
        <v>0</v>
      </c>
      <c r="M16" s="127"/>
      <c r="N16" s="127"/>
      <c r="O16" s="127">
        <v>0</v>
      </c>
      <c r="P16" s="127">
        <v>0</v>
      </c>
      <c r="Q16" s="127">
        <v>0</v>
      </c>
      <c r="R16" s="127"/>
      <c r="S16" s="127"/>
      <c r="T16" s="127">
        <v>0</v>
      </c>
      <c r="U16" s="127">
        <v>0</v>
      </c>
      <c r="V16" s="127">
        <v>7.22038271</v>
      </c>
      <c r="W16" s="127"/>
      <c r="X16" s="127"/>
      <c r="Y16" s="127">
        <v>3.5431378300000009</v>
      </c>
      <c r="Z16" s="127">
        <v>3.677244879999999</v>
      </c>
      <c r="AA16" s="127">
        <v>0</v>
      </c>
      <c r="AB16" s="127"/>
      <c r="AC16" s="127"/>
      <c r="AD16" s="127">
        <v>0</v>
      </c>
      <c r="AE16" s="127">
        <v>0</v>
      </c>
      <c r="AF16" s="149">
        <v>0</v>
      </c>
      <c r="AG16" s="149"/>
      <c r="AH16" s="149"/>
      <c r="AI16" s="149">
        <v>0</v>
      </c>
      <c r="AJ16" s="149">
        <v>0</v>
      </c>
      <c r="AK16" s="120"/>
      <c r="AL16" s="120"/>
      <c r="AM16" s="120"/>
      <c r="AN16" s="120"/>
      <c r="AO16" s="120"/>
      <c r="AP16" s="141">
        <f t="shared" si="2"/>
        <v>7.22038271</v>
      </c>
      <c r="AQ16" s="150"/>
      <c r="AR16" s="150"/>
      <c r="AS16" s="141">
        <f t="shared" si="3"/>
        <v>3.5431378300000009</v>
      </c>
      <c r="AT16" s="141">
        <f t="shared" si="3"/>
        <v>3.677244879999999</v>
      </c>
    </row>
    <row r="17" spans="1:46" ht="33.200000000000003" customHeight="1" x14ac:dyDescent="0.3">
      <c r="A17" s="144" t="s">
        <v>10</v>
      </c>
      <c r="B17" s="145" t="s">
        <v>225</v>
      </c>
      <c r="C17" s="146" t="s">
        <v>226</v>
      </c>
      <c r="D17" s="127">
        <v>0</v>
      </c>
      <c r="E17" s="147">
        <v>2026</v>
      </c>
      <c r="F17" s="148">
        <v>2026</v>
      </c>
      <c r="G17" s="7"/>
      <c r="H17" s="7"/>
      <c r="I17" s="7"/>
      <c r="J17" s="127">
        <f t="shared" si="0"/>
        <v>11.051272440000002</v>
      </c>
      <c r="K17" s="127">
        <f t="shared" si="1"/>
        <v>11.051272440000002</v>
      </c>
      <c r="L17" s="127">
        <v>0</v>
      </c>
      <c r="M17" s="127"/>
      <c r="N17" s="127"/>
      <c r="O17" s="127">
        <v>0</v>
      </c>
      <c r="P17" s="127">
        <v>0</v>
      </c>
      <c r="Q17" s="127">
        <v>0</v>
      </c>
      <c r="R17" s="127"/>
      <c r="S17" s="127"/>
      <c r="T17" s="127">
        <v>0</v>
      </c>
      <c r="U17" s="127">
        <v>0</v>
      </c>
      <c r="V17" s="127">
        <v>0</v>
      </c>
      <c r="W17" s="127"/>
      <c r="X17" s="127"/>
      <c r="Y17" s="127">
        <v>0</v>
      </c>
      <c r="Z17" s="127">
        <v>0</v>
      </c>
      <c r="AA17" s="127">
        <v>11.051272440000002</v>
      </c>
      <c r="AB17" s="127"/>
      <c r="AC17" s="127"/>
      <c r="AD17" s="127">
        <v>9.6542616300000006</v>
      </c>
      <c r="AE17" s="127">
        <v>1.397010810000002</v>
      </c>
      <c r="AF17" s="149">
        <v>0</v>
      </c>
      <c r="AG17" s="149"/>
      <c r="AH17" s="149"/>
      <c r="AI17" s="149">
        <v>0</v>
      </c>
      <c r="AJ17" s="149">
        <v>0</v>
      </c>
      <c r="AK17" s="120"/>
      <c r="AL17" s="120"/>
      <c r="AM17" s="120"/>
      <c r="AN17" s="120"/>
      <c r="AO17" s="120"/>
      <c r="AP17" s="141">
        <f t="shared" si="2"/>
        <v>11.051272440000002</v>
      </c>
      <c r="AQ17" s="150"/>
      <c r="AR17" s="150"/>
      <c r="AS17" s="141">
        <f t="shared" si="3"/>
        <v>9.6542616300000006</v>
      </c>
      <c r="AT17" s="141">
        <f t="shared" si="3"/>
        <v>1.397010810000002</v>
      </c>
    </row>
    <row r="18" spans="1:46" ht="49.5" customHeight="1" x14ac:dyDescent="0.3">
      <c r="A18" s="144" t="s">
        <v>10</v>
      </c>
      <c r="B18" s="145" t="s">
        <v>227</v>
      </c>
      <c r="C18" s="146" t="s">
        <v>228</v>
      </c>
      <c r="D18" s="127">
        <v>4.2118299999999991</v>
      </c>
      <c r="E18" s="147">
        <v>2019</v>
      </c>
      <c r="F18" s="148">
        <v>2023</v>
      </c>
      <c r="G18" s="7"/>
      <c r="H18" s="7"/>
      <c r="I18" s="7"/>
      <c r="J18" s="127">
        <f t="shared" si="0"/>
        <v>39.007770020000002</v>
      </c>
      <c r="K18" s="127">
        <f t="shared" si="1"/>
        <v>34.795940020000003</v>
      </c>
      <c r="L18" s="127">
        <v>34.795940020000003</v>
      </c>
      <c r="M18" s="127"/>
      <c r="N18" s="127"/>
      <c r="O18" s="127">
        <v>28.996616680000002</v>
      </c>
      <c r="P18" s="127">
        <v>5.7993233399999999</v>
      </c>
      <c r="Q18" s="127">
        <v>0</v>
      </c>
      <c r="R18" s="127"/>
      <c r="S18" s="127"/>
      <c r="T18" s="127">
        <v>0</v>
      </c>
      <c r="U18" s="127">
        <v>0</v>
      </c>
      <c r="V18" s="127">
        <v>0</v>
      </c>
      <c r="W18" s="127"/>
      <c r="X18" s="127"/>
      <c r="Y18" s="127">
        <v>0</v>
      </c>
      <c r="Z18" s="127">
        <v>0</v>
      </c>
      <c r="AA18" s="127">
        <v>0</v>
      </c>
      <c r="AB18" s="127"/>
      <c r="AC18" s="127"/>
      <c r="AD18" s="127">
        <v>0</v>
      </c>
      <c r="AE18" s="127">
        <v>0</v>
      </c>
      <c r="AF18" s="149">
        <v>0</v>
      </c>
      <c r="AG18" s="149"/>
      <c r="AH18" s="149"/>
      <c r="AI18" s="149">
        <v>0</v>
      </c>
      <c r="AJ18" s="149">
        <v>0</v>
      </c>
      <c r="AK18" s="120"/>
      <c r="AL18" s="120"/>
      <c r="AM18" s="120"/>
      <c r="AN18" s="120"/>
      <c r="AO18" s="120"/>
      <c r="AP18" s="141">
        <f t="shared" si="2"/>
        <v>34.795940020000003</v>
      </c>
      <c r="AQ18" s="150"/>
      <c r="AR18" s="150"/>
      <c r="AS18" s="141">
        <f t="shared" si="3"/>
        <v>28.996616680000002</v>
      </c>
      <c r="AT18" s="141">
        <f t="shared" si="3"/>
        <v>5.7993233399999999</v>
      </c>
    </row>
    <row r="19" spans="1:46" ht="31.95" customHeight="1" x14ac:dyDescent="0.3">
      <c r="A19" s="144" t="s">
        <v>10</v>
      </c>
      <c r="B19" s="145" t="s">
        <v>229</v>
      </c>
      <c r="C19" s="146" t="s">
        <v>230</v>
      </c>
      <c r="D19" s="127">
        <v>164.49760685199999</v>
      </c>
      <c r="E19" s="147">
        <v>2020</v>
      </c>
      <c r="F19" s="148">
        <v>2027</v>
      </c>
      <c r="G19" s="7"/>
      <c r="H19" s="7"/>
      <c r="I19" s="7"/>
      <c r="J19" s="127">
        <f t="shared" si="0"/>
        <v>469.54346989199996</v>
      </c>
      <c r="K19" s="127">
        <f t="shared" si="1"/>
        <v>305.04586303999997</v>
      </c>
      <c r="L19" s="127">
        <v>24.217338479999999</v>
      </c>
      <c r="M19" s="127"/>
      <c r="N19" s="127"/>
      <c r="O19" s="127">
        <v>24.217338479999999</v>
      </c>
      <c r="P19" s="127">
        <v>0</v>
      </c>
      <c r="Q19" s="127">
        <v>47.885591740000002</v>
      </c>
      <c r="R19" s="127"/>
      <c r="S19" s="127"/>
      <c r="T19" s="127">
        <v>39.904659789999997</v>
      </c>
      <c r="U19" s="127">
        <v>7.9809319500000058</v>
      </c>
      <c r="V19" s="127">
        <v>51.843140299999995</v>
      </c>
      <c r="W19" s="127"/>
      <c r="X19" s="127"/>
      <c r="Y19" s="127">
        <v>43.202616919999997</v>
      </c>
      <c r="Z19" s="127">
        <v>8.6405233799999994</v>
      </c>
      <c r="AA19" s="127">
        <v>56.044338939999989</v>
      </c>
      <c r="AB19" s="127"/>
      <c r="AC19" s="127"/>
      <c r="AD19" s="127">
        <v>46.703615790000001</v>
      </c>
      <c r="AE19" s="127">
        <v>9.3407231499999899</v>
      </c>
      <c r="AF19" s="149">
        <v>60.241562110000004</v>
      </c>
      <c r="AG19" s="149"/>
      <c r="AH19" s="149"/>
      <c r="AI19" s="149">
        <v>50.201301770000001</v>
      </c>
      <c r="AJ19" s="149">
        <v>10.040260340000001</v>
      </c>
      <c r="AK19" s="120">
        <v>64.813891469999987</v>
      </c>
      <c r="AL19" s="120"/>
      <c r="AM19" s="120"/>
      <c r="AN19" s="120">
        <v>54.011576229999996</v>
      </c>
      <c r="AO19" s="120">
        <v>10.802315239999999</v>
      </c>
      <c r="AP19" s="141">
        <f t="shared" si="2"/>
        <v>305.04586303999997</v>
      </c>
      <c r="AQ19" s="150"/>
      <c r="AR19" s="150"/>
      <c r="AS19" s="141">
        <f t="shared" si="3"/>
        <v>258.24110897999998</v>
      </c>
      <c r="AT19" s="141">
        <f t="shared" si="3"/>
        <v>46.804754059999993</v>
      </c>
    </row>
    <row r="20" spans="1:46" ht="56.35" customHeight="1" x14ac:dyDescent="0.3">
      <c r="A20" s="144" t="s">
        <v>10</v>
      </c>
      <c r="B20" s="145" t="s">
        <v>231</v>
      </c>
      <c r="C20" s="146" t="s">
        <v>232</v>
      </c>
      <c r="D20" s="127">
        <v>3.4841981999999998</v>
      </c>
      <c r="E20" s="148">
        <v>2022</v>
      </c>
      <c r="F20" s="148">
        <v>2023</v>
      </c>
      <c r="G20" s="7"/>
      <c r="H20" s="7"/>
      <c r="I20" s="7"/>
      <c r="J20" s="127">
        <f t="shared" si="0"/>
        <v>6.9683964000000005</v>
      </c>
      <c r="K20" s="127">
        <f t="shared" si="1"/>
        <v>3.4841982000000007</v>
      </c>
      <c r="L20" s="127">
        <v>3.4841982000000007</v>
      </c>
      <c r="M20" s="127"/>
      <c r="N20" s="127"/>
      <c r="O20" s="127">
        <v>2.3227988000000006</v>
      </c>
      <c r="P20" s="127">
        <v>1.1613994000000001</v>
      </c>
      <c r="Q20" s="127">
        <v>0</v>
      </c>
      <c r="R20" s="127"/>
      <c r="S20" s="127"/>
      <c r="T20" s="127">
        <v>0</v>
      </c>
      <c r="U20" s="127">
        <v>0</v>
      </c>
      <c r="V20" s="127">
        <v>0</v>
      </c>
      <c r="W20" s="127"/>
      <c r="X20" s="127"/>
      <c r="Y20" s="127">
        <v>0</v>
      </c>
      <c r="Z20" s="127">
        <v>0</v>
      </c>
      <c r="AA20" s="127">
        <v>0</v>
      </c>
      <c r="AB20" s="127"/>
      <c r="AC20" s="127"/>
      <c r="AD20" s="127">
        <v>0</v>
      </c>
      <c r="AE20" s="127">
        <v>0</v>
      </c>
      <c r="AF20" s="149">
        <v>0</v>
      </c>
      <c r="AG20" s="149"/>
      <c r="AH20" s="149"/>
      <c r="AI20" s="149">
        <v>0</v>
      </c>
      <c r="AJ20" s="149">
        <v>0</v>
      </c>
      <c r="AK20" s="120"/>
      <c r="AL20" s="120"/>
      <c r="AM20" s="120"/>
      <c r="AN20" s="120"/>
      <c r="AO20" s="120"/>
      <c r="AP20" s="141">
        <f t="shared" si="2"/>
        <v>3.4841982000000007</v>
      </c>
      <c r="AQ20" s="150"/>
      <c r="AR20" s="150"/>
      <c r="AS20" s="141">
        <f t="shared" si="3"/>
        <v>2.3227988000000006</v>
      </c>
      <c r="AT20" s="141">
        <f t="shared" si="3"/>
        <v>1.1613994000000001</v>
      </c>
    </row>
    <row r="21" spans="1:46" ht="21.3" customHeight="1" x14ac:dyDescent="0.3">
      <c r="A21" s="144" t="s">
        <v>10</v>
      </c>
      <c r="B21" s="145" t="s">
        <v>233</v>
      </c>
      <c r="C21" s="146" t="s">
        <v>234</v>
      </c>
      <c r="D21" s="127">
        <v>0</v>
      </c>
      <c r="E21" s="148">
        <v>2022</v>
      </c>
      <c r="F21" s="148">
        <v>2023</v>
      </c>
      <c r="G21" s="7"/>
      <c r="H21" s="7"/>
      <c r="I21" s="7"/>
      <c r="J21" s="127">
        <f t="shared" si="0"/>
        <v>0.43528443999999999</v>
      </c>
      <c r="K21" s="127">
        <f t="shared" si="1"/>
        <v>0.43528443999999999</v>
      </c>
      <c r="L21" s="127">
        <v>0.43528443999999999</v>
      </c>
      <c r="M21" s="127"/>
      <c r="N21" s="127"/>
      <c r="O21" s="127">
        <v>0.43528443999999999</v>
      </c>
      <c r="P21" s="127">
        <v>0</v>
      </c>
      <c r="Q21" s="127">
        <v>0</v>
      </c>
      <c r="R21" s="127"/>
      <c r="S21" s="127"/>
      <c r="T21" s="127">
        <v>0</v>
      </c>
      <c r="U21" s="127">
        <v>0</v>
      </c>
      <c r="V21" s="127">
        <v>0</v>
      </c>
      <c r="W21" s="127"/>
      <c r="X21" s="127"/>
      <c r="Y21" s="127">
        <v>0</v>
      </c>
      <c r="Z21" s="127">
        <v>0</v>
      </c>
      <c r="AA21" s="127">
        <v>0</v>
      </c>
      <c r="AB21" s="127"/>
      <c r="AC21" s="127"/>
      <c r="AD21" s="127">
        <v>0</v>
      </c>
      <c r="AE21" s="127">
        <v>0</v>
      </c>
      <c r="AF21" s="149">
        <v>0</v>
      </c>
      <c r="AG21" s="149"/>
      <c r="AH21" s="149"/>
      <c r="AI21" s="149">
        <v>0</v>
      </c>
      <c r="AJ21" s="149">
        <v>0</v>
      </c>
      <c r="AK21" s="120"/>
      <c r="AL21" s="120"/>
      <c r="AM21" s="120"/>
      <c r="AN21" s="120"/>
      <c r="AO21" s="120"/>
      <c r="AP21" s="141">
        <f t="shared" si="2"/>
        <v>0.43528443999999999</v>
      </c>
      <c r="AQ21" s="150"/>
      <c r="AR21" s="150"/>
      <c r="AS21" s="141">
        <f t="shared" si="3"/>
        <v>0.43528443999999999</v>
      </c>
      <c r="AT21" s="141">
        <f t="shared" si="3"/>
        <v>0</v>
      </c>
    </row>
    <row r="22" spans="1:46" ht="31.3" x14ac:dyDescent="0.3">
      <c r="A22" s="144" t="s">
        <v>10</v>
      </c>
      <c r="B22" s="145" t="s">
        <v>235</v>
      </c>
      <c r="C22" s="146" t="s">
        <v>236</v>
      </c>
      <c r="D22" s="127">
        <v>0</v>
      </c>
      <c r="E22" s="148">
        <v>2023</v>
      </c>
      <c r="F22" s="148">
        <v>2026</v>
      </c>
      <c r="G22" s="7"/>
      <c r="H22" s="7"/>
      <c r="I22" s="7"/>
      <c r="J22" s="127">
        <f t="shared" si="0"/>
        <v>129.10560000000001</v>
      </c>
      <c r="K22" s="127">
        <f t="shared" si="1"/>
        <v>129.10560000000001</v>
      </c>
      <c r="L22" s="127">
        <v>27.936</v>
      </c>
      <c r="M22" s="127"/>
      <c r="N22" s="127"/>
      <c r="O22" s="127">
        <v>27.936</v>
      </c>
      <c r="P22" s="127">
        <v>0</v>
      </c>
      <c r="Q22" s="127">
        <v>49.512215999999995</v>
      </c>
      <c r="R22" s="127"/>
      <c r="S22" s="127"/>
      <c r="T22" s="127">
        <v>44.712215999999998</v>
      </c>
      <c r="U22" s="127">
        <v>4.8</v>
      </c>
      <c r="V22" s="127">
        <v>50.152799999999999</v>
      </c>
      <c r="W22" s="127"/>
      <c r="X22" s="127"/>
      <c r="Y22" s="127">
        <v>41.793999999999997</v>
      </c>
      <c r="Z22" s="127">
        <v>8.3587999999999987</v>
      </c>
      <c r="AA22" s="127">
        <v>1.5045840000000001</v>
      </c>
      <c r="AB22" s="127"/>
      <c r="AC22" s="127"/>
      <c r="AD22" s="127">
        <v>0</v>
      </c>
      <c r="AE22" s="127">
        <v>1.5045840000000001</v>
      </c>
      <c r="AF22" s="149">
        <v>0</v>
      </c>
      <c r="AG22" s="149"/>
      <c r="AH22" s="149"/>
      <c r="AI22" s="149">
        <v>0</v>
      </c>
      <c r="AJ22" s="149">
        <v>0</v>
      </c>
      <c r="AK22" s="120"/>
      <c r="AL22" s="120"/>
      <c r="AM22" s="120"/>
      <c r="AN22" s="120"/>
      <c r="AO22" s="120"/>
      <c r="AP22" s="141">
        <f t="shared" si="2"/>
        <v>129.10560000000001</v>
      </c>
      <c r="AQ22" s="150"/>
      <c r="AR22" s="150"/>
      <c r="AS22" s="141">
        <f t="shared" si="3"/>
        <v>114.44221599999999</v>
      </c>
      <c r="AT22" s="141">
        <f t="shared" si="3"/>
        <v>14.663383999999999</v>
      </c>
    </row>
    <row r="23" spans="1:46" ht="39.450000000000003" customHeight="1" x14ac:dyDescent="0.3">
      <c r="A23" s="144" t="s">
        <v>10</v>
      </c>
      <c r="B23" s="145" t="s">
        <v>237</v>
      </c>
      <c r="C23" s="146" t="s">
        <v>238</v>
      </c>
      <c r="D23" s="127">
        <v>0</v>
      </c>
      <c r="E23" s="148">
        <v>2022</v>
      </c>
      <c r="F23" s="148">
        <v>2023</v>
      </c>
      <c r="G23" s="7"/>
      <c r="H23" s="7"/>
      <c r="I23" s="7"/>
      <c r="J23" s="127">
        <f t="shared" si="0"/>
        <v>3.9850000000000003</v>
      </c>
      <c r="K23" s="127">
        <f t="shared" si="1"/>
        <v>3.9850000000000003</v>
      </c>
      <c r="L23" s="127">
        <v>3.9850000000000003</v>
      </c>
      <c r="M23" s="127"/>
      <c r="N23" s="127"/>
      <c r="O23" s="127">
        <v>3.39</v>
      </c>
      <c r="P23" s="127">
        <v>0.59499999999999997</v>
      </c>
      <c r="Q23" s="127">
        <v>0</v>
      </c>
      <c r="R23" s="127"/>
      <c r="S23" s="127"/>
      <c r="T23" s="127">
        <v>0</v>
      </c>
      <c r="U23" s="127">
        <v>0</v>
      </c>
      <c r="V23" s="127">
        <v>0</v>
      </c>
      <c r="W23" s="127"/>
      <c r="X23" s="127"/>
      <c r="Y23" s="127">
        <v>0</v>
      </c>
      <c r="Z23" s="127">
        <v>0</v>
      </c>
      <c r="AA23" s="127">
        <v>0</v>
      </c>
      <c r="AB23" s="127"/>
      <c r="AC23" s="127"/>
      <c r="AD23" s="127">
        <v>0</v>
      </c>
      <c r="AE23" s="127">
        <v>0</v>
      </c>
      <c r="AF23" s="149">
        <v>0</v>
      </c>
      <c r="AG23" s="149"/>
      <c r="AH23" s="149"/>
      <c r="AI23" s="149">
        <v>0</v>
      </c>
      <c r="AJ23" s="149">
        <v>0</v>
      </c>
      <c r="AK23" s="120"/>
      <c r="AL23" s="120"/>
      <c r="AM23" s="120"/>
      <c r="AN23" s="120"/>
      <c r="AO23" s="120"/>
      <c r="AP23" s="141">
        <f t="shared" si="2"/>
        <v>3.9850000000000003</v>
      </c>
      <c r="AQ23" s="150"/>
      <c r="AR23" s="150"/>
      <c r="AS23" s="141">
        <f t="shared" si="3"/>
        <v>3.39</v>
      </c>
      <c r="AT23" s="141">
        <f t="shared" si="3"/>
        <v>0.59499999999999997</v>
      </c>
    </row>
    <row r="24" spans="1:46" ht="49.5" customHeight="1" x14ac:dyDescent="0.3">
      <c r="A24" s="144" t="s">
        <v>10</v>
      </c>
      <c r="B24" s="145" t="s">
        <v>239</v>
      </c>
      <c r="C24" s="146" t="s">
        <v>240</v>
      </c>
      <c r="D24" s="127">
        <v>0</v>
      </c>
      <c r="E24" s="148">
        <v>2023</v>
      </c>
      <c r="F24" s="148">
        <v>2024</v>
      </c>
      <c r="G24" s="7"/>
      <c r="H24" s="7"/>
      <c r="I24" s="7"/>
      <c r="J24" s="127">
        <f t="shared" si="0"/>
        <v>7.6647721600000001</v>
      </c>
      <c r="K24" s="127">
        <f t="shared" si="1"/>
        <v>7.6647721600000001</v>
      </c>
      <c r="L24" s="127">
        <v>3.7407379999999999</v>
      </c>
      <c r="M24" s="127"/>
      <c r="N24" s="127"/>
      <c r="O24" s="127">
        <v>3.18899</v>
      </c>
      <c r="P24" s="127">
        <v>0.55174800000000002</v>
      </c>
      <c r="Q24" s="127">
        <v>3.9240341600000002</v>
      </c>
      <c r="R24" s="127"/>
      <c r="S24" s="127"/>
      <c r="T24" s="127">
        <v>0.1</v>
      </c>
      <c r="U24" s="127">
        <v>3.8240341600000001</v>
      </c>
      <c r="V24" s="127">
        <v>0</v>
      </c>
      <c r="W24" s="127"/>
      <c r="X24" s="127"/>
      <c r="Y24" s="127">
        <v>0</v>
      </c>
      <c r="Z24" s="127">
        <v>0</v>
      </c>
      <c r="AA24" s="127">
        <v>0</v>
      </c>
      <c r="AB24" s="127"/>
      <c r="AC24" s="127"/>
      <c r="AD24" s="127">
        <v>0</v>
      </c>
      <c r="AE24" s="127">
        <v>0</v>
      </c>
      <c r="AF24" s="149">
        <v>0</v>
      </c>
      <c r="AG24" s="149"/>
      <c r="AH24" s="149"/>
      <c r="AI24" s="149">
        <v>0</v>
      </c>
      <c r="AJ24" s="149">
        <v>0</v>
      </c>
      <c r="AK24" s="120"/>
      <c r="AL24" s="120"/>
      <c r="AM24" s="120"/>
      <c r="AN24" s="120"/>
      <c r="AO24" s="120"/>
      <c r="AP24" s="141">
        <f t="shared" si="2"/>
        <v>7.6647721600000001</v>
      </c>
      <c r="AQ24" s="150"/>
      <c r="AR24" s="150"/>
      <c r="AS24" s="141">
        <f t="shared" si="3"/>
        <v>3.2889900000000001</v>
      </c>
      <c r="AT24" s="141">
        <f t="shared" si="3"/>
        <v>4.37578216</v>
      </c>
    </row>
    <row r="25" spans="1:46" ht="18.2" customHeight="1" x14ac:dyDescent="0.3">
      <c r="A25" s="144" t="s">
        <v>10</v>
      </c>
      <c r="B25" s="145" t="s">
        <v>241</v>
      </c>
      <c r="C25" s="146" t="s">
        <v>242</v>
      </c>
      <c r="D25" s="127">
        <v>18.137262300000003</v>
      </c>
      <c r="E25" s="148">
        <v>2022</v>
      </c>
      <c r="F25" s="148">
        <v>2023</v>
      </c>
      <c r="G25" s="7"/>
      <c r="H25" s="7"/>
      <c r="I25" s="7"/>
      <c r="J25" s="127">
        <f t="shared" si="0"/>
        <v>105.68512041000001</v>
      </c>
      <c r="K25" s="127">
        <f t="shared" si="1"/>
        <v>87.547858110000007</v>
      </c>
      <c r="L25" s="127">
        <v>87.547858110000007</v>
      </c>
      <c r="M25" s="127"/>
      <c r="N25" s="127"/>
      <c r="O25" s="127">
        <v>59.798898571494718</v>
      </c>
      <c r="P25" s="127">
        <v>27.748959538505289</v>
      </c>
      <c r="Q25" s="127">
        <v>0</v>
      </c>
      <c r="R25" s="127"/>
      <c r="S25" s="127"/>
      <c r="T25" s="127">
        <v>0</v>
      </c>
      <c r="U25" s="127">
        <v>0</v>
      </c>
      <c r="V25" s="127">
        <v>0</v>
      </c>
      <c r="W25" s="127"/>
      <c r="X25" s="127"/>
      <c r="Y25" s="127">
        <v>0</v>
      </c>
      <c r="Z25" s="127">
        <v>0</v>
      </c>
      <c r="AA25" s="127">
        <v>0</v>
      </c>
      <c r="AB25" s="127"/>
      <c r="AC25" s="127"/>
      <c r="AD25" s="127">
        <v>0</v>
      </c>
      <c r="AE25" s="127">
        <v>0</v>
      </c>
      <c r="AF25" s="149">
        <v>0</v>
      </c>
      <c r="AG25" s="149"/>
      <c r="AH25" s="149"/>
      <c r="AI25" s="149">
        <v>0</v>
      </c>
      <c r="AJ25" s="149">
        <v>0</v>
      </c>
      <c r="AK25" s="120"/>
      <c r="AL25" s="120"/>
      <c r="AM25" s="120"/>
      <c r="AN25" s="120"/>
      <c r="AO25" s="120"/>
      <c r="AP25" s="141">
        <f t="shared" si="2"/>
        <v>87.547858110000007</v>
      </c>
      <c r="AQ25" s="150"/>
      <c r="AR25" s="150"/>
      <c r="AS25" s="141">
        <f t="shared" si="3"/>
        <v>59.798898571494718</v>
      </c>
      <c r="AT25" s="141">
        <f t="shared" si="3"/>
        <v>27.748959538505289</v>
      </c>
    </row>
    <row r="26" spans="1:46" ht="18.8" customHeight="1" x14ac:dyDescent="0.3">
      <c r="A26" s="151" t="s">
        <v>10</v>
      </c>
      <c r="B26" s="152" t="s">
        <v>243</v>
      </c>
      <c r="C26" s="153" t="s">
        <v>244</v>
      </c>
      <c r="D26" s="127">
        <v>2.4633449999999999</v>
      </c>
      <c r="E26" s="154">
        <v>2022</v>
      </c>
      <c r="F26" s="154">
        <v>2023</v>
      </c>
      <c r="G26" s="155"/>
      <c r="H26" s="155"/>
      <c r="I26" s="155"/>
      <c r="J26" s="127">
        <f t="shared" si="0"/>
        <v>9.4307520700000005</v>
      </c>
      <c r="K26" s="127">
        <f t="shared" si="1"/>
        <v>6.9674070700000001</v>
      </c>
      <c r="L26" s="128">
        <v>6.9674070700000001</v>
      </c>
      <c r="M26" s="128"/>
      <c r="N26" s="128"/>
      <c r="O26" s="128">
        <v>5.3956150600000008</v>
      </c>
      <c r="P26" s="128">
        <v>1.5717920099999998</v>
      </c>
      <c r="Q26" s="128">
        <v>0</v>
      </c>
      <c r="R26" s="128"/>
      <c r="S26" s="128"/>
      <c r="T26" s="128">
        <v>0</v>
      </c>
      <c r="U26" s="128">
        <v>0</v>
      </c>
      <c r="V26" s="128">
        <v>0</v>
      </c>
      <c r="W26" s="128"/>
      <c r="X26" s="128"/>
      <c r="Y26" s="128">
        <v>0</v>
      </c>
      <c r="Z26" s="128">
        <v>0</v>
      </c>
      <c r="AA26" s="128">
        <v>0</v>
      </c>
      <c r="AB26" s="128"/>
      <c r="AC26" s="128"/>
      <c r="AD26" s="128">
        <v>0</v>
      </c>
      <c r="AE26" s="128">
        <v>0</v>
      </c>
      <c r="AF26" s="156">
        <v>0</v>
      </c>
      <c r="AG26" s="156"/>
      <c r="AH26" s="156"/>
      <c r="AI26" s="156">
        <v>0</v>
      </c>
      <c r="AJ26" s="156">
        <v>0</v>
      </c>
      <c r="AK26" s="120"/>
      <c r="AL26" s="120"/>
      <c r="AM26" s="120"/>
      <c r="AN26" s="120"/>
      <c r="AO26" s="120"/>
      <c r="AP26" s="141">
        <f t="shared" si="2"/>
        <v>6.9674070700000001</v>
      </c>
      <c r="AQ26" s="150"/>
      <c r="AR26" s="150"/>
      <c r="AS26" s="141">
        <f t="shared" si="3"/>
        <v>5.3956150600000008</v>
      </c>
      <c r="AT26" s="141">
        <f t="shared" si="3"/>
        <v>1.5717920099999998</v>
      </c>
    </row>
    <row r="27" spans="1:46" ht="31.95" customHeight="1" x14ac:dyDescent="0.3">
      <c r="A27" s="144" t="s">
        <v>10</v>
      </c>
      <c r="B27" s="145" t="s">
        <v>280</v>
      </c>
      <c r="C27" s="146" t="s">
        <v>247</v>
      </c>
      <c r="D27" s="127">
        <v>0</v>
      </c>
      <c r="E27" s="148">
        <v>2027</v>
      </c>
      <c r="F27" s="148">
        <v>2027</v>
      </c>
      <c r="G27" s="7"/>
      <c r="H27" s="7"/>
      <c r="I27" s="7"/>
      <c r="J27" s="127">
        <f t="shared" si="0"/>
        <v>11.493322940000001</v>
      </c>
      <c r="K27" s="127">
        <f t="shared" si="1"/>
        <v>11.493322940000001</v>
      </c>
      <c r="L27" s="127">
        <v>0</v>
      </c>
      <c r="M27" s="127"/>
      <c r="N27" s="127"/>
      <c r="O27" s="127">
        <v>0</v>
      </c>
      <c r="P27" s="127">
        <v>0</v>
      </c>
      <c r="Q27" s="127">
        <v>0</v>
      </c>
      <c r="R27" s="127"/>
      <c r="S27" s="127"/>
      <c r="T27" s="127">
        <v>0</v>
      </c>
      <c r="U27" s="127">
        <v>0</v>
      </c>
      <c r="V27" s="127">
        <v>0</v>
      </c>
      <c r="W27" s="127"/>
      <c r="X27" s="127"/>
      <c r="Y27" s="127">
        <v>0</v>
      </c>
      <c r="Z27" s="127">
        <v>0</v>
      </c>
      <c r="AA27" s="127">
        <v>0</v>
      </c>
      <c r="AB27" s="127"/>
      <c r="AC27" s="127"/>
      <c r="AD27" s="127">
        <v>0</v>
      </c>
      <c r="AE27" s="127">
        <v>0</v>
      </c>
      <c r="AF27" s="149">
        <v>11.493322940000001</v>
      </c>
      <c r="AG27" s="149"/>
      <c r="AH27" s="149"/>
      <c r="AI27" s="149">
        <v>9.5777691204000011</v>
      </c>
      <c r="AJ27" s="149">
        <v>1.9155538195999997</v>
      </c>
      <c r="AK27" s="120"/>
      <c r="AL27" s="120"/>
      <c r="AM27" s="120"/>
      <c r="AN27" s="120"/>
      <c r="AO27" s="120"/>
      <c r="AP27" s="141">
        <f t="shared" si="2"/>
        <v>11.493322940000001</v>
      </c>
      <c r="AQ27" s="157"/>
      <c r="AR27" s="157"/>
      <c r="AS27" s="141">
        <f t="shared" si="3"/>
        <v>9.5777691204000011</v>
      </c>
      <c r="AT27" s="141">
        <f t="shared" si="3"/>
        <v>1.9155538195999997</v>
      </c>
    </row>
    <row r="28" spans="1:46" x14ac:dyDescent="0.3">
      <c r="A28" s="158" t="s">
        <v>10</v>
      </c>
      <c r="B28" s="159" t="s">
        <v>342</v>
      </c>
      <c r="C28" s="160" t="s">
        <v>343</v>
      </c>
      <c r="D28" s="127">
        <v>4.8000000000000001E-2</v>
      </c>
      <c r="E28" s="161">
        <v>2022</v>
      </c>
      <c r="F28" s="161">
        <v>2023</v>
      </c>
      <c r="G28" s="162"/>
      <c r="H28" s="162"/>
      <c r="I28" s="162"/>
      <c r="J28" s="127">
        <f t="shared" si="0"/>
        <v>2.17875</v>
      </c>
      <c r="K28" s="127">
        <f t="shared" si="1"/>
        <v>2.1307499999999999</v>
      </c>
      <c r="L28" s="129">
        <v>2.1307499999999999</v>
      </c>
      <c r="M28" s="129"/>
      <c r="N28" s="129"/>
      <c r="O28" s="129">
        <v>1.81325</v>
      </c>
      <c r="P28" s="129">
        <v>0.3175</v>
      </c>
      <c r="Q28" s="129">
        <v>0</v>
      </c>
      <c r="R28" s="129"/>
      <c r="S28" s="129"/>
      <c r="T28" s="129">
        <v>0</v>
      </c>
      <c r="U28" s="129">
        <v>0</v>
      </c>
      <c r="V28" s="129">
        <v>0</v>
      </c>
      <c r="W28" s="129"/>
      <c r="X28" s="129"/>
      <c r="Y28" s="129">
        <v>0</v>
      </c>
      <c r="Z28" s="129">
        <v>0</v>
      </c>
      <c r="AA28" s="129">
        <v>0</v>
      </c>
      <c r="AB28" s="129"/>
      <c r="AC28" s="129"/>
      <c r="AD28" s="129">
        <v>0</v>
      </c>
      <c r="AE28" s="129">
        <v>0</v>
      </c>
      <c r="AF28" s="163">
        <v>0</v>
      </c>
      <c r="AG28" s="163"/>
      <c r="AH28" s="163"/>
      <c r="AI28" s="163">
        <v>0</v>
      </c>
      <c r="AJ28" s="163">
        <v>0</v>
      </c>
      <c r="AK28" s="120"/>
      <c r="AL28" s="120"/>
      <c r="AM28" s="120"/>
      <c r="AN28" s="120"/>
      <c r="AO28" s="120"/>
      <c r="AP28" s="141">
        <f t="shared" si="2"/>
        <v>2.1307499999999999</v>
      </c>
      <c r="AQ28" s="150"/>
      <c r="AR28" s="150"/>
      <c r="AS28" s="141">
        <f t="shared" si="3"/>
        <v>1.81325</v>
      </c>
      <c r="AT28" s="141">
        <f t="shared" si="3"/>
        <v>0.3175</v>
      </c>
    </row>
    <row r="29" spans="1:46" ht="52" customHeight="1" x14ac:dyDescent="0.3">
      <c r="A29" s="144" t="s">
        <v>10</v>
      </c>
      <c r="B29" s="145" t="s">
        <v>344</v>
      </c>
      <c r="C29" s="146" t="s">
        <v>345</v>
      </c>
      <c r="D29" s="127">
        <v>0</v>
      </c>
      <c r="E29" s="148">
        <v>2023</v>
      </c>
      <c r="F29" s="148">
        <v>2026</v>
      </c>
      <c r="G29" s="7"/>
      <c r="H29" s="7"/>
      <c r="I29" s="7"/>
      <c r="J29" s="127">
        <f t="shared" si="0"/>
        <v>100.46639999999999</v>
      </c>
      <c r="K29" s="127">
        <f t="shared" si="1"/>
        <v>100.46639999999999</v>
      </c>
      <c r="L29" s="127">
        <v>25.2</v>
      </c>
      <c r="M29" s="127"/>
      <c r="N29" s="127"/>
      <c r="O29" s="127">
        <v>25.2</v>
      </c>
      <c r="P29" s="127">
        <v>0</v>
      </c>
      <c r="Q29" s="127">
        <v>37.633200000000002</v>
      </c>
      <c r="R29" s="127"/>
      <c r="S29" s="127"/>
      <c r="T29" s="127">
        <v>33.433199999999999</v>
      </c>
      <c r="U29" s="127">
        <v>4.2</v>
      </c>
      <c r="V29" s="127">
        <v>37.633199999999995</v>
      </c>
      <c r="W29" s="127"/>
      <c r="X29" s="127"/>
      <c r="Y29" s="127">
        <v>31.360999999999997</v>
      </c>
      <c r="Z29" s="127">
        <v>6.2721999999999998</v>
      </c>
      <c r="AA29" s="127">
        <v>0</v>
      </c>
      <c r="AB29" s="127"/>
      <c r="AC29" s="127"/>
      <c r="AD29" s="127">
        <v>0</v>
      </c>
      <c r="AE29" s="127">
        <v>0</v>
      </c>
      <c r="AF29" s="149">
        <v>0</v>
      </c>
      <c r="AG29" s="149"/>
      <c r="AH29" s="149"/>
      <c r="AI29" s="149">
        <v>0</v>
      </c>
      <c r="AJ29" s="149">
        <v>0</v>
      </c>
      <c r="AK29" s="120"/>
      <c r="AL29" s="120"/>
      <c r="AM29" s="120"/>
      <c r="AN29" s="120"/>
      <c r="AO29" s="120"/>
      <c r="AP29" s="141">
        <f t="shared" si="2"/>
        <v>100.46639999999999</v>
      </c>
      <c r="AQ29" s="150"/>
      <c r="AR29" s="150"/>
      <c r="AS29" s="141">
        <f t="shared" si="3"/>
        <v>89.994200000000006</v>
      </c>
      <c r="AT29" s="141">
        <f t="shared" si="3"/>
        <v>10.472200000000001</v>
      </c>
    </row>
    <row r="30" spans="1:46" ht="36.35" customHeight="1" x14ac:dyDescent="0.3">
      <c r="A30" s="144" t="s">
        <v>10</v>
      </c>
      <c r="B30" s="145" t="s">
        <v>346</v>
      </c>
      <c r="C30" s="146" t="s">
        <v>347</v>
      </c>
      <c r="D30" s="127">
        <v>0</v>
      </c>
      <c r="E30" s="148">
        <v>2024</v>
      </c>
      <c r="F30" s="148">
        <v>2024</v>
      </c>
      <c r="G30" s="7"/>
      <c r="H30" s="7"/>
      <c r="I30" s="7"/>
      <c r="J30" s="127">
        <f t="shared" si="0"/>
        <v>36.500941059999995</v>
      </c>
      <c r="K30" s="127">
        <f t="shared" si="1"/>
        <v>36.500941059999995</v>
      </c>
      <c r="L30" s="127">
        <v>0</v>
      </c>
      <c r="M30" s="127"/>
      <c r="N30" s="127"/>
      <c r="O30" s="127">
        <v>0</v>
      </c>
      <c r="P30" s="127">
        <v>0</v>
      </c>
      <c r="Q30" s="127">
        <v>36.500941059999995</v>
      </c>
      <c r="R30" s="127"/>
      <c r="S30" s="127"/>
      <c r="T30" s="127">
        <v>30.417450879999997</v>
      </c>
      <c r="U30" s="127">
        <v>6.0834901800000001</v>
      </c>
      <c r="V30" s="127">
        <v>0</v>
      </c>
      <c r="W30" s="127"/>
      <c r="X30" s="127"/>
      <c r="Y30" s="127">
        <v>0</v>
      </c>
      <c r="Z30" s="127">
        <v>0</v>
      </c>
      <c r="AA30" s="127">
        <v>0</v>
      </c>
      <c r="AB30" s="127"/>
      <c r="AC30" s="127"/>
      <c r="AD30" s="127">
        <v>0</v>
      </c>
      <c r="AE30" s="127">
        <v>0</v>
      </c>
      <c r="AF30" s="149">
        <v>0</v>
      </c>
      <c r="AG30" s="149"/>
      <c r="AH30" s="149"/>
      <c r="AI30" s="149">
        <v>0</v>
      </c>
      <c r="AJ30" s="149">
        <v>0</v>
      </c>
      <c r="AK30" s="120"/>
      <c r="AL30" s="120"/>
      <c r="AM30" s="120"/>
      <c r="AN30" s="120"/>
      <c r="AO30" s="120"/>
      <c r="AP30" s="141">
        <f t="shared" si="2"/>
        <v>36.500941059999995</v>
      </c>
      <c r="AQ30" s="150"/>
      <c r="AR30" s="150"/>
      <c r="AS30" s="141">
        <f t="shared" si="3"/>
        <v>30.417450879999997</v>
      </c>
      <c r="AT30" s="141">
        <f t="shared" si="3"/>
        <v>6.0834901800000001</v>
      </c>
    </row>
    <row r="31" spans="1:46" ht="36.35" customHeight="1" x14ac:dyDescent="0.3">
      <c r="A31" s="144" t="s">
        <v>10</v>
      </c>
      <c r="B31" s="145" t="s">
        <v>348</v>
      </c>
      <c r="C31" s="146" t="s">
        <v>349</v>
      </c>
      <c r="D31" s="127">
        <v>0</v>
      </c>
      <c r="E31" s="148">
        <v>2025</v>
      </c>
      <c r="F31" s="148">
        <v>2025</v>
      </c>
      <c r="G31" s="7"/>
      <c r="H31" s="7"/>
      <c r="I31" s="7"/>
      <c r="J31" s="127">
        <f t="shared" si="0"/>
        <v>37.960978750000002</v>
      </c>
      <c r="K31" s="127">
        <f t="shared" si="1"/>
        <v>37.960978750000002</v>
      </c>
      <c r="L31" s="127">
        <v>0</v>
      </c>
      <c r="M31" s="127"/>
      <c r="N31" s="127"/>
      <c r="O31" s="127">
        <v>0</v>
      </c>
      <c r="P31" s="127">
        <v>0</v>
      </c>
      <c r="Q31" s="127">
        <v>0</v>
      </c>
      <c r="R31" s="127"/>
      <c r="S31" s="127"/>
      <c r="T31" s="127">
        <v>0</v>
      </c>
      <c r="U31" s="127">
        <v>0</v>
      </c>
      <c r="V31" s="127">
        <v>37.960978750000002</v>
      </c>
      <c r="W31" s="127"/>
      <c r="X31" s="127"/>
      <c r="Y31" s="127">
        <v>31.634148960000001</v>
      </c>
      <c r="Z31" s="127">
        <v>6.3268297899999997</v>
      </c>
      <c r="AA31" s="127">
        <v>0</v>
      </c>
      <c r="AB31" s="127"/>
      <c r="AC31" s="127"/>
      <c r="AD31" s="127">
        <v>0</v>
      </c>
      <c r="AE31" s="127">
        <v>0</v>
      </c>
      <c r="AF31" s="149">
        <v>0</v>
      </c>
      <c r="AG31" s="149"/>
      <c r="AH31" s="149"/>
      <c r="AI31" s="149">
        <v>0</v>
      </c>
      <c r="AJ31" s="149">
        <v>0</v>
      </c>
      <c r="AK31" s="120"/>
      <c r="AL31" s="120"/>
      <c r="AM31" s="120"/>
      <c r="AN31" s="120"/>
      <c r="AO31" s="120"/>
      <c r="AP31" s="141">
        <f t="shared" si="2"/>
        <v>37.960978750000002</v>
      </c>
      <c r="AQ31" s="150"/>
      <c r="AR31" s="150"/>
      <c r="AS31" s="141">
        <f t="shared" si="3"/>
        <v>31.634148960000001</v>
      </c>
      <c r="AT31" s="141">
        <f t="shared" si="3"/>
        <v>6.3268297899999997</v>
      </c>
    </row>
    <row r="32" spans="1:46" ht="35.700000000000003" customHeight="1" x14ac:dyDescent="0.3">
      <c r="A32" s="144" t="s">
        <v>10</v>
      </c>
      <c r="B32" s="145" t="s">
        <v>350</v>
      </c>
      <c r="C32" s="146" t="s">
        <v>351</v>
      </c>
      <c r="D32" s="127">
        <v>0</v>
      </c>
      <c r="E32" s="148">
        <v>2026</v>
      </c>
      <c r="F32" s="148">
        <v>2026</v>
      </c>
      <c r="G32" s="7"/>
      <c r="H32" s="7"/>
      <c r="I32" s="7"/>
      <c r="J32" s="127">
        <f t="shared" si="0"/>
        <v>39.479417860000005</v>
      </c>
      <c r="K32" s="127">
        <f t="shared" si="1"/>
        <v>39.479417860000005</v>
      </c>
      <c r="L32" s="127">
        <v>0</v>
      </c>
      <c r="M32" s="127"/>
      <c r="N32" s="127"/>
      <c r="O32" s="127">
        <v>0</v>
      </c>
      <c r="P32" s="127">
        <v>0</v>
      </c>
      <c r="Q32" s="127">
        <v>0</v>
      </c>
      <c r="R32" s="127"/>
      <c r="S32" s="127"/>
      <c r="T32" s="127">
        <v>0</v>
      </c>
      <c r="U32" s="127">
        <v>0</v>
      </c>
      <c r="V32" s="127">
        <v>0</v>
      </c>
      <c r="W32" s="127"/>
      <c r="X32" s="127"/>
      <c r="Y32" s="127">
        <v>0</v>
      </c>
      <c r="Z32" s="127">
        <v>0</v>
      </c>
      <c r="AA32" s="127">
        <v>39.479417860000005</v>
      </c>
      <c r="AB32" s="127"/>
      <c r="AC32" s="127"/>
      <c r="AD32" s="127">
        <v>32.899514880000005</v>
      </c>
      <c r="AE32" s="127">
        <v>6.5799029799999991</v>
      </c>
      <c r="AF32" s="149">
        <v>0</v>
      </c>
      <c r="AG32" s="149"/>
      <c r="AH32" s="149"/>
      <c r="AI32" s="149">
        <v>0</v>
      </c>
      <c r="AJ32" s="149">
        <v>0</v>
      </c>
      <c r="AK32" s="120"/>
      <c r="AL32" s="120"/>
      <c r="AM32" s="120"/>
      <c r="AN32" s="120"/>
      <c r="AO32" s="120"/>
      <c r="AP32" s="141">
        <f t="shared" si="2"/>
        <v>39.479417860000005</v>
      </c>
      <c r="AQ32" s="150"/>
      <c r="AR32" s="150"/>
      <c r="AS32" s="141">
        <f t="shared" si="3"/>
        <v>32.899514880000005</v>
      </c>
      <c r="AT32" s="141">
        <f t="shared" si="3"/>
        <v>6.5799029799999991</v>
      </c>
    </row>
    <row r="33" spans="1:46" ht="34.450000000000003" customHeight="1" x14ac:dyDescent="0.3">
      <c r="A33" s="144" t="s">
        <v>10</v>
      </c>
      <c r="B33" s="145" t="s">
        <v>352</v>
      </c>
      <c r="C33" s="146" t="s">
        <v>353</v>
      </c>
      <c r="D33" s="127">
        <v>0</v>
      </c>
      <c r="E33" s="148">
        <v>2027</v>
      </c>
      <c r="F33" s="148">
        <v>2027</v>
      </c>
      <c r="G33" s="7"/>
      <c r="H33" s="7"/>
      <c r="I33" s="7"/>
      <c r="J33" s="127">
        <f t="shared" si="0"/>
        <v>41.058594570000004</v>
      </c>
      <c r="K33" s="127">
        <f t="shared" si="1"/>
        <v>41.058594570000004</v>
      </c>
      <c r="L33" s="127">
        <v>0</v>
      </c>
      <c r="M33" s="127"/>
      <c r="N33" s="127"/>
      <c r="O33" s="127">
        <v>0</v>
      </c>
      <c r="P33" s="127">
        <v>0</v>
      </c>
      <c r="Q33" s="127">
        <v>0</v>
      </c>
      <c r="R33" s="127"/>
      <c r="S33" s="127"/>
      <c r="T33" s="127">
        <v>0</v>
      </c>
      <c r="U33" s="127">
        <v>0</v>
      </c>
      <c r="V33" s="127">
        <v>0</v>
      </c>
      <c r="W33" s="127"/>
      <c r="X33" s="127"/>
      <c r="Y33" s="127">
        <v>0</v>
      </c>
      <c r="Z33" s="127">
        <v>0</v>
      </c>
      <c r="AA33" s="127">
        <v>0</v>
      </c>
      <c r="AB33" s="127"/>
      <c r="AC33" s="127"/>
      <c r="AD33" s="127">
        <v>0</v>
      </c>
      <c r="AE33" s="127">
        <v>0</v>
      </c>
      <c r="AF33" s="149">
        <v>41.058594570000004</v>
      </c>
      <c r="AG33" s="149"/>
      <c r="AH33" s="149"/>
      <c r="AI33" s="149">
        <v>32.978321409599999</v>
      </c>
      <c r="AJ33" s="149">
        <v>8.0802731604000044</v>
      </c>
      <c r="AK33" s="120"/>
      <c r="AL33" s="120"/>
      <c r="AM33" s="120"/>
      <c r="AN33" s="120"/>
      <c r="AO33" s="121"/>
      <c r="AP33" s="141">
        <f t="shared" si="2"/>
        <v>41.058594570000004</v>
      </c>
      <c r="AQ33" s="150"/>
      <c r="AR33" s="150"/>
      <c r="AS33" s="141">
        <f t="shared" si="3"/>
        <v>32.978321409599999</v>
      </c>
      <c r="AT33" s="141">
        <f t="shared" si="3"/>
        <v>8.0802731604000044</v>
      </c>
    </row>
    <row r="34" spans="1:46" ht="36.35" customHeight="1" x14ac:dyDescent="0.3">
      <c r="A34" s="164" t="s">
        <v>10</v>
      </c>
      <c r="B34" s="51" t="s">
        <v>358</v>
      </c>
      <c r="C34" s="165" t="s">
        <v>359</v>
      </c>
      <c r="D34" s="165"/>
      <c r="E34" s="166">
        <v>2028</v>
      </c>
      <c r="F34" s="166">
        <v>2028</v>
      </c>
      <c r="G34" s="7"/>
      <c r="H34" s="7"/>
      <c r="I34" s="7"/>
      <c r="J34" s="127">
        <f t="shared" si="0"/>
        <v>42.700938390000005</v>
      </c>
      <c r="K34" s="127">
        <f t="shared" si="1"/>
        <v>42.700938390000005</v>
      </c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120"/>
      <c r="AG34" s="120"/>
      <c r="AH34" s="120"/>
      <c r="AI34" s="120"/>
      <c r="AJ34" s="120"/>
      <c r="AK34" s="122">
        <v>42.700938390000005</v>
      </c>
      <c r="AL34" s="123"/>
      <c r="AM34" s="122"/>
      <c r="AN34" s="122">
        <v>29.775457070000002</v>
      </c>
      <c r="AO34" s="122">
        <v>12.925481319999999</v>
      </c>
      <c r="AP34" s="141">
        <f t="shared" si="2"/>
        <v>42.700938390000005</v>
      </c>
      <c r="AQ34" s="167"/>
      <c r="AR34" s="167"/>
      <c r="AS34" s="141">
        <f t="shared" si="3"/>
        <v>29.775457070000002</v>
      </c>
      <c r="AT34" s="141">
        <f t="shared" si="3"/>
        <v>12.925481319999999</v>
      </c>
    </row>
    <row r="35" spans="1:46" ht="19.45" customHeight="1" x14ac:dyDescent="0.3">
      <c r="A35" s="164" t="s">
        <v>10</v>
      </c>
      <c r="B35" s="51" t="s">
        <v>360</v>
      </c>
      <c r="C35" s="165" t="s">
        <v>361</v>
      </c>
      <c r="D35" s="165"/>
      <c r="E35" s="166">
        <v>2028</v>
      </c>
      <c r="F35" s="166">
        <v>2028</v>
      </c>
      <c r="G35" s="7"/>
      <c r="H35" s="7"/>
      <c r="I35" s="7"/>
      <c r="J35" s="127">
        <f t="shared" si="0"/>
        <v>15.3244308</v>
      </c>
      <c r="K35" s="127">
        <f t="shared" si="1"/>
        <v>15.3244308</v>
      </c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120"/>
      <c r="AG35" s="120"/>
      <c r="AH35" s="120"/>
      <c r="AI35" s="120"/>
      <c r="AJ35" s="120"/>
      <c r="AK35" s="122">
        <v>15.3244308</v>
      </c>
      <c r="AL35" s="123"/>
      <c r="AM35" s="122"/>
      <c r="AN35" s="122">
        <v>12.770359000000001</v>
      </c>
      <c r="AO35" s="122">
        <v>2.5540717999999996</v>
      </c>
      <c r="AP35" s="141">
        <f t="shared" si="2"/>
        <v>15.3244308</v>
      </c>
      <c r="AQ35" s="168"/>
      <c r="AR35" s="167"/>
      <c r="AS35" s="141">
        <f t="shared" si="3"/>
        <v>12.770359000000001</v>
      </c>
      <c r="AT35" s="141">
        <f t="shared" si="3"/>
        <v>2.5540717999999996</v>
      </c>
    </row>
    <row r="36" spans="1:46" x14ac:dyDescent="0.3">
      <c r="A36" s="41"/>
      <c r="B36" s="42"/>
      <c r="C36" s="110"/>
      <c r="D36" s="110"/>
      <c r="E36" s="111"/>
      <c r="F36" s="111"/>
      <c r="G36" s="37"/>
      <c r="H36" s="37"/>
      <c r="I36" s="37"/>
      <c r="J36" s="37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112"/>
      <c r="AG36" s="112"/>
      <c r="AH36" s="112"/>
      <c r="AI36" s="112"/>
      <c r="AJ36" s="112"/>
      <c r="AK36" s="125"/>
      <c r="AL36" s="125"/>
      <c r="AM36" s="125"/>
      <c r="AN36" s="125"/>
      <c r="AO36" s="125"/>
      <c r="AP36" s="113"/>
      <c r="AQ36" s="114"/>
      <c r="AR36" s="114"/>
      <c r="AS36" s="113"/>
      <c r="AT36" s="113"/>
    </row>
    <row r="37" spans="1:46" x14ac:dyDescent="0.3">
      <c r="A37" s="41"/>
      <c r="B37" s="42"/>
      <c r="C37" s="110"/>
      <c r="D37" s="110"/>
      <c r="E37" s="111"/>
      <c r="F37" s="111"/>
      <c r="G37" s="37"/>
      <c r="H37" s="37"/>
      <c r="I37" s="37"/>
      <c r="J37" s="37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112"/>
      <c r="AG37" s="112"/>
      <c r="AH37" s="112"/>
      <c r="AI37" s="112"/>
      <c r="AJ37" s="112"/>
      <c r="AK37" s="125"/>
      <c r="AL37" s="125"/>
      <c r="AM37" s="125"/>
      <c r="AN37" s="125"/>
      <c r="AO37" s="125"/>
      <c r="AP37" s="113"/>
      <c r="AQ37" s="114"/>
      <c r="AR37" s="114"/>
      <c r="AS37" s="113"/>
      <c r="AT37" s="113"/>
    </row>
    <row r="38" spans="1:46" x14ac:dyDescent="0.3">
      <c r="A38" s="41"/>
      <c r="B38" s="42"/>
      <c r="C38" s="110"/>
      <c r="D38" s="110"/>
      <c r="E38" s="111"/>
      <c r="F38" s="111"/>
      <c r="G38" s="37"/>
      <c r="H38" s="37"/>
      <c r="I38" s="37"/>
      <c r="J38" s="37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112"/>
      <c r="AG38" s="112"/>
      <c r="AH38" s="112"/>
      <c r="AI38" s="112"/>
      <c r="AJ38" s="112"/>
      <c r="AK38" s="125"/>
      <c r="AL38" s="125"/>
      <c r="AM38" s="125"/>
      <c r="AN38" s="125"/>
      <c r="AO38" s="125"/>
      <c r="AP38" s="113"/>
      <c r="AQ38" s="114"/>
      <c r="AR38" s="114"/>
      <c r="AS38" s="113"/>
      <c r="AT38" s="113"/>
    </row>
    <row r="39" spans="1:46" x14ac:dyDescent="0.3">
      <c r="A39" s="41"/>
      <c r="B39" s="42"/>
      <c r="C39" s="110"/>
      <c r="D39" s="110"/>
      <c r="E39" s="111"/>
      <c r="F39" s="111"/>
      <c r="G39" s="37"/>
      <c r="H39" s="37"/>
      <c r="I39" s="37"/>
      <c r="J39" s="37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112"/>
      <c r="AG39" s="112"/>
      <c r="AH39" s="112"/>
      <c r="AI39" s="112"/>
      <c r="AJ39" s="112"/>
      <c r="AK39" s="125"/>
      <c r="AL39" s="125"/>
      <c r="AM39" s="125"/>
      <c r="AN39" s="125"/>
      <c r="AO39" s="125"/>
      <c r="AP39" s="113"/>
      <c r="AQ39" s="114"/>
      <c r="AR39" s="114"/>
      <c r="AS39" s="113"/>
      <c r="AT39" s="113"/>
    </row>
    <row r="40" spans="1:46" x14ac:dyDescent="0.3">
      <c r="A40" s="41"/>
      <c r="B40" s="42"/>
      <c r="C40" s="110"/>
      <c r="D40" s="110"/>
      <c r="E40" s="111"/>
      <c r="F40" s="111"/>
      <c r="G40" s="37"/>
      <c r="H40" s="37"/>
      <c r="I40" s="37"/>
      <c r="J40" s="37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112"/>
      <c r="AG40" s="112"/>
      <c r="AH40" s="112"/>
      <c r="AI40" s="112"/>
      <c r="AJ40" s="112"/>
      <c r="AK40" s="125"/>
      <c r="AL40" s="125"/>
      <c r="AM40" s="125"/>
      <c r="AN40" s="125"/>
      <c r="AO40" s="125"/>
      <c r="AP40" s="113"/>
      <c r="AQ40" s="114"/>
      <c r="AR40" s="114"/>
      <c r="AS40" s="113"/>
      <c r="AT40" s="113"/>
    </row>
    <row r="41" spans="1:46" x14ac:dyDescent="0.3">
      <c r="A41" s="41"/>
      <c r="B41" s="42"/>
      <c r="C41" s="110"/>
      <c r="D41" s="110"/>
      <c r="E41" s="111"/>
      <c r="F41" s="111"/>
      <c r="G41" s="37"/>
      <c r="H41" s="37"/>
      <c r="I41" s="37"/>
      <c r="J41" s="37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112"/>
      <c r="AG41" s="112"/>
      <c r="AH41" s="112"/>
      <c r="AI41" s="112"/>
      <c r="AJ41" s="112"/>
      <c r="AK41" s="125"/>
      <c r="AL41" s="125"/>
      <c r="AM41" s="125"/>
      <c r="AN41" s="125"/>
      <c r="AO41" s="125"/>
      <c r="AP41" s="113"/>
      <c r="AQ41" s="114"/>
      <c r="AR41" s="114"/>
      <c r="AS41" s="113"/>
      <c r="AT41" s="113"/>
    </row>
    <row r="42" spans="1:46" x14ac:dyDescent="0.3">
      <c r="A42" s="41"/>
      <c r="B42" s="42"/>
      <c r="C42" s="110"/>
      <c r="D42" s="110"/>
      <c r="E42" s="111"/>
      <c r="F42" s="111"/>
      <c r="G42" s="37"/>
      <c r="H42" s="37"/>
      <c r="I42" s="37"/>
      <c r="J42" s="37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112"/>
      <c r="AG42" s="112"/>
      <c r="AH42" s="112"/>
      <c r="AI42" s="112"/>
      <c r="AJ42" s="112"/>
      <c r="AK42" s="125"/>
      <c r="AL42" s="125"/>
      <c r="AM42" s="125"/>
      <c r="AN42" s="125"/>
      <c r="AO42" s="125"/>
      <c r="AP42" s="113"/>
      <c r="AQ42" s="114"/>
      <c r="AR42" s="114"/>
      <c r="AS42" s="113"/>
      <c r="AT42" s="113"/>
    </row>
    <row r="43" spans="1:46" x14ac:dyDescent="0.3">
      <c r="L43" s="124">
        <f t="shared" ref="L43:AT43" si="4">SUM(L15:L35)-L14</f>
        <v>0</v>
      </c>
      <c r="M43" s="124">
        <f t="shared" si="4"/>
        <v>0</v>
      </c>
      <c r="N43" s="124">
        <f t="shared" si="4"/>
        <v>0</v>
      </c>
      <c r="O43" s="124">
        <f t="shared" si="4"/>
        <v>0</v>
      </c>
      <c r="P43" s="124">
        <f t="shared" si="4"/>
        <v>0</v>
      </c>
      <c r="Q43" s="124">
        <f t="shared" si="4"/>
        <v>0</v>
      </c>
      <c r="R43" s="124">
        <f t="shared" si="4"/>
        <v>0</v>
      </c>
      <c r="S43" s="124">
        <f t="shared" si="4"/>
        <v>0</v>
      </c>
      <c r="T43" s="124">
        <f t="shared" si="4"/>
        <v>0</v>
      </c>
      <c r="U43" s="124">
        <f t="shared" si="4"/>
        <v>0</v>
      </c>
      <c r="V43" s="124">
        <f t="shared" si="4"/>
        <v>0</v>
      </c>
      <c r="W43" s="124">
        <f t="shared" si="4"/>
        <v>0</v>
      </c>
      <c r="X43" s="124">
        <f t="shared" si="4"/>
        <v>0</v>
      </c>
      <c r="Y43" s="124">
        <f t="shared" si="4"/>
        <v>0</v>
      </c>
      <c r="Z43" s="124">
        <f t="shared" si="4"/>
        <v>0</v>
      </c>
      <c r="AA43" s="124">
        <f t="shared" si="4"/>
        <v>0</v>
      </c>
      <c r="AB43" s="124">
        <f t="shared" si="4"/>
        <v>0</v>
      </c>
      <c r="AC43" s="124">
        <f t="shared" si="4"/>
        <v>0</v>
      </c>
      <c r="AD43" s="124">
        <f t="shared" si="4"/>
        <v>0</v>
      </c>
      <c r="AE43" s="124">
        <f t="shared" si="4"/>
        <v>0</v>
      </c>
      <c r="AF43" s="106">
        <f t="shared" si="4"/>
        <v>0</v>
      </c>
      <c r="AG43" s="106">
        <f t="shared" si="4"/>
        <v>0</v>
      </c>
      <c r="AH43" s="106">
        <f t="shared" si="4"/>
        <v>0</v>
      </c>
      <c r="AI43" s="106">
        <f t="shared" si="4"/>
        <v>0</v>
      </c>
      <c r="AJ43" s="106">
        <f t="shared" si="4"/>
        <v>0</v>
      </c>
      <c r="AK43" s="106">
        <f t="shared" si="4"/>
        <v>0</v>
      </c>
      <c r="AL43" s="106">
        <f t="shared" si="4"/>
        <v>0</v>
      </c>
      <c r="AM43" s="106">
        <f t="shared" si="4"/>
        <v>0</v>
      </c>
      <c r="AN43" s="106">
        <f t="shared" si="4"/>
        <v>0</v>
      </c>
      <c r="AO43" s="106">
        <f t="shared" si="4"/>
        <v>0</v>
      </c>
      <c r="AP43" s="106">
        <f t="shared" si="4"/>
        <v>0</v>
      </c>
      <c r="AQ43" s="106">
        <f t="shared" si="4"/>
        <v>0</v>
      </c>
      <c r="AR43" s="106">
        <f t="shared" si="4"/>
        <v>0</v>
      </c>
      <c r="AS43" s="106">
        <f t="shared" si="4"/>
        <v>0</v>
      </c>
      <c r="AT43" s="106">
        <f t="shared" si="4"/>
        <v>0</v>
      </c>
    </row>
    <row r="44" spans="1:46" x14ac:dyDescent="0.3">
      <c r="AK44" s="109"/>
      <c r="AL44" s="109"/>
      <c r="AM44" s="109"/>
      <c r="AN44" s="109"/>
      <c r="AO44" s="109"/>
    </row>
    <row r="45" spans="1:46" x14ac:dyDescent="0.3">
      <c r="AK45" s="109"/>
      <c r="AL45" s="109"/>
      <c r="AM45" s="109"/>
      <c r="AN45" s="109"/>
      <c r="AO45" s="109"/>
    </row>
    <row r="46" spans="1:46" x14ac:dyDescent="0.3">
      <c r="AK46" s="109"/>
      <c r="AL46" s="109"/>
      <c r="AM46" s="109"/>
      <c r="AN46" s="109"/>
      <c r="AO46" s="109"/>
    </row>
    <row r="47" spans="1:46" x14ac:dyDescent="0.3">
      <c r="AK47" s="109"/>
      <c r="AL47" s="109"/>
      <c r="AM47" s="109"/>
      <c r="AN47" s="109"/>
      <c r="AO47" s="109"/>
    </row>
    <row r="48" spans="1:46" x14ac:dyDescent="0.3">
      <c r="AK48" s="109"/>
      <c r="AL48" s="109"/>
      <c r="AM48" s="109"/>
      <c r="AN48" s="109"/>
      <c r="AO48" s="109"/>
    </row>
    <row r="49" spans="37:41" x14ac:dyDescent="0.3">
      <c r="AK49" s="109"/>
      <c r="AL49" s="109"/>
      <c r="AM49" s="109"/>
      <c r="AN49" s="109"/>
      <c r="AO49" s="109"/>
    </row>
    <row r="50" spans="37:41" x14ac:dyDescent="0.3">
      <c r="AK50" s="109"/>
      <c r="AL50" s="109"/>
      <c r="AM50" s="109"/>
      <c r="AN50" s="109"/>
      <c r="AO50" s="109"/>
    </row>
    <row r="51" spans="37:41" x14ac:dyDescent="0.3">
      <c r="AK51" s="109"/>
      <c r="AL51" s="109"/>
      <c r="AM51" s="109"/>
      <c r="AN51" s="109"/>
      <c r="AO51" s="109"/>
    </row>
    <row r="52" spans="37:41" x14ac:dyDescent="0.3">
      <c r="AK52" s="109"/>
      <c r="AL52" s="109"/>
      <c r="AM52" s="109"/>
      <c r="AN52" s="109"/>
      <c r="AO52" s="109"/>
    </row>
    <row r="53" spans="37:41" x14ac:dyDescent="0.3">
      <c r="AK53" s="109"/>
      <c r="AL53" s="109"/>
      <c r="AM53" s="109"/>
      <c r="AN53" s="109"/>
      <c r="AO53" s="109"/>
    </row>
    <row r="54" spans="37:41" x14ac:dyDescent="0.3">
      <c r="AK54" s="109"/>
      <c r="AL54" s="109"/>
      <c r="AM54" s="109"/>
      <c r="AN54" s="109"/>
      <c r="AO54" s="109"/>
    </row>
    <row r="55" spans="37:41" x14ac:dyDescent="0.3">
      <c r="AK55" s="109"/>
      <c r="AL55" s="109"/>
      <c r="AM55" s="109"/>
      <c r="AN55" s="109"/>
      <c r="AO55" s="109"/>
    </row>
    <row r="56" spans="37:41" x14ac:dyDescent="0.3">
      <c r="AK56" s="109"/>
      <c r="AL56" s="109"/>
      <c r="AM56" s="109"/>
      <c r="AN56" s="109"/>
      <c r="AO56" s="109"/>
    </row>
    <row r="57" spans="37:41" x14ac:dyDescent="0.3">
      <c r="AK57" s="109"/>
      <c r="AL57" s="109"/>
      <c r="AM57" s="109"/>
      <c r="AN57" s="109"/>
      <c r="AO57" s="109"/>
    </row>
    <row r="58" spans="37:41" x14ac:dyDescent="0.3">
      <c r="AK58" s="109"/>
      <c r="AL58" s="109"/>
      <c r="AM58" s="109"/>
      <c r="AN58" s="109"/>
      <c r="AO58" s="109"/>
    </row>
    <row r="59" spans="37:41" x14ac:dyDescent="0.3">
      <c r="AK59" s="109"/>
      <c r="AL59" s="109"/>
      <c r="AM59" s="109"/>
      <c r="AN59" s="109"/>
      <c r="AO59" s="109"/>
    </row>
    <row r="60" spans="37:41" x14ac:dyDescent="0.3">
      <c r="AK60" s="109"/>
      <c r="AL60" s="109"/>
      <c r="AM60" s="109"/>
      <c r="AN60" s="109"/>
      <c r="AO60" s="109"/>
    </row>
    <row r="61" spans="37:41" x14ac:dyDescent="0.3">
      <c r="AK61" s="109"/>
      <c r="AL61" s="109"/>
      <c r="AM61" s="109"/>
      <c r="AN61" s="109"/>
      <c r="AO61" s="109"/>
    </row>
    <row r="62" spans="37:41" x14ac:dyDescent="0.3">
      <c r="AK62" s="109"/>
      <c r="AL62" s="109"/>
      <c r="AM62" s="109"/>
      <c r="AN62" s="109"/>
      <c r="AO62" s="109"/>
    </row>
    <row r="63" spans="37:41" x14ac:dyDescent="0.3">
      <c r="AK63" s="109"/>
      <c r="AL63" s="109"/>
      <c r="AM63" s="109"/>
      <c r="AN63" s="109"/>
      <c r="AO63" s="109"/>
    </row>
    <row r="64" spans="37:41" x14ac:dyDescent="0.3">
      <c r="AK64" s="109"/>
      <c r="AL64" s="109"/>
      <c r="AM64" s="109"/>
      <c r="AN64" s="109"/>
      <c r="AO64" s="109"/>
    </row>
    <row r="65" spans="37:41" x14ac:dyDescent="0.3">
      <c r="AK65" s="109"/>
      <c r="AL65" s="109"/>
      <c r="AM65" s="109"/>
      <c r="AN65" s="109"/>
      <c r="AO65" s="109"/>
    </row>
    <row r="66" spans="37:41" x14ac:dyDescent="0.3">
      <c r="AK66" s="109"/>
      <c r="AL66" s="109"/>
      <c r="AM66" s="109"/>
      <c r="AN66" s="109"/>
      <c r="AO66" s="109"/>
    </row>
    <row r="67" spans="37:41" x14ac:dyDescent="0.3">
      <c r="AK67" s="109"/>
      <c r="AL67" s="109"/>
      <c r="AM67" s="109"/>
      <c r="AN67" s="109"/>
      <c r="AO67" s="109"/>
    </row>
  </sheetData>
  <autoFilter ref="C14"/>
  <mergeCells count="25">
    <mergeCell ref="A6:AT6"/>
    <mergeCell ref="D9:D12"/>
    <mergeCell ref="A3:AT3"/>
    <mergeCell ref="A4:AT4"/>
    <mergeCell ref="A5:AT5"/>
    <mergeCell ref="V10:Z11"/>
    <mergeCell ref="AA10:AE11"/>
    <mergeCell ref="AF10:AJ11"/>
    <mergeCell ref="AK10:AO11"/>
    <mergeCell ref="AF1:AT1"/>
    <mergeCell ref="AF2:AT2"/>
    <mergeCell ref="A7:AT7"/>
    <mergeCell ref="A9:A12"/>
    <mergeCell ref="B9:B12"/>
    <mergeCell ref="C9:C12"/>
    <mergeCell ref="E9:E12"/>
    <mergeCell ref="F9:F11"/>
    <mergeCell ref="G9:I10"/>
    <mergeCell ref="J9:J11"/>
    <mergeCell ref="K9:K11"/>
    <mergeCell ref="L9:AT9"/>
    <mergeCell ref="AP10:AT11"/>
    <mergeCell ref="G11:I11"/>
    <mergeCell ref="L10:P11"/>
    <mergeCell ref="Q10:U11"/>
  </mergeCells>
  <printOptions horizontalCentered="1"/>
  <pageMargins left="0.15748031496062992" right="0.15748031496062992" top="0.82677165354330717" bottom="0.15748031496062992" header="0.19685039370078741" footer="0.15748031496062992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00"/>
    <pageSetUpPr fitToPage="1"/>
  </sheetPr>
  <dimension ref="A1:AS38"/>
  <sheetViews>
    <sheetView zoomScale="70" zoomScaleNormal="70" workbookViewId="0">
      <selection activeCell="F39" sqref="F39"/>
    </sheetView>
  </sheetViews>
  <sheetFormatPr defaultColWidth="9" defaultRowHeight="15.65" x14ac:dyDescent="0.3"/>
  <cols>
    <col min="1" max="1" width="4.33203125" style="170" customWidth="1"/>
    <col min="2" max="2" width="72.5546875" style="170" customWidth="1"/>
    <col min="3" max="3" width="8.44140625" style="170" customWidth="1"/>
    <col min="4" max="4" width="5.6640625" style="170" customWidth="1"/>
    <col min="5" max="5" width="6.109375" style="170" customWidth="1"/>
    <col min="6" max="6" width="11.6640625" style="170" customWidth="1"/>
    <col min="7" max="7" width="10.77734375" style="170" customWidth="1"/>
    <col min="8" max="8" width="5.5546875" style="177" customWidth="1"/>
    <col min="9" max="9" width="10.21875" style="170" customWidth="1"/>
    <col min="10" max="11" width="10.44140625" style="170" customWidth="1"/>
    <col min="12" max="12" width="3.33203125" style="170" customWidth="1"/>
    <col min="13" max="13" width="14.6640625" style="170" customWidth="1"/>
    <col min="14" max="14" width="10.21875" style="170" customWidth="1"/>
    <col min="15" max="15" width="10.33203125" style="170" customWidth="1"/>
    <col min="16" max="16" width="10.44140625" style="170" customWidth="1"/>
    <col min="17" max="17" width="10.77734375" style="170" customWidth="1"/>
    <col min="18" max="18" width="9.33203125" style="170" customWidth="1"/>
    <col min="19" max="19" width="11" style="170" customWidth="1"/>
    <col min="20" max="20" width="11.21875" style="170" customWidth="1"/>
    <col min="21" max="21" width="3.5546875" style="170" customWidth="1"/>
    <col min="22" max="22" width="9" style="170" hidden="1" customWidth="1"/>
    <col min="23" max="16384" width="9" style="170"/>
  </cols>
  <sheetData>
    <row r="1" spans="1:45" ht="23.2" customHeight="1" x14ac:dyDescent="0.35">
      <c r="I1" s="190"/>
      <c r="J1" s="176"/>
      <c r="K1" s="176"/>
      <c r="L1" s="176"/>
      <c r="M1" s="176"/>
      <c r="N1" s="176"/>
      <c r="O1" s="176"/>
      <c r="P1" s="318" t="s">
        <v>182</v>
      </c>
      <c r="Q1" s="318"/>
      <c r="R1" s="318"/>
      <c r="S1" s="318"/>
      <c r="T1" s="210"/>
    </row>
    <row r="2" spans="1:45" ht="23.2" customHeight="1" x14ac:dyDescent="0.35">
      <c r="I2" s="189"/>
      <c r="J2" s="175"/>
      <c r="K2" s="175"/>
      <c r="L2" s="175"/>
      <c r="M2" s="175"/>
      <c r="N2" s="175"/>
      <c r="O2" s="317" t="s">
        <v>385</v>
      </c>
      <c r="P2" s="317"/>
      <c r="Q2" s="317"/>
      <c r="R2" s="317"/>
      <c r="S2" s="317"/>
      <c r="T2" s="317"/>
    </row>
    <row r="3" spans="1:45" ht="23.2" x14ac:dyDescent="0.4">
      <c r="A3" s="3"/>
      <c r="B3" s="3"/>
      <c r="C3" s="3"/>
      <c r="D3" s="3"/>
      <c r="E3" s="3"/>
      <c r="F3" s="3"/>
      <c r="G3" s="3"/>
      <c r="H3" s="3"/>
      <c r="I3" s="3"/>
      <c r="K3" s="183"/>
      <c r="L3" s="319"/>
      <c r="M3" s="319"/>
      <c r="N3" s="319"/>
      <c r="O3" s="319"/>
      <c r="P3" s="319"/>
      <c r="Q3" s="319"/>
      <c r="R3" s="319"/>
      <c r="S3" s="319"/>
      <c r="T3" s="319"/>
    </row>
    <row r="4" spans="1:45" ht="25.05" x14ac:dyDescent="0.4">
      <c r="A4" s="320" t="s">
        <v>340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</row>
    <row r="5" spans="1:45" ht="25.05" x14ac:dyDescent="0.3">
      <c r="A5" s="321" t="s">
        <v>370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321"/>
      <c r="M5" s="321"/>
      <c r="N5" s="321"/>
      <c r="O5" s="321"/>
      <c r="P5" s="321"/>
      <c r="Q5" s="321"/>
      <c r="R5" s="321"/>
      <c r="S5" s="321"/>
      <c r="T5" s="321"/>
    </row>
    <row r="6" spans="1:45" ht="2.5" customHeight="1" x14ac:dyDescent="0.45">
      <c r="A6" s="322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171"/>
      <c r="R6" s="171"/>
      <c r="S6" s="2"/>
      <c r="T6" s="2"/>
    </row>
    <row r="7" spans="1:45" ht="25.7" x14ac:dyDescent="0.45">
      <c r="A7" s="323" t="s">
        <v>217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</row>
    <row r="8" spans="1:45" x14ac:dyDescent="0.3">
      <c r="A8" s="324" t="s">
        <v>65</v>
      </c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</row>
    <row r="9" spans="1:45" ht="107.7" customHeight="1" x14ac:dyDescent="0.3">
      <c r="A9" s="325" t="s">
        <v>66</v>
      </c>
      <c r="B9" s="327" t="s">
        <v>187</v>
      </c>
      <c r="C9" s="325" t="s">
        <v>64</v>
      </c>
      <c r="D9" s="330" t="s">
        <v>285</v>
      </c>
      <c r="E9" s="331" t="s">
        <v>371</v>
      </c>
      <c r="F9" s="334" t="s">
        <v>387</v>
      </c>
      <c r="G9" s="337" t="s">
        <v>384</v>
      </c>
      <c r="H9" s="338"/>
      <c r="I9" s="338"/>
      <c r="J9" s="338"/>
      <c r="K9" s="339"/>
      <c r="L9" s="337" t="s">
        <v>389</v>
      </c>
      <c r="M9" s="338"/>
      <c r="N9" s="340" t="s">
        <v>390</v>
      </c>
      <c r="O9" s="341"/>
      <c r="P9" s="341"/>
      <c r="Q9" s="341"/>
      <c r="R9" s="341"/>
      <c r="S9" s="341"/>
      <c r="T9" s="342"/>
    </row>
    <row r="10" spans="1:45" ht="43.85" customHeight="1" x14ac:dyDescent="0.3">
      <c r="A10" s="326"/>
      <c r="B10" s="327"/>
      <c r="C10" s="326"/>
      <c r="D10" s="330"/>
      <c r="E10" s="332"/>
      <c r="F10" s="335"/>
      <c r="G10" s="343" t="s">
        <v>287</v>
      </c>
      <c r="H10" s="344"/>
      <c r="I10" s="344"/>
      <c r="J10" s="344"/>
      <c r="K10" s="345"/>
      <c r="L10" s="346" t="s">
        <v>391</v>
      </c>
      <c r="M10" s="346"/>
      <c r="N10" s="172" t="s">
        <v>372</v>
      </c>
      <c r="O10" s="146" t="s">
        <v>373</v>
      </c>
      <c r="P10" s="146" t="s">
        <v>374</v>
      </c>
      <c r="Q10" s="172" t="s">
        <v>375</v>
      </c>
      <c r="R10" s="146" t="s">
        <v>376</v>
      </c>
      <c r="S10" s="146" t="s">
        <v>382</v>
      </c>
      <c r="T10" s="327" t="s">
        <v>377</v>
      </c>
    </row>
    <row r="11" spans="1:45" ht="99.55" customHeight="1" x14ac:dyDescent="0.3">
      <c r="A11" s="326"/>
      <c r="B11" s="328"/>
      <c r="C11" s="326"/>
      <c r="D11" s="330"/>
      <c r="E11" s="333"/>
      <c r="F11" s="336"/>
      <c r="G11" s="334" t="s">
        <v>378</v>
      </c>
      <c r="H11" s="334" t="s">
        <v>386</v>
      </c>
      <c r="I11" s="334" t="s">
        <v>383</v>
      </c>
      <c r="J11" s="347" t="s">
        <v>379</v>
      </c>
      <c r="K11" s="347" t="s">
        <v>380</v>
      </c>
      <c r="L11" s="350" t="s">
        <v>381</v>
      </c>
      <c r="M11" s="331" t="s">
        <v>388</v>
      </c>
      <c r="N11" s="349" t="s">
        <v>71</v>
      </c>
      <c r="O11" s="349" t="s">
        <v>71</v>
      </c>
      <c r="P11" s="349" t="s">
        <v>71</v>
      </c>
      <c r="Q11" s="349" t="s">
        <v>71</v>
      </c>
      <c r="R11" s="349" t="s">
        <v>71</v>
      </c>
      <c r="S11" s="349" t="s">
        <v>71</v>
      </c>
      <c r="T11" s="328"/>
    </row>
    <row r="12" spans="1:45" ht="40.1" customHeight="1" x14ac:dyDescent="0.3">
      <c r="A12" s="326"/>
      <c r="B12" s="328"/>
      <c r="C12" s="329"/>
      <c r="D12" s="330"/>
      <c r="E12" s="169" t="s">
        <v>1</v>
      </c>
      <c r="F12" s="169" t="s">
        <v>287</v>
      </c>
      <c r="G12" s="336"/>
      <c r="H12" s="336"/>
      <c r="I12" s="336"/>
      <c r="J12" s="348"/>
      <c r="K12" s="348"/>
      <c r="L12" s="351"/>
      <c r="M12" s="333"/>
      <c r="N12" s="349"/>
      <c r="O12" s="349"/>
      <c r="P12" s="349"/>
      <c r="Q12" s="349"/>
      <c r="R12" s="349"/>
      <c r="S12" s="349"/>
      <c r="T12" s="328"/>
    </row>
    <row r="13" spans="1:45" s="188" customFormat="1" ht="13.8" x14ac:dyDescent="0.25">
      <c r="A13" s="185">
        <v>1</v>
      </c>
      <c r="B13" s="186">
        <v>2</v>
      </c>
      <c r="C13" s="186">
        <v>3</v>
      </c>
      <c r="D13" s="186">
        <v>4</v>
      </c>
      <c r="E13" s="186">
        <v>5</v>
      </c>
      <c r="F13" s="186">
        <v>6</v>
      </c>
      <c r="G13" s="186">
        <v>7</v>
      </c>
      <c r="H13" s="186">
        <v>8</v>
      </c>
      <c r="I13" s="186">
        <v>9</v>
      </c>
      <c r="J13" s="186">
        <v>10</v>
      </c>
      <c r="K13" s="186">
        <v>11</v>
      </c>
      <c r="L13" s="186">
        <v>12</v>
      </c>
      <c r="M13" s="186">
        <v>13</v>
      </c>
      <c r="N13" s="194" t="s">
        <v>393</v>
      </c>
      <c r="O13" s="194" t="s">
        <v>394</v>
      </c>
      <c r="P13" s="194" t="s">
        <v>395</v>
      </c>
      <c r="Q13" s="194" t="s">
        <v>396</v>
      </c>
      <c r="R13" s="194" t="s">
        <v>397</v>
      </c>
      <c r="S13" s="194" t="s">
        <v>398</v>
      </c>
      <c r="T13" s="187" t="s">
        <v>334</v>
      </c>
    </row>
    <row r="14" spans="1:45" x14ac:dyDescent="0.3">
      <c r="A14" s="191" t="s">
        <v>9</v>
      </c>
      <c r="B14" s="192" t="s">
        <v>2</v>
      </c>
      <c r="C14" s="39"/>
      <c r="D14" s="39"/>
      <c r="E14" s="39"/>
      <c r="F14" s="7"/>
      <c r="G14" s="196">
        <v>958.24013653039992</v>
      </c>
      <c r="H14" s="196"/>
      <c r="I14" s="196">
        <v>163.96059089040003</v>
      </c>
      <c r="J14" s="196">
        <v>583.07766353000011</v>
      </c>
      <c r="K14" s="196">
        <v>211.20188211000001</v>
      </c>
      <c r="L14" s="193">
        <v>0</v>
      </c>
      <c r="M14" s="196">
        <f>T14</f>
        <v>823.23399272040001</v>
      </c>
      <c r="N14" s="196">
        <v>183.49681398000001</v>
      </c>
      <c r="O14" s="196">
        <v>127.40028597999999</v>
      </c>
      <c r="P14" s="196">
        <v>154.00875146999999</v>
      </c>
      <c r="Q14" s="196">
        <v>161.96752436999998</v>
      </c>
      <c r="R14" s="196">
        <v>93.994566370400008</v>
      </c>
      <c r="S14" s="198">
        <f>S19+S34+S35</f>
        <v>102.36605055</v>
      </c>
      <c r="T14" s="196">
        <f>720.8679421704+S34+S35+S19</f>
        <v>823.23399272040001</v>
      </c>
      <c r="U14" s="124"/>
      <c r="V14" s="124">
        <f>SUM(V15:V35)</f>
        <v>135.00620214000003</v>
      </c>
    </row>
    <row r="15" spans="1:45" x14ac:dyDescent="0.3">
      <c r="A15" s="205" t="s">
        <v>10</v>
      </c>
      <c r="B15" s="145" t="s">
        <v>221</v>
      </c>
      <c r="C15" s="205" t="s">
        <v>222</v>
      </c>
      <c r="D15" s="205">
        <v>2019</v>
      </c>
      <c r="E15" s="205">
        <v>2024</v>
      </c>
      <c r="F15" s="7"/>
      <c r="G15" s="206">
        <v>24.465204369999999</v>
      </c>
      <c r="H15" s="206"/>
      <c r="I15" s="206">
        <v>0</v>
      </c>
      <c r="J15" s="206">
        <v>24.465204369999999</v>
      </c>
      <c r="K15" s="206">
        <v>0</v>
      </c>
      <c r="L15" s="207"/>
      <c r="M15" s="208">
        <f t="shared" ref="M15:M35" si="0">T15</f>
        <v>16.8497998</v>
      </c>
      <c r="N15" s="206">
        <v>8.1168750000000003</v>
      </c>
      <c r="O15" s="206">
        <v>8.732924800000001</v>
      </c>
      <c r="P15" s="206">
        <v>0</v>
      </c>
      <c r="Q15" s="206">
        <v>0</v>
      </c>
      <c r="R15" s="206">
        <v>0</v>
      </c>
      <c r="S15" s="197"/>
      <c r="T15" s="206">
        <v>16.8497998</v>
      </c>
      <c r="U15" s="124"/>
      <c r="V15" s="124">
        <f>'[1]2 (2)'!$G$19</f>
        <v>7.6154045699999999</v>
      </c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</row>
    <row r="16" spans="1:45" x14ac:dyDescent="0.3">
      <c r="A16" s="205" t="s">
        <v>10</v>
      </c>
      <c r="B16" s="145" t="s">
        <v>223</v>
      </c>
      <c r="C16" s="205" t="s">
        <v>224</v>
      </c>
      <c r="D16" s="205">
        <v>2025</v>
      </c>
      <c r="E16" s="205">
        <v>2025</v>
      </c>
      <c r="F16" s="7"/>
      <c r="G16" s="206">
        <v>6.01698559</v>
      </c>
      <c r="H16" s="206"/>
      <c r="I16" s="206">
        <v>0</v>
      </c>
      <c r="J16" s="206">
        <v>6.01698559</v>
      </c>
      <c r="K16" s="206">
        <v>0</v>
      </c>
      <c r="L16" s="207"/>
      <c r="M16" s="208">
        <f t="shared" si="0"/>
        <v>6.01698559</v>
      </c>
      <c r="N16" s="206">
        <v>0</v>
      </c>
      <c r="O16" s="206">
        <v>0</v>
      </c>
      <c r="P16" s="206">
        <v>6.01698559</v>
      </c>
      <c r="Q16" s="206">
        <v>0</v>
      </c>
      <c r="R16" s="206">
        <v>0</v>
      </c>
      <c r="S16" s="197"/>
      <c r="T16" s="206">
        <v>6.01698559</v>
      </c>
      <c r="U16" s="124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</row>
    <row r="17" spans="1:45" x14ac:dyDescent="0.3">
      <c r="A17" s="205" t="s">
        <v>10</v>
      </c>
      <c r="B17" s="145" t="s">
        <v>225</v>
      </c>
      <c r="C17" s="205" t="s">
        <v>226</v>
      </c>
      <c r="D17" s="205">
        <v>2026</v>
      </c>
      <c r="E17" s="205">
        <v>2026</v>
      </c>
      <c r="F17" s="7"/>
      <c r="G17" s="206">
        <v>9.2093936999999979</v>
      </c>
      <c r="H17" s="206"/>
      <c r="I17" s="206">
        <v>0</v>
      </c>
      <c r="J17" s="206">
        <v>9.2093936999999979</v>
      </c>
      <c r="K17" s="206">
        <v>0</v>
      </c>
      <c r="L17" s="207"/>
      <c r="M17" s="208">
        <f t="shared" si="0"/>
        <v>9.2093936999999979</v>
      </c>
      <c r="N17" s="206">
        <v>0</v>
      </c>
      <c r="O17" s="206">
        <v>0</v>
      </c>
      <c r="P17" s="206">
        <v>0</v>
      </c>
      <c r="Q17" s="206">
        <v>9.2093936999999979</v>
      </c>
      <c r="R17" s="206">
        <v>0</v>
      </c>
      <c r="S17" s="197"/>
      <c r="T17" s="206">
        <v>9.2093936999999979</v>
      </c>
      <c r="U17" s="124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</row>
    <row r="18" spans="1:45" ht="32.6" customHeight="1" x14ac:dyDescent="0.3">
      <c r="A18" s="205" t="s">
        <v>10</v>
      </c>
      <c r="B18" s="145" t="s">
        <v>227</v>
      </c>
      <c r="C18" s="205" t="s">
        <v>228</v>
      </c>
      <c r="D18" s="205">
        <v>2019</v>
      </c>
      <c r="E18" s="205">
        <v>2023</v>
      </c>
      <c r="F18" s="7"/>
      <c r="G18" s="206">
        <f>J18</f>
        <v>32.854558349999998</v>
      </c>
      <c r="H18" s="206"/>
      <c r="I18" s="206">
        <v>0</v>
      </c>
      <c r="J18" s="206">
        <v>32.854558349999998</v>
      </c>
      <c r="K18" s="206">
        <v>0</v>
      </c>
      <c r="L18" s="207"/>
      <c r="M18" s="208">
        <f t="shared" si="0"/>
        <v>28.996616679999999</v>
      </c>
      <c r="N18" s="206">
        <v>28.996616679999999</v>
      </c>
      <c r="O18" s="206">
        <v>0</v>
      </c>
      <c r="P18" s="206">
        <v>0</v>
      </c>
      <c r="Q18" s="206">
        <v>0</v>
      </c>
      <c r="R18" s="206">
        <v>0</v>
      </c>
      <c r="S18" s="197"/>
      <c r="T18" s="206">
        <v>28.996616679999999</v>
      </c>
      <c r="U18" s="124"/>
      <c r="V18" s="177">
        <v>3.8580000000000001</v>
      </c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</row>
    <row r="19" spans="1:45" s="195" customFormat="1" ht="31.3" x14ac:dyDescent="0.3">
      <c r="A19" s="205" t="s">
        <v>10</v>
      </c>
      <c r="B19" s="145" t="s">
        <v>229</v>
      </c>
      <c r="C19" s="205" t="s">
        <v>230</v>
      </c>
      <c r="D19" s="205">
        <v>2020</v>
      </c>
      <c r="E19" s="205">
        <v>2027</v>
      </c>
      <c r="F19" s="7"/>
      <c r="G19" s="206">
        <f>393.2955581</f>
        <v>393.29555809999999</v>
      </c>
      <c r="H19" s="206"/>
      <c r="I19" s="206">
        <v>62.672543940000004</v>
      </c>
      <c r="J19" s="206">
        <v>318.18278166000005</v>
      </c>
      <c r="K19" s="206">
        <v>12.4402325</v>
      </c>
      <c r="L19" s="207"/>
      <c r="M19" s="208">
        <f t="shared" si="0"/>
        <v>276.06343552999999</v>
      </c>
      <c r="N19" s="206">
        <v>42.039665030000002</v>
      </c>
      <c r="O19" s="206">
        <v>39.90465978999999</v>
      </c>
      <c r="P19" s="206">
        <v>43.202616919999997</v>
      </c>
      <c r="Q19" s="206">
        <v>46.703615790000001</v>
      </c>
      <c r="R19" s="206">
        <v>50.201301770000001</v>
      </c>
      <c r="S19" s="197">
        <v>54.011576229999996</v>
      </c>
      <c r="T19" s="206">
        <v>276.06343552999999</v>
      </c>
      <c r="U19" s="177"/>
      <c r="V19" s="124">
        <f>'[1]2 (2)'!$G$23</f>
        <v>117.23212257</v>
      </c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</row>
    <row r="20" spans="1:45" ht="31.3" x14ac:dyDescent="0.3">
      <c r="A20" s="205" t="s">
        <v>10</v>
      </c>
      <c r="B20" s="145" t="s">
        <v>231</v>
      </c>
      <c r="C20" s="205" t="s">
        <v>232</v>
      </c>
      <c r="D20" s="205">
        <v>2022</v>
      </c>
      <c r="E20" s="205">
        <v>2023</v>
      </c>
      <c r="F20" s="7"/>
      <c r="G20" s="206">
        <v>5.806997</v>
      </c>
      <c r="H20" s="206"/>
      <c r="I20" s="206">
        <v>5.806997</v>
      </c>
      <c r="J20" s="206">
        <v>0</v>
      </c>
      <c r="K20" s="206">
        <v>0</v>
      </c>
      <c r="L20" s="207"/>
      <c r="M20" s="208">
        <f t="shared" si="0"/>
        <v>5.806997</v>
      </c>
      <c r="N20" s="206">
        <v>5.806997</v>
      </c>
      <c r="O20" s="206">
        <v>0</v>
      </c>
      <c r="P20" s="206">
        <v>0</v>
      </c>
      <c r="Q20" s="206">
        <v>0</v>
      </c>
      <c r="R20" s="206">
        <v>0</v>
      </c>
      <c r="S20" s="197"/>
      <c r="T20" s="206">
        <v>5.806997</v>
      </c>
      <c r="U20" s="124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</row>
    <row r="21" spans="1:45" x14ac:dyDescent="0.3">
      <c r="A21" s="205" t="s">
        <v>10</v>
      </c>
      <c r="B21" s="145" t="s">
        <v>233</v>
      </c>
      <c r="C21" s="205" t="s">
        <v>234</v>
      </c>
      <c r="D21" s="205">
        <v>2022</v>
      </c>
      <c r="E21" s="205">
        <v>2023</v>
      </c>
      <c r="F21" s="7"/>
      <c r="G21" s="206">
        <v>0.43445476999999999</v>
      </c>
      <c r="H21" s="206"/>
      <c r="I21" s="206">
        <v>0</v>
      </c>
      <c r="J21" s="206">
        <v>0.43445476999999999</v>
      </c>
      <c r="K21" s="206">
        <v>0</v>
      </c>
      <c r="L21" s="207"/>
      <c r="M21" s="208">
        <f t="shared" si="0"/>
        <v>0.43445476999999999</v>
      </c>
      <c r="N21" s="206">
        <v>0.43445476999999999</v>
      </c>
      <c r="O21" s="206">
        <v>0</v>
      </c>
      <c r="P21" s="206">
        <v>0</v>
      </c>
      <c r="Q21" s="206">
        <v>0</v>
      </c>
      <c r="R21" s="206">
        <v>0</v>
      </c>
      <c r="S21" s="197"/>
      <c r="T21" s="206">
        <v>0.43445476999999999</v>
      </c>
      <c r="U21" s="124"/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</row>
    <row r="22" spans="1:45" x14ac:dyDescent="0.3">
      <c r="A22" s="205" t="s">
        <v>10</v>
      </c>
      <c r="B22" s="145" t="s">
        <v>235</v>
      </c>
      <c r="C22" s="205" t="s">
        <v>236</v>
      </c>
      <c r="D22" s="205">
        <v>2023</v>
      </c>
      <c r="E22" s="205">
        <v>2026</v>
      </c>
      <c r="F22" s="7"/>
      <c r="G22" s="206">
        <v>107.58799999999999</v>
      </c>
      <c r="H22" s="206"/>
      <c r="I22" s="206">
        <v>0</v>
      </c>
      <c r="J22" s="206">
        <v>0</v>
      </c>
      <c r="K22" s="206">
        <v>107.58799999999999</v>
      </c>
      <c r="L22" s="207"/>
      <c r="M22" s="208">
        <f t="shared" si="0"/>
        <v>107.58799999999999</v>
      </c>
      <c r="N22" s="206">
        <v>0</v>
      </c>
      <c r="O22" s="206">
        <v>24</v>
      </c>
      <c r="P22" s="206">
        <v>41.793999999999997</v>
      </c>
      <c r="Q22" s="206">
        <v>41.793999999999997</v>
      </c>
      <c r="R22" s="206">
        <v>0</v>
      </c>
      <c r="S22" s="197"/>
      <c r="T22" s="206">
        <v>107.58799999999999</v>
      </c>
      <c r="U22" s="124"/>
      <c r="V22" s="177"/>
      <c r="W22" s="177"/>
      <c r="X22" s="177"/>
      <c r="Y22" s="177"/>
      <c r="Z22" s="177"/>
      <c r="AA22" s="177"/>
      <c r="AB22" s="177"/>
      <c r="AC22" s="177"/>
      <c r="AD22" s="177"/>
      <c r="AE22" s="177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</row>
    <row r="23" spans="1:45" x14ac:dyDescent="0.3">
      <c r="A23" s="205" t="s">
        <v>10</v>
      </c>
      <c r="B23" s="145" t="s">
        <v>237</v>
      </c>
      <c r="C23" s="205" t="s">
        <v>238</v>
      </c>
      <c r="D23" s="205">
        <v>2022</v>
      </c>
      <c r="E23" s="205">
        <v>2023</v>
      </c>
      <c r="F23" s="7"/>
      <c r="G23" s="206">
        <v>3.39</v>
      </c>
      <c r="H23" s="206"/>
      <c r="I23" s="206">
        <v>0</v>
      </c>
      <c r="J23" s="206">
        <v>0</v>
      </c>
      <c r="K23" s="206">
        <v>3.39</v>
      </c>
      <c r="L23" s="207"/>
      <c r="M23" s="208">
        <f t="shared" si="0"/>
        <v>3.39</v>
      </c>
      <c r="N23" s="206">
        <v>3.39</v>
      </c>
      <c r="O23" s="206">
        <v>0</v>
      </c>
      <c r="P23" s="206">
        <v>0</v>
      </c>
      <c r="Q23" s="206">
        <v>0</v>
      </c>
      <c r="R23" s="206">
        <v>0</v>
      </c>
      <c r="S23" s="197"/>
      <c r="T23" s="206">
        <v>3.39</v>
      </c>
      <c r="U23" s="124"/>
      <c r="V23" s="177"/>
      <c r="W23" s="177"/>
      <c r="X23" s="177"/>
      <c r="Y23" s="177"/>
      <c r="Z23" s="177"/>
      <c r="AA23" s="177"/>
      <c r="AB23" s="177"/>
      <c r="AC23" s="177"/>
      <c r="AD23" s="177"/>
      <c r="AE23" s="177"/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</row>
    <row r="24" spans="1:45" ht="31.3" x14ac:dyDescent="0.3">
      <c r="A24" s="205" t="s">
        <v>10</v>
      </c>
      <c r="B24" s="145" t="s">
        <v>239</v>
      </c>
      <c r="C24" s="205" t="s">
        <v>240</v>
      </c>
      <c r="D24" s="205">
        <v>2023</v>
      </c>
      <c r="E24" s="205">
        <v>2024</v>
      </c>
      <c r="F24" s="7"/>
      <c r="G24" s="206">
        <v>6.5342405100000001</v>
      </c>
      <c r="H24" s="206"/>
      <c r="I24" s="206">
        <v>0</v>
      </c>
      <c r="J24" s="206">
        <v>6.5342405100000001</v>
      </c>
      <c r="K24" s="206">
        <v>0</v>
      </c>
      <c r="L24" s="207"/>
      <c r="M24" s="208">
        <f t="shared" si="0"/>
        <v>6.5342405100000001</v>
      </c>
      <c r="N24" s="206">
        <v>3.18899</v>
      </c>
      <c r="O24" s="206">
        <v>3.3452505100000001</v>
      </c>
      <c r="P24" s="206">
        <v>0</v>
      </c>
      <c r="Q24" s="206">
        <v>0</v>
      </c>
      <c r="R24" s="206">
        <v>0</v>
      </c>
      <c r="S24" s="197"/>
      <c r="T24" s="206">
        <v>6.5342405100000001</v>
      </c>
      <c r="U24" s="124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</row>
    <row r="25" spans="1:45" x14ac:dyDescent="0.3">
      <c r="A25" s="205" t="s">
        <v>10</v>
      </c>
      <c r="B25" s="145" t="s">
        <v>241</v>
      </c>
      <c r="C25" s="205" t="s">
        <v>242</v>
      </c>
      <c r="D25" s="205">
        <v>2022</v>
      </c>
      <c r="E25" s="205">
        <v>2023</v>
      </c>
      <c r="F25" s="7"/>
      <c r="G25" s="206">
        <v>88.103680440000005</v>
      </c>
      <c r="H25" s="206"/>
      <c r="I25" s="206">
        <v>85.90328083</v>
      </c>
      <c r="J25" s="206">
        <v>0</v>
      </c>
      <c r="K25" s="206">
        <v>2.2003996099999998</v>
      </c>
      <c r="L25" s="207"/>
      <c r="M25" s="208">
        <f t="shared" si="0"/>
        <v>81.803005440000007</v>
      </c>
      <c r="N25" s="206">
        <v>81.803005440000007</v>
      </c>
      <c r="O25" s="206">
        <v>0</v>
      </c>
      <c r="P25" s="206">
        <v>0</v>
      </c>
      <c r="Q25" s="206">
        <v>0</v>
      </c>
      <c r="R25" s="206">
        <v>0</v>
      </c>
      <c r="S25" s="197"/>
      <c r="T25" s="206">
        <v>81.803005440000007</v>
      </c>
      <c r="U25" s="124"/>
      <c r="V25" s="177">
        <v>6.300675</v>
      </c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</row>
    <row r="26" spans="1:45" x14ac:dyDescent="0.3">
      <c r="A26" s="205" t="s">
        <v>10</v>
      </c>
      <c r="B26" s="145" t="s">
        <v>243</v>
      </c>
      <c r="C26" s="205" t="s">
        <v>244</v>
      </c>
      <c r="D26" s="205">
        <v>2022</v>
      </c>
      <c r="E26" s="205">
        <v>2023</v>
      </c>
      <c r="F26" s="7"/>
      <c r="G26" s="206">
        <v>7.8589600600000002</v>
      </c>
      <c r="H26" s="206"/>
      <c r="I26" s="206">
        <v>0</v>
      </c>
      <c r="J26" s="206">
        <v>7.8589600600000002</v>
      </c>
      <c r="K26" s="206">
        <v>0</v>
      </c>
      <c r="L26" s="207"/>
      <c r="M26" s="208">
        <f t="shared" si="0"/>
        <v>7.8589600600000002</v>
      </c>
      <c r="N26" s="206">
        <v>7.8589600600000002</v>
      </c>
      <c r="O26" s="206">
        <v>0</v>
      </c>
      <c r="P26" s="206">
        <v>0</v>
      </c>
      <c r="Q26" s="206">
        <v>0</v>
      </c>
      <c r="R26" s="206">
        <v>0</v>
      </c>
      <c r="S26" s="197"/>
      <c r="T26" s="206">
        <v>7.8589600600000002</v>
      </c>
      <c r="U26" s="124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</row>
    <row r="27" spans="1:45" x14ac:dyDescent="0.3">
      <c r="A27" s="205" t="s">
        <v>10</v>
      </c>
      <c r="B27" s="145" t="s">
        <v>280</v>
      </c>
      <c r="C27" s="205" t="s">
        <v>247</v>
      </c>
      <c r="D27" s="205">
        <v>2027</v>
      </c>
      <c r="E27" s="205">
        <v>2027</v>
      </c>
      <c r="F27" s="7"/>
      <c r="G27" s="206">
        <v>9.5777691204000011</v>
      </c>
      <c r="H27" s="206"/>
      <c r="I27" s="206">
        <v>9.5777691204000011</v>
      </c>
      <c r="J27" s="206">
        <v>0</v>
      </c>
      <c r="K27" s="206">
        <v>0</v>
      </c>
      <c r="L27" s="207"/>
      <c r="M27" s="208">
        <f t="shared" si="0"/>
        <v>9.5777691204000011</v>
      </c>
      <c r="N27" s="206">
        <v>0</v>
      </c>
      <c r="O27" s="206">
        <v>0</v>
      </c>
      <c r="P27" s="206">
        <v>0</v>
      </c>
      <c r="Q27" s="206">
        <v>0</v>
      </c>
      <c r="R27" s="206">
        <v>9.5777691204000011</v>
      </c>
      <c r="S27" s="197"/>
      <c r="T27" s="206">
        <v>9.5777691204000011</v>
      </c>
      <c r="U27" s="124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</row>
    <row r="28" spans="1:45" x14ac:dyDescent="0.3">
      <c r="A28" s="205" t="s">
        <v>10</v>
      </c>
      <c r="B28" s="145" t="s">
        <v>342</v>
      </c>
      <c r="C28" s="205" t="s">
        <v>343</v>
      </c>
      <c r="D28" s="205">
        <v>2022</v>
      </c>
      <c r="E28" s="205">
        <v>2023</v>
      </c>
      <c r="F28" s="7"/>
      <c r="G28" s="206">
        <v>1.8612500000000001</v>
      </c>
      <c r="H28" s="206"/>
      <c r="I28" s="206">
        <v>0</v>
      </c>
      <c r="J28" s="206">
        <v>0</v>
      </c>
      <c r="K28" s="206">
        <v>1.8612500000000001</v>
      </c>
      <c r="L28" s="207"/>
      <c r="M28" s="208">
        <f t="shared" si="0"/>
        <v>1.8612500000000001</v>
      </c>
      <c r="N28" s="206">
        <v>1.8612500000000001</v>
      </c>
      <c r="O28" s="206">
        <v>0</v>
      </c>
      <c r="P28" s="206">
        <v>0</v>
      </c>
      <c r="Q28" s="206">
        <v>0</v>
      </c>
      <c r="R28" s="206">
        <v>0</v>
      </c>
      <c r="S28" s="197"/>
      <c r="T28" s="206">
        <v>1.8612500000000001</v>
      </c>
      <c r="U28" s="124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</row>
    <row r="29" spans="1:45" ht="31.3" x14ac:dyDescent="0.3">
      <c r="A29" s="205" t="s">
        <v>10</v>
      </c>
      <c r="B29" s="145" t="s">
        <v>344</v>
      </c>
      <c r="C29" s="205" t="s">
        <v>345</v>
      </c>
      <c r="D29" s="205">
        <v>2023</v>
      </c>
      <c r="E29" s="205">
        <v>2026</v>
      </c>
      <c r="F29" s="7"/>
      <c r="G29" s="206">
        <v>83.722000000000008</v>
      </c>
      <c r="H29" s="206"/>
      <c r="I29" s="206">
        <v>0</v>
      </c>
      <c r="J29" s="206">
        <v>0</v>
      </c>
      <c r="K29" s="206">
        <v>83.722000000000008</v>
      </c>
      <c r="L29" s="207"/>
      <c r="M29" s="208">
        <f t="shared" si="0"/>
        <v>83.722000000000008</v>
      </c>
      <c r="N29" s="206">
        <v>0</v>
      </c>
      <c r="O29" s="206">
        <v>21</v>
      </c>
      <c r="P29" s="206">
        <v>31.361000000000001</v>
      </c>
      <c r="Q29" s="206">
        <v>31.361000000000001</v>
      </c>
      <c r="R29" s="206">
        <v>0</v>
      </c>
      <c r="S29" s="197"/>
      <c r="T29" s="206">
        <v>83.722000000000008</v>
      </c>
      <c r="U29" s="124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</row>
    <row r="30" spans="1:45" x14ac:dyDescent="0.3">
      <c r="A30" s="205" t="s">
        <v>10</v>
      </c>
      <c r="B30" s="145" t="s">
        <v>346</v>
      </c>
      <c r="C30" s="205" t="s">
        <v>347</v>
      </c>
      <c r="D30" s="205">
        <v>2024</v>
      </c>
      <c r="E30" s="205">
        <v>2024</v>
      </c>
      <c r="F30" s="7"/>
      <c r="G30" s="206">
        <v>30.417450880000001</v>
      </c>
      <c r="H30" s="206"/>
      <c r="I30" s="206">
        <v>0</v>
      </c>
      <c r="J30" s="206">
        <v>30.417450880000001</v>
      </c>
      <c r="K30" s="206">
        <v>0</v>
      </c>
      <c r="L30" s="207"/>
      <c r="M30" s="208">
        <f t="shared" si="0"/>
        <v>30.417450880000001</v>
      </c>
      <c r="N30" s="206">
        <v>0</v>
      </c>
      <c r="O30" s="206">
        <v>30.417450880000001</v>
      </c>
      <c r="P30" s="206">
        <v>0</v>
      </c>
      <c r="Q30" s="206">
        <v>0</v>
      </c>
      <c r="R30" s="206">
        <v>0</v>
      </c>
      <c r="S30" s="197"/>
      <c r="T30" s="206">
        <v>30.417450880000001</v>
      </c>
      <c r="U30" s="124"/>
      <c r="V30" s="177"/>
      <c r="W30" s="177"/>
      <c r="X30" s="177"/>
      <c r="Y30" s="177"/>
      <c r="Z30" s="177"/>
      <c r="AA30" s="177"/>
      <c r="AB30" s="177"/>
      <c r="AC30" s="177"/>
      <c r="AD30" s="177"/>
      <c r="AE30" s="177"/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</row>
    <row r="31" spans="1:45" x14ac:dyDescent="0.3">
      <c r="A31" s="205" t="s">
        <v>10</v>
      </c>
      <c r="B31" s="145" t="s">
        <v>348</v>
      </c>
      <c r="C31" s="205" t="s">
        <v>349</v>
      </c>
      <c r="D31" s="205">
        <v>2025</v>
      </c>
      <c r="E31" s="205">
        <v>2025</v>
      </c>
      <c r="F31" s="7"/>
      <c r="G31" s="206">
        <v>31.634148960000001</v>
      </c>
      <c r="H31" s="206"/>
      <c r="I31" s="206">
        <v>0</v>
      </c>
      <c r="J31" s="206">
        <v>31.634148960000001</v>
      </c>
      <c r="K31" s="206">
        <v>0</v>
      </c>
      <c r="L31" s="207"/>
      <c r="M31" s="208">
        <f t="shared" si="0"/>
        <v>31.634148960000001</v>
      </c>
      <c r="N31" s="206">
        <v>0</v>
      </c>
      <c r="O31" s="206">
        <v>0</v>
      </c>
      <c r="P31" s="206">
        <v>31.634148960000001</v>
      </c>
      <c r="Q31" s="206">
        <v>0</v>
      </c>
      <c r="R31" s="206">
        <v>0</v>
      </c>
      <c r="S31" s="197"/>
      <c r="T31" s="206">
        <v>31.634148960000001</v>
      </c>
      <c r="U31" s="124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</row>
    <row r="32" spans="1:45" x14ac:dyDescent="0.3">
      <c r="A32" s="205" t="s">
        <v>10</v>
      </c>
      <c r="B32" s="145" t="s">
        <v>350</v>
      </c>
      <c r="C32" s="205" t="s">
        <v>351</v>
      </c>
      <c r="D32" s="205">
        <v>2026</v>
      </c>
      <c r="E32" s="205">
        <v>2026</v>
      </c>
      <c r="F32" s="7"/>
      <c r="G32" s="206">
        <v>32.899514880000005</v>
      </c>
      <c r="H32" s="206"/>
      <c r="I32" s="206">
        <v>0</v>
      </c>
      <c r="J32" s="206">
        <v>32.899514880000005</v>
      </c>
      <c r="K32" s="206">
        <v>0</v>
      </c>
      <c r="L32" s="207"/>
      <c r="M32" s="208">
        <f t="shared" si="0"/>
        <v>32.899514880000005</v>
      </c>
      <c r="N32" s="206">
        <v>0</v>
      </c>
      <c r="O32" s="206">
        <v>0</v>
      </c>
      <c r="P32" s="206">
        <v>0</v>
      </c>
      <c r="Q32" s="206">
        <v>32.899514880000005</v>
      </c>
      <c r="R32" s="206">
        <v>0</v>
      </c>
      <c r="S32" s="197"/>
      <c r="T32" s="206">
        <v>32.899514880000005</v>
      </c>
      <c r="U32" s="124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</row>
    <row r="33" spans="1:45" x14ac:dyDescent="0.3">
      <c r="A33" s="205" t="s">
        <v>10</v>
      </c>
      <c r="B33" s="145" t="s">
        <v>352</v>
      </c>
      <c r="C33" s="205" t="s">
        <v>353</v>
      </c>
      <c r="D33" s="205">
        <v>2027</v>
      </c>
      <c r="E33" s="205">
        <v>2027</v>
      </c>
      <c r="F33" s="7"/>
      <c r="G33" s="206">
        <v>34.215495480000001</v>
      </c>
      <c r="H33" s="206"/>
      <c r="I33" s="206">
        <v>0</v>
      </c>
      <c r="J33" s="206">
        <v>34.215495480000001</v>
      </c>
      <c r="K33" s="206">
        <v>0</v>
      </c>
      <c r="L33" s="207"/>
      <c r="M33" s="208">
        <f t="shared" si="0"/>
        <v>34.215495480000001</v>
      </c>
      <c r="N33" s="206">
        <v>0</v>
      </c>
      <c r="O33" s="206">
        <v>0</v>
      </c>
      <c r="P33" s="206">
        <v>0</v>
      </c>
      <c r="Q33" s="206">
        <v>0</v>
      </c>
      <c r="R33" s="206">
        <v>34.215495480000001</v>
      </c>
      <c r="S33" s="197"/>
      <c r="T33" s="206">
        <v>34.215495480000001</v>
      </c>
      <c r="U33" s="124"/>
      <c r="V33" s="177"/>
      <c r="W33" s="177"/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</row>
    <row r="34" spans="1:45" s="195" customFormat="1" x14ac:dyDescent="0.3">
      <c r="A34" s="164" t="s">
        <v>10</v>
      </c>
      <c r="B34" s="51" t="s">
        <v>358</v>
      </c>
      <c r="C34" s="165" t="s">
        <v>359</v>
      </c>
      <c r="D34" s="166">
        <v>2028</v>
      </c>
      <c r="E34" s="166">
        <v>2028</v>
      </c>
      <c r="F34" s="7"/>
      <c r="G34" s="197">
        <v>35.584115320000002</v>
      </c>
      <c r="H34" s="197"/>
      <c r="I34" s="197"/>
      <c r="J34" s="197">
        <v>35.584115320000002</v>
      </c>
      <c r="K34" s="197"/>
      <c r="L34" s="7"/>
      <c r="M34" s="208">
        <f t="shared" si="0"/>
        <v>35.584115320000002</v>
      </c>
      <c r="N34" s="7"/>
      <c r="O34" s="7"/>
      <c r="P34" s="7"/>
      <c r="Q34" s="7"/>
      <c r="R34" s="7"/>
      <c r="S34" s="7">
        <v>35.584115320000002</v>
      </c>
      <c r="T34" s="209">
        <v>35.584115320000002</v>
      </c>
      <c r="U34" s="124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</row>
    <row r="35" spans="1:45" s="195" customFormat="1" x14ac:dyDescent="0.3">
      <c r="A35" s="164" t="s">
        <v>10</v>
      </c>
      <c r="B35" s="51" t="s">
        <v>360</v>
      </c>
      <c r="C35" s="165" t="s">
        <v>361</v>
      </c>
      <c r="D35" s="166">
        <v>2028</v>
      </c>
      <c r="E35" s="166">
        <v>2028</v>
      </c>
      <c r="F35" s="7"/>
      <c r="G35" s="197">
        <v>12.770359000000001</v>
      </c>
      <c r="H35" s="197"/>
      <c r="I35" s="197"/>
      <c r="J35" s="197">
        <v>12.770359000000001</v>
      </c>
      <c r="K35" s="197"/>
      <c r="L35" s="7"/>
      <c r="M35" s="208">
        <f t="shared" si="0"/>
        <v>12.770359000000001</v>
      </c>
      <c r="N35" s="7"/>
      <c r="O35" s="7"/>
      <c r="P35" s="7"/>
      <c r="Q35" s="7"/>
      <c r="R35" s="7"/>
      <c r="S35" s="7">
        <v>12.770359000000001</v>
      </c>
      <c r="T35" s="209">
        <v>12.770359000000001</v>
      </c>
      <c r="U35" s="124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</row>
    <row r="36" spans="1:45" ht="17.55" customHeight="1" x14ac:dyDescent="0.3">
      <c r="G36" s="203"/>
      <c r="H36" s="203"/>
      <c r="I36" s="203"/>
      <c r="J36" s="203"/>
      <c r="K36" s="203"/>
      <c r="U36" s="124"/>
    </row>
    <row r="37" spans="1:45" x14ac:dyDescent="0.3">
      <c r="U37" s="124"/>
    </row>
    <row r="38" spans="1:45" x14ac:dyDescent="0.3">
      <c r="G38" s="204"/>
      <c r="H38" s="204"/>
    </row>
  </sheetData>
  <mergeCells count="33">
    <mergeCell ref="S11:S12"/>
    <mergeCell ref="L11:L12"/>
    <mergeCell ref="M11:M12"/>
    <mergeCell ref="N11:N12"/>
    <mergeCell ref="O11:O12"/>
    <mergeCell ref="P11:P12"/>
    <mergeCell ref="Q11:Q12"/>
    <mergeCell ref="G11:G12"/>
    <mergeCell ref="I11:I12"/>
    <mergeCell ref="J11:J12"/>
    <mergeCell ref="K11:K12"/>
    <mergeCell ref="R11:R12"/>
    <mergeCell ref="A6:P6"/>
    <mergeCell ref="A7:T7"/>
    <mergeCell ref="A8:T8"/>
    <mergeCell ref="A9:A12"/>
    <mergeCell ref="B9:B12"/>
    <mergeCell ref="C9:C12"/>
    <mergeCell ref="D9:D12"/>
    <mergeCell ref="E9:E11"/>
    <mergeCell ref="F9:F11"/>
    <mergeCell ref="G9:K9"/>
    <mergeCell ref="H11:H12"/>
    <mergeCell ref="L9:M9"/>
    <mergeCell ref="N9:T9"/>
    <mergeCell ref="G10:K10"/>
    <mergeCell ref="L10:M10"/>
    <mergeCell ref="T10:T12"/>
    <mergeCell ref="O2:T2"/>
    <mergeCell ref="P1:S1"/>
    <mergeCell ref="L3:T3"/>
    <mergeCell ref="A4:T4"/>
    <mergeCell ref="A5:T5"/>
  </mergeCells>
  <pageMargins left="0.17" right="0.17" top="0.57999999999999996" bottom="0.17" header="0.31496062992125984" footer="0.17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Z58"/>
  <sheetViews>
    <sheetView showZeros="0" zoomScale="60" zoomScaleNormal="60" workbookViewId="0">
      <selection activeCell="L15" sqref="L15:L33"/>
    </sheetView>
  </sheetViews>
  <sheetFormatPr defaultColWidth="9" defaultRowHeight="15.65" x14ac:dyDescent="0.3"/>
  <cols>
    <col min="1" max="1" width="4" style="177" customWidth="1"/>
    <col min="2" max="2" width="49.109375" style="177" customWidth="1"/>
    <col min="3" max="3" width="7.88671875" style="177" customWidth="1"/>
    <col min="4" max="4" width="12.21875" style="177" customWidth="1"/>
    <col min="5" max="5" width="6.21875" style="177" customWidth="1"/>
    <col min="6" max="6" width="8.21875" style="177" customWidth="1"/>
    <col min="7" max="7" width="7.109375" style="177" customWidth="1"/>
    <col min="8" max="8" width="9.21875" style="177" customWidth="1"/>
    <col min="9" max="9" width="7.109375" style="177" customWidth="1"/>
    <col min="10" max="10" width="7.6640625" style="177" customWidth="1"/>
    <col min="11" max="11" width="8.33203125" style="177" customWidth="1"/>
    <col min="12" max="12" width="8.77734375" style="177" customWidth="1"/>
    <col min="13" max="13" width="7.6640625" style="177" customWidth="1"/>
    <col min="14" max="14" width="7.88671875" style="177" customWidth="1"/>
    <col min="15" max="15" width="6.33203125" style="177" customWidth="1"/>
    <col min="16" max="17" width="8.6640625" style="177" customWidth="1"/>
    <col min="18" max="18" width="7.33203125" style="177" customWidth="1"/>
    <col min="19" max="19" width="5.6640625" style="177" customWidth="1"/>
    <col min="20" max="21" width="8.33203125" style="177" customWidth="1"/>
    <col min="22" max="22" width="8.44140625" style="177" customWidth="1"/>
    <col min="23" max="23" width="7" style="177" customWidth="1"/>
    <col min="24" max="26" width="10" style="177" customWidth="1"/>
    <col min="27" max="27" width="5.109375" style="177" customWidth="1"/>
    <col min="28" max="28" width="6.109375" style="177" customWidth="1"/>
    <col min="29" max="29" width="10.33203125" style="177" customWidth="1"/>
    <col min="30" max="30" width="8.109375" style="177" customWidth="1"/>
    <col min="31" max="31" width="9" style="177" customWidth="1"/>
    <col min="32" max="32" width="9.21875" style="177" customWidth="1"/>
    <col min="33" max="33" width="0.88671875" style="177" customWidth="1"/>
    <col min="34" max="37" width="4.44140625" style="177" hidden="1" customWidth="1"/>
    <col min="38" max="38" width="6" style="177" hidden="1" customWidth="1"/>
    <col min="39" max="39" width="5.44140625" style="177" hidden="1" customWidth="1"/>
    <col min="40" max="40" width="4.44140625" style="177" hidden="1" customWidth="1"/>
    <col min="41" max="41" width="4.33203125" style="177" hidden="1" customWidth="1"/>
    <col min="42" max="42" width="4.77734375" style="177" hidden="1" customWidth="1"/>
    <col min="43" max="43" width="4.33203125" style="177" hidden="1" customWidth="1"/>
    <col min="44" max="44" width="4.44140625" style="177" hidden="1" customWidth="1"/>
    <col min="45" max="45" width="0.109375" style="177" customWidth="1"/>
    <col min="46" max="46" width="10.33203125" style="177" hidden="1" customWidth="1"/>
    <col min="47" max="47" width="7.33203125" style="177" customWidth="1"/>
    <col min="48" max="48" width="16.33203125" style="177" customWidth="1"/>
    <col min="49" max="49" width="7" style="177" customWidth="1"/>
    <col min="50" max="16384" width="9" style="177"/>
  </cols>
  <sheetData>
    <row r="1" spans="1:52" ht="21.3" customHeight="1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T1" s="230"/>
      <c r="U1" s="230"/>
      <c r="V1" s="230"/>
      <c r="W1" s="230"/>
      <c r="X1" s="352" t="str">
        <f>'0'!AB5</f>
        <v xml:space="preserve">Приложение № 3 к приказу </v>
      </c>
      <c r="Y1" s="352"/>
      <c r="Z1" s="352"/>
      <c r="AA1" s="352"/>
      <c r="AB1" s="352"/>
      <c r="AC1" s="352"/>
      <c r="AD1" s="352"/>
      <c r="AE1" s="352"/>
      <c r="AF1" s="352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</row>
    <row r="2" spans="1:52" ht="27.7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T2" s="178"/>
      <c r="U2" s="178"/>
      <c r="V2" s="178"/>
      <c r="W2" s="178"/>
      <c r="X2" s="352" t="str">
        <f>'0'!AC1</f>
        <v>Минпромэнерго Чувашии от 06.10.2023 № 01-05/121</v>
      </c>
      <c r="Y2" s="352"/>
      <c r="Z2" s="352"/>
      <c r="AA2" s="352"/>
      <c r="AB2" s="352"/>
      <c r="AC2" s="352"/>
      <c r="AD2" s="352"/>
      <c r="AE2" s="352"/>
      <c r="AF2" s="352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</row>
    <row r="3" spans="1:52" ht="25.2" customHeight="1" x14ac:dyDescent="0.4">
      <c r="A3" s="322" t="s">
        <v>81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AM3" s="322"/>
      <c r="AN3" s="322"/>
      <c r="AO3" s="322"/>
      <c r="AP3" s="322"/>
      <c r="AQ3" s="322"/>
      <c r="AR3" s="322"/>
    </row>
    <row r="4" spans="1:52" ht="24.6" customHeight="1" x14ac:dyDescent="0.3">
      <c r="A4" s="359" t="s">
        <v>527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59"/>
      <c r="AK4" s="359"/>
      <c r="AL4" s="359"/>
      <c r="AM4" s="359"/>
      <c r="AN4" s="359"/>
      <c r="AO4" s="359"/>
      <c r="AP4" s="359"/>
      <c r="AQ4" s="359"/>
      <c r="AR4" s="359"/>
    </row>
    <row r="5" spans="1:52" ht="1.45" customHeight="1" x14ac:dyDescent="0.45">
      <c r="A5" s="322"/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179"/>
      <c r="R5" s="179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52" ht="29.3" customHeight="1" x14ac:dyDescent="0.45">
      <c r="A6" s="323" t="str">
        <f>'0'!AB10</f>
        <v xml:space="preserve">акционерного общества «Чувашская энергосбытовая компания» </v>
      </c>
      <c r="B6" s="323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323"/>
      <c r="AQ6" s="323"/>
      <c r="AR6" s="323"/>
    </row>
    <row r="7" spans="1:52" ht="22.7" customHeight="1" x14ac:dyDescent="0.3">
      <c r="A7" s="324" t="s">
        <v>65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</row>
    <row r="8" spans="1:52" ht="24.6" customHeight="1" x14ac:dyDescent="0.3">
      <c r="A8" s="325" t="s">
        <v>66</v>
      </c>
      <c r="B8" s="327" t="s">
        <v>187</v>
      </c>
      <c r="C8" s="325" t="s">
        <v>64</v>
      </c>
      <c r="D8" s="349" t="s">
        <v>399</v>
      </c>
      <c r="E8" s="340" t="s">
        <v>68</v>
      </c>
      <c r="F8" s="341"/>
      <c r="G8" s="341"/>
      <c r="H8" s="341"/>
      <c r="I8" s="341"/>
      <c r="J8" s="341"/>
      <c r="K8" s="341"/>
      <c r="L8" s="341"/>
      <c r="M8" s="341"/>
      <c r="N8" s="341"/>
      <c r="O8" s="341"/>
      <c r="P8" s="341"/>
      <c r="Q8" s="341"/>
      <c r="R8" s="341"/>
      <c r="S8" s="341"/>
      <c r="T8" s="341"/>
      <c r="U8" s="341"/>
      <c r="V8" s="341"/>
      <c r="W8" s="341"/>
      <c r="X8" s="341"/>
      <c r="Y8" s="341"/>
      <c r="Z8" s="341"/>
      <c r="AA8" s="341"/>
      <c r="AB8" s="341"/>
      <c r="AC8" s="341"/>
      <c r="AD8" s="341"/>
      <c r="AE8" s="341"/>
      <c r="AF8" s="342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</row>
    <row r="9" spans="1:52" ht="28.05" customHeight="1" x14ac:dyDescent="0.3">
      <c r="A9" s="326"/>
      <c r="B9" s="328"/>
      <c r="C9" s="326"/>
      <c r="D9" s="360"/>
      <c r="E9" s="356" t="s">
        <v>69</v>
      </c>
      <c r="F9" s="357"/>
      <c r="G9" s="357"/>
      <c r="H9" s="358"/>
      <c r="I9" s="353" t="s">
        <v>211</v>
      </c>
      <c r="J9" s="354"/>
      <c r="K9" s="354"/>
      <c r="L9" s="355"/>
      <c r="M9" s="356" t="s">
        <v>218</v>
      </c>
      <c r="N9" s="357"/>
      <c r="O9" s="357"/>
      <c r="P9" s="358"/>
      <c r="Q9" s="353" t="s">
        <v>219</v>
      </c>
      <c r="R9" s="354"/>
      <c r="S9" s="354"/>
      <c r="T9" s="355"/>
      <c r="U9" s="356" t="s">
        <v>220</v>
      </c>
      <c r="V9" s="357"/>
      <c r="W9" s="357"/>
      <c r="X9" s="358"/>
      <c r="Y9" s="353" t="s">
        <v>364</v>
      </c>
      <c r="Z9" s="354"/>
      <c r="AA9" s="354"/>
      <c r="AB9" s="355"/>
      <c r="AC9" s="356" t="s">
        <v>70</v>
      </c>
      <c r="AD9" s="357"/>
      <c r="AE9" s="357"/>
      <c r="AF9" s="35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</row>
    <row r="10" spans="1:52" ht="43.55" customHeight="1" x14ac:dyDescent="0.3">
      <c r="A10" s="326"/>
      <c r="B10" s="328"/>
      <c r="C10" s="326"/>
      <c r="D10" s="360"/>
      <c r="E10" s="353" t="s">
        <v>71</v>
      </c>
      <c r="F10" s="354"/>
      <c r="G10" s="354"/>
      <c r="H10" s="355"/>
      <c r="I10" s="353" t="s">
        <v>71</v>
      </c>
      <c r="J10" s="354"/>
      <c r="K10" s="354"/>
      <c r="L10" s="355"/>
      <c r="M10" s="353" t="s">
        <v>71</v>
      </c>
      <c r="N10" s="354"/>
      <c r="O10" s="354"/>
      <c r="P10" s="355"/>
      <c r="Q10" s="353" t="s">
        <v>71</v>
      </c>
      <c r="R10" s="354"/>
      <c r="S10" s="354"/>
      <c r="T10" s="355"/>
      <c r="U10" s="353" t="s">
        <v>71</v>
      </c>
      <c r="V10" s="354"/>
      <c r="W10" s="354"/>
      <c r="X10" s="355"/>
      <c r="Y10" s="353" t="s">
        <v>71</v>
      </c>
      <c r="Z10" s="354"/>
      <c r="AA10" s="354"/>
      <c r="AB10" s="355"/>
      <c r="AC10" s="353" t="s">
        <v>1</v>
      </c>
      <c r="AD10" s="354"/>
      <c r="AE10" s="354"/>
      <c r="AF10" s="355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</row>
    <row r="11" spans="1:52" ht="100.2" customHeight="1" x14ac:dyDescent="0.3">
      <c r="A11" s="326"/>
      <c r="B11" s="328"/>
      <c r="C11" s="326"/>
      <c r="D11" s="360"/>
      <c r="E11" s="184" t="s">
        <v>406</v>
      </c>
      <c r="F11" s="353" t="s">
        <v>279</v>
      </c>
      <c r="G11" s="354"/>
      <c r="H11" s="355"/>
      <c r="I11" s="184" t="s">
        <v>406</v>
      </c>
      <c r="J11" s="353" t="s">
        <v>279</v>
      </c>
      <c r="K11" s="354"/>
      <c r="L11" s="355"/>
      <c r="M11" s="184" t="s">
        <v>406</v>
      </c>
      <c r="N11" s="353" t="s">
        <v>279</v>
      </c>
      <c r="O11" s="354"/>
      <c r="P11" s="355"/>
      <c r="Q11" s="184" t="s">
        <v>406</v>
      </c>
      <c r="R11" s="353" t="s">
        <v>279</v>
      </c>
      <c r="S11" s="354"/>
      <c r="T11" s="355"/>
      <c r="U11" s="184" t="s">
        <v>406</v>
      </c>
      <c r="V11" s="353" t="s">
        <v>279</v>
      </c>
      <c r="W11" s="354"/>
      <c r="X11" s="355"/>
      <c r="Y11" s="184" t="s">
        <v>406</v>
      </c>
      <c r="Z11" s="353" t="s">
        <v>279</v>
      </c>
      <c r="AA11" s="354"/>
      <c r="AB11" s="355"/>
      <c r="AC11" s="184" t="s">
        <v>406</v>
      </c>
      <c r="AD11" s="353" t="s">
        <v>279</v>
      </c>
      <c r="AE11" s="354"/>
      <c r="AF11" s="355"/>
    </row>
    <row r="12" spans="1:52" ht="73.25" customHeight="1" x14ac:dyDescent="0.3">
      <c r="A12" s="329"/>
      <c r="B12" s="328"/>
      <c r="C12" s="329"/>
      <c r="D12" s="211" t="s">
        <v>1</v>
      </c>
      <c r="E12" s="211" t="s">
        <v>392</v>
      </c>
      <c r="F12" s="211" t="s">
        <v>392</v>
      </c>
      <c r="G12" s="222" t="s">
        <v>245</v>
      </c>
      <c r="H12" s="223" t="s">
        <v>246</v>
      </c>
      <c r="I12" s="211" t="s">
        <v>392</v>
      </c>
      <c r="J12" s="211" t="s">
        <v>392</v>
      </c>
      <c r="K12" s="222" t="s">
        <v>245</v>
      </c>
      <c r="L12" s="223" t="s">
        <v>246</v>
      </c>
      <c r="M12" s="211" t="s">
        <v>392</v>
      </c>
      <c r="N12" s="211" t="s">
        <v>392</v>
      </c>
      <c r="O12" s="222" t="s">
        <v>245</v>
      </c>
      <c r="P12" s="223" t="s">
        <v>246</v>
      </c>
      <c r="Q12" s="211" t="s">
        <v>392</v>
      </c>
      <c r="R12" s="211" t="s">
        <v>392</v>
      </c>
      <c r="S12" s="222" t="s">
        <v>245</v>
      </c>
      <c r="T12" s="223" t="s">
        <v>246</v>
      </c>
      <c r="U12" s="211" t="s">
        <v>392</v>
      </c>
      <c r="V12" s="211" t="s">
        <v>392</v>
      </c>
      <c r="W12" s="222" t="s">
        <v>245</v>
      </c>
      <c r="X12" s="223" t="s">
        <v>246</v>
      </c>
      <c r="Y12" s="211" t="s">
        <v>392</v>
      </c>
      <c r="Z12" s="211" t="s">
        <v>392</v>
      </c>
      <c r="AA12" s="222" t="s">
        <v>245</v>
      </c>
      <c r="AB12" s="223" t="s">
        <v>246</v>
      </c>
      <c r="AC12" s="211" t="s">
        <v>392</v>
      </c>
      <c r="AD12" s="211" t="s">
        <v>392</v>
      </c>
      <c r="AE12" s="222" t="s">
        <v>245</v>
      </c>
      <c r="AF12" s="223" t="s">
        <v>246</v>
      </c>
    </row>
    <row r="13" spans="1:52" s="9" customFormat="1" x14ac:dyDescent="0.3">
      <c r="A13" s="11">
        <v>1</v>
      </c>
      <c r="B13" s="12">
        <v>2</v>
      </c>
      <c r="C13" s="12">
        <v>3</v>
      </c>
      <c r="D13" s="12">
        <v>4</v>
      </c>
      <c r="E13" s="6" t="s">
        <v>73</v>
      </c>
      <c r="F13" s="6" t="s">
        <v>74</v>
      </c>
      <c r="G13" s="6" t="s">
        <v>75</v>
      </c>
      <c r="H13" s="6" t="s">
        <v>407</v>
      </c>
      <c r="I13" s="6" t="s">
        <v>76</v>
      </c>
      <c r="J13" s="6" t="s">
        <v>77</v>
      </c>
      <c r="K13" s="6" t="s">
        <v>400</v>
      </c>
      <c r="L13" s="6" t="s">
        <v>408</v>
      </c>
      <c r="M13" s="6" t="s">
        <v>212</v>
      </c>
      <c r="N13" s="6" t="s">
        <v>213</v>
      </c>
      <c r="O13" s="6" t="s">
        <v>401</v>
      </c>
      <c r="P13" s="6" t="s">
        <v>409</v>
      </c>
      <c r="Q13" s="6" t="s">
        <v>248</v>
      </c>
      <c r="R13" s="6" t="s">
        <v>249</v>
      </c>
      <c r="S13" s="6" t="s">
        <v>402</v>
      </c>
      <c r="T13" s="6" t="s">
        <v>410</v>
      </c>
      <c r="U13" s="6" t="s">
        <v>250</v>
      </c>
      <c r="V13" s="6" t="s">
        <v>251</v>
      </c>
      <c r="W13" s="6" t="s">
        <v>403</v>
      </c>
      <c r="X13" s="6" t="s">
        <v>411</v>
      </c>
      <c r="Y13" s="6" t="s">
        <v>252</v>
      </c>
      <c r="Z13" s="6" t="s">
        <v>253</v>
      </c>
      <c r="AA13" s="6" t="s">
        <v>404</v>
      </c>
      <c r="AB13" s="6" t="s">
        <v>412</v>
      </c>
      <c r="AC13" s="6" t="s">
        <v>78</v>
      </c>
      <c r="AD13" s="6" t="s">
        <v>79</v>
      </c>
      <c r="AE13" s="6" t="s">
        <v>405</v>
      </c>
      <c r="AF13" s="6" t="s">
        <v>413</v>
      </c>
    </row>
    <row r="14" spans="1:52" ht="31.3" x14ac:dyDescent="0.3">
      <c r="A14" s="136" t="s">
        <v>9</v>
      </c>
      <c r="B14" s="224" t="s">
        <v>2</v>
      </c>
      <c r="C14" s="138"/>
      <c r="D14" s="221">
        <f>SUM(D15:D35)</f>
        <v>829.53466772039997</v>
      </c>
      <c r="E14" s="225">
        <v>0</v>
      </c>
      <c r="F14" s="225">
        <v>189.79748898</v>
      </c>
      <c r="G14" s="226">
        <v>937.7</v>
      </c>
      <c r="H14" s="227">
        <v>3933</v>
      </c>
      <c r="I14" s="225">
        <v>45</v>
      </c>
      <c r="J14" s="225">
        <v>82.400285979999992</v>
      </c>
      <c r="K14" s="228">
        <v>0</v>
      </c>
      <c r="L14" s="227">
        <v>3548</v>
      </c>
      <c r="M14" s="225">
        <v>73.155000000000001</v>
      </c>
      <c r="N14" s="225">
        <v>80.853751469999992</v>
      </c>
      <c r="O14" s="225">
        <v>0</v>
      </c>
      <c r="P14" s="227">
        <v>4091</v>
      </c>
      <c r="Q14" s="225">
        <v>73.155000000000001</v>
      </c>
      <c r="R14" s="225">
        <v>88.812524370000006</v>
      </c>
      <c r="S14" s="225">
        <v>0</v>
      </c>
      <c r="T14" s="227">
        <v>4069</v>
      </c>
      <c r="U14" s="225">
        <v>0</v>
      </c>
      <c r="V14" s="225">
        <v>93.994566370400008</v>
      </c>
      <c r="W14" s="225">
        <v>0</v>
      </c>
      <c r="X14" s="227">
        <v>4254</v>
      </c>
      <c r="Y14" s="225"/>
      <c r="Z14" s="229">
        <f>Z19+Z34+Z35</f>
        <v>102.36605055</v>
      </c>
      <c r="AA14" s="229">
        <f t="shared" ref="AA14:AB14" si="0">AA19+AA34+AA35</f>
        <v>0</v>
      </c>
      <c r="AB14" s="227">
        <f t="shared" si="0"/>
        <v>4252</v>
      </c>
      <c r="AC14" s="229">
        <f>E14+I14+M14+Q14+U14+Y14</f>
        <v>191.31</v>
      </c>
      <c r="AD14" s="229">
        <f t="shared" ref="AD14:AE29" si="1">F14+J14+N14+R14+V14+Z14</f>
        <v>638.22466772039991</v>
      </c>
      <c r="AE14" s="226">
        <f t="shared" si="1"/>
        <v>937.7</v>
      </c>
      <c r="AF14" s="227">
        <f>H14+L14+P14+T14+X14+AB14</f>
        <v>24147</v>
      </c>
      <c r="AG14" s="227"/>
      <c r="AH14" s="227"/>
      <c r="AI14" s="227"/>
      <c r="AJ14" s="225">
        <v>191.31</v>
      </c>
      <c r="AK14" s="225">
        <v>535.85861717040007</v>
      </c>
      <c r="AL14" s="226">
        <v>937.7</v>
      </c>
      <c r="AM14" s="227">
        <v>19895</v>
      </c>
      <c r="AV14" s="213">
        <f>'[2]23г (2)'!$AE$20+Z14</f>
        <v>638.22466772040002</v>
      </c>
      <c r="AX14" s="212">
        <f>'[2]23г (2)'!$AG$20+AB14</f>
        <v>24147</v>
      </c>
    </row>
    <row r="15" spans="1:52" ht="17.55" customHeight="1" x14ac:dyDescent="0.3">
      <c r="A15" s="144" t="s">
        <v>10</v>
      </c>
      <c r="B15" s="145" t="s">
        <v>221</v>
      </c>
      <c r="C15" s="144" t="s">
        <v>222</v>
      </c>
      <c r="D15" s="214">
        <f>AD15</f>
        <v>16.8497998</v>
      </c>
      <c r="E15" s="214">
        <v>0</v>
      </c>
      <c r="F15" s="214">
        <v>8.1168750000000003</v>
      </c>
      <c r="G15" s="215">
        <v>0</v>
      </c>
      <c r="H15" s="216">
        <v>78</v>
      </c>
      <c r="I15" s="214">
        <v>0</v>
      </c>
      <c r="J15" s="214">
        <v>8.732924800000001</v>
      </c>
      <c r="K15" s="217">
        <v>0</v>
      </c>
      <c r="L15" s="216">
        <v>80</v>
      </c>
      <c r="M15" s="214">
        <v>0</v>
      </c>
      <c r="N15" s="214">
        <v>0</v>
      </c>
      <c r="O15" s="214">
        <v>0</v>
      </c>
      <c r="P15" s="216">
        <v>0</v>
      </c>
      <c r="Q15" s="214">
        <v>0</v>
      </c>
      <c r="R15" s="214">
        <v>0</v>
      </c>
      <c r="S15" s="214">
        <v>0</v>
      </c>
      <c r="T15" s="216">
        <v>0</v>
      </c>
      <c r="U15" s="214">
        <v>0</v>
      </c>
      <c r="V15" s="214">
        <v>0</v>
      </c>
      <c r="W15" s="214">
        <v>0</v>
      </c>
      <c r="X15" s="216">
        <v>0</v>
      </c>
      <c r="Y15" s="214"/>
      <c r="Z15" s="216"/>
      <c r="AA15" s="214"/>
      <c r="AB15" s="214"/>
      <c r="AC15" s="229">
        <f t="shared" ref="AC15:AC35" si="2">E15+I15+M15+Q15+U15+Y15</f>
        <v>0</v>
      </c>
      <c r="AD15" s="218">
        <f t="shared" si="1"/>
        <v>16.8497998</v>
      </c>
      <c r="AE15" s="216"/>
      <c r="AF15" s="219">
        <f t="shared" ref="AF15:AF35" si="3">H15+L15+P15+T15+X15+AB15</f>
        <v>158</v>
      </c>
      <c r="AG15" s="216"/>
      <c r="AH15" s="216"/>
      <c r="AI15" s="216"/>
      <c r="AJ15" s="214">
        <v>0</v>
      </c>
      <c r="AK15" s="214">
        <v>16.8497998</v>
      </c>
      <c r="AL15" s="220">
        <v>0</v>
      </c>
      <c r="AM15" s="216">
        <v>158</v>
      </c>
    </row>
    <row r="16" spans="1:52" ht="18.8" customHeight="1" x14ac:dyDescent="0.3">
      <c r="A16" s="144" t="s">
        <v>10</v>
      </c>
      <c r="B16" s="145" t="s">
        <v>223</v>
      </c>
      <c r="C16" s="144" t="s">
        <v>224</v>
      </c>
      <c r="D16" s="214">
        <f t="shared" ref="D16:D35" si="4">AD16</f>
        <v>6.01698559</v>
      </c>
      <c r="E16" s="214">
        <v>0</v>
      </c>
      <c r="F16" s="214">
        <v>0</v>
      </c>
      <c r="G16" s="215">
        <v>0</v>
      </c>
      <c r="H16" s="216">
        <v>0</v>
      </c>
      <c r="I16" s="214">
        <v>0</v>
      </c>
      <c r="J16" s="214">
        <v>0</v>
      </c>
      <c r="K16" s="217">
        <v>0</v>
      </c>
      <c r="L16" s="216">
        <v>0</v>
      </c>
      <c r="M16" s="214">
        <v>0</v>
      </c>
      <c r="N16" s="214">
        <v>6.01698559</v>
      </c>
      <c r="O16" s="214">
        <v>0</v>
      </c>
      <c r="P16" s="216">
        <v>53</v>
      </c>
      <c r="Q16" s="214">
        <v>0</v>
      </c>
      <c r="R16" s="214">
        <v>0</v>
      </c>
      <c r="S16" s="214">
        <v>0</v>
      </c>
      <c r="T16" s="216">
        <v>0</v>
      </c>
      <c r="U16" s="214">
        <v>0</v>
      </c>
      <c r="V16" s="214">
        <v>0</v>
      </c>
      <c r="W16" s="214">
        <v>0</v>
      </c>
      <c r="X16" s="216">
        <v>0</v>
      </c>
      <c r="Y16" s="214"/>
      <c r="Z16" s="216"/>
      <c r="AA16" s="214"/>
      <c r="AB16" s="214"/>
      <c r="AC16" s="229">
        <f t="shared" si="2"/>
        <v>0</v>
      </c>
      <c r="AD16" s="218">
        <f t="shared" si="1"/>
        <v>6.01698559</v>
      </c>
      <c r="AE16" s="216"/>
      <c r="AF16" s="219">
        <f t="shared" si="3"/>
        <v>53</v>
      </c>
      <c r="AG16" s="216"/>
      <c r="AH16" s="216"/>
      <c r="AI16" s="216"/>
      <c r="AJ16" s="214">
        <v>0</v>
      </c>
      <c r="AK16" s="214">
        <v>6.01698559</v>
      </c>
      <c r="AL16" s="220">
        <v>0</v>
      </c>
      <c r="AM16" s="216">
        <v>53</v>
      </c>
    </row>
    <row r="17" spans="1:48" ht="33.85" customHeight="1" x14ac:dyDescent="0.3">
      <c r="A17" s="144" t="s">
        <v>10</v>
      </c>
      <c r="B17" s="145" t="s">
        <v>225</v>
      </c>
      <c r="C17" s="144" t="s">
        <v>226</v>
      </c>
      <c r="D17" s="214">
        <f t="shared" si="4"/>
        <v>9.2093936999999979</v>
      </c>
      <c r="E17" s="214">
        <v>0</v>
      </c>
      <c r="F17" s="214">
        <v>0</v>
      </c>
      <c r="G17" s="215">
        <v>0</v>
      </c>
      <c r="H17" s="216">
        <v>0</v>
      </c>
      <c r="I17" s="214">
        <v>0</v>
      </c>
      <c r="J17" s="214">
        <v>0</v>
      </c>
      <c r="K17" s="217">
        <v>0</v>
      </c>
      <c r="L17" s="216">
        <v>0</v>
      </c>
      <c r="M17" s="214">
        <v>0</v>
      </c>
      <c r="N17" s="214">
        <v>0</v>
      </c>
      <c r="O17" s="214">
        <v>0</v>
      </c>
      <c r="P17" s="216">
        <v>0</v>
      </c>
      <c r="Q17" s="214">
        <v>0</v>
      </c>
      <c r="R17" s="214">
        <v>9.2093936999999979</v>
      </c>
      <c r="S17" s="214">
        <v>0</v>
      </c>
      <c r="T17" s="216">
        <v>78</v>
      </c>
      <c r="U17" s="214">
        <v>0</v>
      </c>
      <c r="V17" s="214">
        <v>0</v>
      </c>
      <c r="W17" s="214">
        <v>0</v>
      </c>
      <c r="X17" s="216">
        <v>0</v>
      </c>
      <c r="Y17" s="214"/>
      <c r="Z17" s="216"/>
      <c r="AA17" s="214"/>
      <c r="AB17" s="214"/>
      <c r="AC17" s="229">
        <f t="shared" si="2"/>
        <v>0</v>
      </c>
      <c r="AD17" s="218">
        <f t="shared" si="1"/>
        <v>9.2093936999999979</v>
      </c>
      <c r="AE17" s="216"/>
      <c r="AF17" s="219">
        <f t="shared" si="3"/>
        <v>78</v>
      </c>
      <c r="AG17" s="216"/>
      <c r="AH17" s="216"/>
      <c r="AI17" s="216"/>
      <c r="AJ17" s="214">
        <v>0</v>
      </c>
      <c r="AK17" s="214">
        <v>9.2093936999999979</v>
      </c>
      <c r="AL17" s="220">
        <v>0</v>
      </c>
      <c r="AM17" s="216">
        <v>78</v>
      </c>
      <c r="AV17" s="124">
        <f>AC14+AD14</f>
        <v>829.53466772039997</v>
      </c>
    </row>
    <row r="18" spans="1:48" ht="33.200000000000003" customHeight="1" x14ac:dyDescent="0.3">
      <c r="A18" s="144" t="s">
        <v>10</v>
      </c>
      <c r="B18" s="145" t="s">
        <v>227</v>
      </c>
      <c r="C18" s="144" t="s">
        <v>228</v>
      </c>
      <c r="D18" s="214">
        <f t="shared" si="4"/>
        <v>28.996616679999999</v>
      </c>
      <c r="E18" s="214">
        <v>0</v>
      </c>
      <c r="F18" s="214">
        <v>28.996616679999999</v>
      </c>
      <c r="G18" s="215">
        <v>0</v>
      </c>
      <c r="H18" s="216">
        <v>10</v>
      </c>
      <c r="I18" s="214">
        <v>0</v>
      </c>
      <c r="J18" s="214">
        <v>0</v>
      </c>
      <c r="K18" s="217">
        <v>0</v>
      </c>
      <c r="L18" s="216">
        <v>0</v>
      </c>
      <c r="M18" s="214">
        <v>0</v>
      </c>
      <c r="N18" s="214">
        <v>0</v>
      </c>
      <c r="O18" s="214">
        <v>0</v>
      </c>
      <c r="P18" s="216">
        <v>0</v>
      </c>
      <c r="Q18" s="214">
        <v>0</v>
      </c>
      <c r="R18" s="214">
        <v>0</v>
      </c>
      <c r="S18" s="214">
        <v>0</v>
      </c>
      <c r="T18" s="216">
        <v>0</v>
      </c>
      <c r="U18" s="214">
        <v>0</v>
      </c>
      <c r="V18" s="214">
        <v>0</v>
      </c>
      <c r="W18" s="214">
        <v>0</v>
      </c>
      <c r="X18" s="216">
        <v>0</v>
      </c>
      <c r="Y18" s="214"/>
      <c r="Z18" s="216"/>
      <c r="AA18" s="214"/>
      <c r="AB18" s="214"/>
      <c r="AC18" s="229">
        <f t="shared" si="2"/>
        <v>0</v>
      </c>
      <c r="AD18" s="218">
        <f t="shared" si="1"/>
        <v>28.996616679999999</v>
      </c>
      <c r="AE18" s="216"/>
      <c r="AF18" s="219">
        <f t="shared" si="3"/>
        <v>10</v>
      </c>
      <c r="AG18" s="216"/>
      <c r="AH18" s="216"/>
      <c r="AI18" s="216"/>
      <c r="AJ18" s="214">
        <v>0</v>
      </c>
      <c r="AK18" s="214">
        <v>28.996616679999999</v>
      </c>
      <c r="AL18" s="220">
        <v>0</v>
      </c>
      <c r="AM18" s="216">
        <v>10</v>
      </c>
    </row>
    <row r="19" spans="1:48" ht="31.3" x14ac:dyDescent="0.3">
      <c r="A19" s="144" t="s">
        <v>10</v>
      </c>
      <c r="B19" s="145" t="s">
        <v>229</v>
      </c>
      <c r="C19" s="144" t="s">
        <v>230</v>
      </c>
      <c r="D19" s="214">
        <f t="shared" si="4"/>
        <v>276.06343552999999</v>
      </c>
      <c r="E19" s="214">
        <v>0</v>
      </c>
      <c r="F19" s="214">
        <v>42.039665030000002</v>
      </c>
      <c r="G19" s="215">
        <v>0</v>
      </c>
      <c r="H19" s="216">
        <v>3791</v>
      </c>
      <c r="I19" s="214">
        <v>0</v>
      </c>
      <c r="J19" s="214">
        <v>39.90465978999999</v>
      </c>
      <c r="K19" s="217">
        <v>0</v>
      </c>
      <c r="L19" s="216">
        <v>3457</v>
      </c>
      <c r="M19" s="214">
        <v>0</v>
      </c>
      <c r="N19" s="214">
        <v>43.202616919999997</v>
      </c>
      <c r="O19" s="214">
        <v>0</v>
      </c>
      <c r="P19" s="216">
        <v>4028</v>
      </c>
      <c r="Q19" s="214">
        <v>0</v>
      </c>
      <c r="R19" s="214">
        <v>46.703615790000001</v>
      </c>
      <c r="S19" s="214">
        <v>0</v>
      </c>
      <c r="T19" s="216">
        <v>3981</v>
      </c>
      <c r="U19" s="214">
        <v>0</v>
      </c>
      <c r="V19" s="214">
        <v>50.201301770000001</v>
      </c>
      <c r="W19" s="214">
        <v>0</v>
      </c>
      <c r="X19" s="216">
        <v>4166</v>
      </c>
      <c r="Y19" s="214"/>
      <c r="Z19" s="214">
        <v>54.011576229999996</v>
      </c>
      <c r="AA19" s="214">
        <v>0</v>
      </c>
      <c r="AB19" s="216">
        <v>4142</v>
      </c>
      <c r="AC19" s="229">
        <f t="shared" si="2"/>
        <v>0</v>
      </c>
      <c r="AD19" s="218">
        <f t="shared" si="1"/>
        <v>276.06343552999999</v>
      </c>
      <c r="AE19" s="216"/>
      <c r="AF19" s="219">
        <f t="shared" si="3"/>
        <v>23565</v>
      </c>
      <c r="AG19" s="216"/>
      <c r="AH19" s="216"/>
      <c r="AI19" s="216"/>
      <c r="AJ19" s="214">
        <v>0</v>
      </c>
      <c r="AK19" s="214">
        <v>222.05185929999999</v>
      </c>
      <c r="AL19" s="220">
        <v>0</v>
      </c>
      <c r="AM19" s="216">
        <v>19423</v>
      </c>
      <c r="AV19" s="124">
        <f>AD19-Z19</f>
        <v>222.05185929999999</v>
      </c>
    </row>
    <row r="20" spans="1:48" ht="48.85" customHeight="1" x14ac:dyDescent="0.3">
      <c r="A20" s="144" t="s">
        <v>10</v>
      </c>
      <c r="B20" s="145" t="s">
        <v>231</v>
      </c>
      <c r="C20" s="144" t="s">
        <v>232</v>
      </c>
      <c r="D20" s="214">
        <f t="shared" si="4"/>
        <v>5.806997</v>
      </c>
      <c r="E20" s="214">
        <v>0</v>
      </c>
      <c r="F20" s="214">
        <v>5.806997</v>
      </c>
      <c r="G20" s="215">
        <v>276.10000000000002</v>
      </c>
      <c r="H20" s="216">
        <v>0</v>
      </c>
      <c r="I20" s="214">
        <v>0</v>
      </c>
      <c r="J20" s="214">
        <v>0</v>
      </c>
      <c r="K20" s="217">
        <v>0</v>
      </c>
      <c r="L20" s="216">
        <v>0</v>
      </c>
      <c r="M20" s="214">
        <v>0</v>
      </c>
      <c r="N20" s="214">
        <v>0</v>
      </c>
      <c r="O20" s="214">
        <v>0</v>
      </c>
      <c r="P20" s="216">
        <v>0</v>
      </c>
      <c r="Q20" s="214">
        <v>0</v>
      </c>
      <c r="R20" s="214">
        <v>0</v>
      </c>
      <c r="S20" s="214">
        <v>0</v>
      </c>
      <c r="T20" s="216">
        <v>0</v>
      </c>
      <c r="U20" s="214">
        <v>0</v>
      </c>
      <c r="V20" s="214">
        <v>0</v>
      </c>
      <c r="W20" s="214">
        <v>0</v>
      </c>
      <c r="X20" s="216">
        <v>0</v>
      </c>
      <c r="Y20" s="214"/>
      <c r="Z20" s="216"/>
      <c r="AA20" s="214"/>
      <c r="AB20" s="214"/>
      <c r="AC20" s="229">
        <f t="shared" si="2"/>
        <v>0</v>
      </c>
      <c r="AD20" s="218">
        <f t="shared" si="1"/>
        <v>5.806997</v>
      </c>
      <c r="AE20" s="220">
        <f>G20</f>
        <v>276.10000000000002</v>
      </c>
      <c r="AF20" s="219">
        <f t="shared" si="3"/>
        <v>0</v>
      </c>
      <c r="AG20" s="216"/>
      <c r="AH20" s="216"/>
      <c r="AI20" s="216"/>
      <c r="AJ20" s="214">
        <v>0</v>
      </c>
      <c r="AK20" s="214">
        <v>5.806997</v>
      </c>
      <c r="AL20" s="220">
        <v>276.10000000000002</v>
      </c>
      <c r="AM20" s="216">
        <v>0</v>
      </c>
    </row>
    <row r="21" spans="1:48" ht="21.3" customHeight="1" x14ac:dyDescent="0.3">
      <c r="A21" s="144" t="s">
        <v>10</v>
      </c>
      <c r="B21" s="145" t="s">
        <v>233</v>
      </c>
      <c r="C21" s="144" t="s">
        <v>234</v>
      </c>
      <c r="D21" s="214">
        <f t="shared" si="4"/>
        <v>0.43445476999999999</v>
      </c>
      <c r="E21" s="214">
        <v>0</v>
      </c>
      <c r="F21" s="214">
        <v>0.43445476999999999</v>
      </c>
      <c r="G21" s="215">
        <v>0</v>
      </c>
      <c r="H21" s="216">
        <v>2</v>
      </c>
      <c r="I21" s="214">
        <v>0</v>
      </c>
      <c r="J21" s="214">
        <v>0</v>
      </c>
      <c r="K21" s="217">
        <v>0</v>
      </c>
      <c r="L21" s="216">
        <v>0</v>
      </c>
      <c r="M21" s="214">
        <v>0</v>
      </c>
      <c r="N21" s="214">
        <v>0</v>
      </c>
      <c r="O21" s="214">
        <v>0</v>
      </c>
      <c r="P21" s="216">
        <v>0</v>
      </c>
      <c r="Q21" s="214">
        <v>0</v>
      </c>
      <c r="R21" s="214">
        <v>0</v>
      </c>
      <c r="S21" s="214">
        <v>0</v>
      </c>
      <c r="T21" s="216">
        <v>0</v>
      </c>
      <c r="U21" s="214">
        <v>0</v>
      </c>
      <c r="V21" s="214">
        <v>0</v>
      </c>
      <c r="W21" s="214">
        <v>0</v>
      </c>
      <c r="X21" s="216">
        <v>0</v>
      </c>
      <c r="Y21" s="214"/>
      <c r="Z21" s="216"/>
      <c r="AA21" s="214"/>
      <c r="AB21" s="214"/>
      <c r="AC21" s="229">
        <f t="shared" si="2"/>
        <v>0</v>
      </c>
      <c r="AD21" s="218">
        <f t="shared" si="1"/>
        <v>0.43445476999999999</v>
      </c>
      <c r="AE21" s="216"/>
      <c r="AF21" s="219">
        <f t="shared" si="3"/>
        <v>2</v>
      </c>
      <c r="AG21" s="216"/>
      <c r="AH21" s="216"/>
      <c r="AI21" s="216"/>
      <c r="AJ21" s="214">
        <v>0</v>
      </c>
      <c r="AK21" s="214">
        <v>0.43445476999999999</v>
      </c>
      <c r="AL21" s="220">
        <v>0</v>
      </c>
      <c r="AM21" s="216">
        <v>2</v>
      </c>
    </row>
    <row r="22" spans="1:48" ht="18.8" customHeight="1" x14ac:dyDescent="0.3">
      <c r="A22" s="144" t="s">
        <v>10</v>
      </c>
      <c r="B22" s="145" t="s">
        <v>235</v>
      </c>
      <c r="C22" s="144" t="s">
        <v>236</v>
      </c>
      <c r="D22" s="214">
        <f>AC22</f>
        <v>107.58799999999999</v>
      </c>
      <c r="E22" s="214">
        <v>0</v>
      </c>
      <c r="F22" s="214">
        <v>0</v>
      </c>
      <c r="G22" s="215">
        <v>0</v>
      </c>
      <c r="H22" s="216">
        <v>0</v>
      </c>
      <c r="I22" s="214">
        <v>24</v>
      </c>
      <c r="J22" s="214">
        <v>0</v>
      </c>
      <c r="K22" s="217">
        <v>0</v>
      </c>
      <c r="L22" s="216">
        <v>0</v>
      </c>
      <c r="M22" s="214">
        <v>41.793999999999997</v>
      </c>
      <c r="N22" s="214">
        <v>0</v>
      </c>
      <c r="O22" s="214">
        <v>0</v>
      </c>
      <c r="P22" s="216">
        <v>0</v>
      </c>
      <c r="Q22" s="214">
        <v>41.793999999999997</v>
      </c>
      <c r="R22" s="214">
        <v>0</v>
      </c>
      <c r="S22" s="214">
        <v>0</v>
      </c>
      <c r="T22" s="216">
        <v>0</v>
      </c>
      <c r="U22" s="214">
        <v>0</v>
      </c>
      <c r="V22" s="214">
        <v>0</v>
      </c>
      <c r="W22" s="214">
        <v>0</v>
      </c>
      <c r="X22" s="216">
        <v>0</v>
      </c>
      <c r="Y22" s="214"/>
      <c r="Z22" s="216"/>
      <c r="AA22" s="214"/>
      <c r="AB22" s="214"/>
      <c r="AC22" s="218">
        <f t="shared" si="2"/>
        <v>107.58799999999999</v>
      </c>
      <c r="AD22" s="218">
        <f t="shared" si="1"/>
        <v>0</v>
      </c>
      <c r="AE22" s="216"/>
      <c r="AF22" s="219">
        <f t="shared" si="3"/>
        <v>0</v>
      </c>
      <c r="AG22" s="216"/>
      <c r="AH22" s="216"/>
      <c r="AI22" s="216"/>
      <c r="AJ22" s="214">
        <v>107.58799999999999</v>
      </c>
      <c r="AK22" s="214">
        <v>0</v>
      </c>
      <c r="AL22" s="220">
        <v>0</v>
      </c>
      <c r="AM22" s="216">
        <v>0</v>
      </c>
    </row>
    <row r="23" spans="1:48" ht="31.95" customHeight="1" x14ac:dyDescent="0.3">
      <c r="A23" s="144" t="s">
        <v>10</v>
      </c>
      <c r="B23" s="145" t="s">
        <v>237</v>
      </c>
      <c r="C23" s="144" t="s">
        <v>238</v>
      </c>
      <c r="D23" s="214">
        <f t="shared" si="4"/>
        <v>3.39</v>
      </c>
      <c r="E23" s="214">
        <v>0</v>
      </c>
      <c r="F23" s="214">
        <v>3.39</v>
      </c>
      <c r="G23" s="215">
        <v>0</v>
      </c>
      <c r="H23" s="216">
        <v>5</v>
      </c>
      <c r="I23" s="214">
        <v>0</v>
      </c>
      <c r="J23" s="214">
        <v>0</v>
      </c>
      <c r="K23" s="217">
        <v>0</v>
      </c>
      <c r="L23" s="216">
        <v>0</v>
      </c>
      <c r="M23" s="214">
        <v>0</v>
      </c>
      <c r="N23" s="214">
        <v>0</v>
      </c>
      <c r="O23" s="214">
        <v>0</v>
      </c>
      <c r="P23" s="216">
        <v>0</v>
      </c>
      <c r="Q23" s="214">
        <v>0</v>
      </c>
      <c r="R23" s="214">
        <v>0</v>
      </c>
      <c r="S23" s="214">
        <v>0</v>
      </c>
      <c r="T23" s="216">
        <v>0</v>
      </c>
      <c r="U23" s="214">
        <v>0</v>
      </c>
      <c r="V23" s="214">
        <v>0</v>
      </c>
      <c r="W23" s="214">
        <v>0</v>
      </c>
      <c r="X23" s="216">
        <v>0</v>
      </c>
      <c r="Y23" s="214"/>
      <c r="Z23" s="216"/>
      <c r="AA23" s="214"/>
      <c r="AB23" s="214"/>
      <c r="AC23" s="218">
        <f t="shared" si="2"/>
        <v>0</v>
      </c>
      <c r="AD23" s="218">
        <f t="shared" si="1"/>
        <v>3.39</v>
      </c>
      <c r="AE23" s="216"/>
      <c r="AF23" s="219">
        <f t="shared" si="3"/>
        <v>5</v>
      </c>
      <c r="AG23" s="216"/>
      <c r="AH23" s="216"/>
      <c r="AI23" s="216"/>
      <c r="AJ23" s="214">
        <v>0</v>
      </c>
      <c r="AK23" s="214">
        <v>3.39</v>
      </c>
      <c r="AL23" s="220">
        <v>0</v>
      </c>
      <c r="AM23" s="216">
        <v>5</v>
      </c>
    </row>
    <row r="24" spans="1:48" ht="36.35" customHeight="1" x14ac:dyDescent="0.3">
      <c r="A24" s="144" t="s">
        <v>10</v>
      </c>
      <c r="B24" s="145" t="s">
        <v>239</v>
      </c>
      <c r="C24" s="144" t="s">
        <v>240</v>
      </c>
      <c r="D24" s="214">
        <f t="shared" si="4"/>
        <v>6.5342405100000001</v>
      </c>
      <c r="E24" s="214">
        <v>0</v>
      </c>
      <c r="F24" s="214">
        <v>3.18899</v>
      </c>
      <c r="G24" s="215">
        <v>0</v>
      </c>
      <c r="H24" s="216">
        <v>1</v>
      </c>
      <c r="I24" s="214">
        <v>0</v>
      </c>
      <c r="J24" s="214">
        <v>3.3452505100000001</v>
      </c>
      <c r="K24" s="217">
        <v>0</v>
      </c>
      <c r="L24" s="216">
        <v>1</v>
      </c>
      <c r="M24" s="214">
        <v>0</v>
      </c>
      <c r="N24" s="214">
        <v>0</v>
      </c>
      <c r="O24" s="214">
        <v>0</v>
      </c>
      <c r="P24" s="216">
        <v>0</v>
      </c>
      <c r="Q24" s="214">
        <v>0</v>
      </c>
      <c r="R24" s="214">
        <v>0</v>
      </c>
      <c r="S24" s="214">
        <v>0</v>
      </c>
      <c r="T24" s="216">
        <v>0</v>
      </c>
      <c r="U24" s="214">
        <v>0</v>
      </c>
      <c r="V24" s="214">
        <v>0</v>
      </c>
      <c r="W24" s="214">
        <v>0</v>
      </c>
      <c r="X24" s="216">
        <v>0</v>
      </c>
      <c r="Y24" s="214"/>
      <c r="Z24" s="216"/>
      <c r="AA24" s="214"/>
      <c r="AB24" s="214"/>
      <c r="AC24" s="218">
        <f t="shared" si="2"/>
        <v>0</v>
      </c>
      <c r="AD24" s="218">
        <f t="shared" si="1"/>
        <v>6.5342405100000001</v>
      </c>
      <c r="AE24" s="216"/>
      <c r="AF24" s="219">
        <f t="shared" si="3"/>
        <v>2</v>
      </c>
      <c r="AG24" s="216"/>
      <c r="AH24" s="216"/>
      <c r="AI24" s="216"/>
      <c r="AJ24" s="214">
        <v>0</v>
      </c>
      <c r="AK24" s="214">
        <v>6.5342405100000001</v>
      </c>
      <c r="AL24" s="220">
        <v>0</v>
      </c>
      <c r="AM24" s="216">
        <v>2</v>
      </c>
    </row>
    <row r="25" spans="1:48" x14ac:dyDescent="0.3">
      <c r="A25" s="144" t="s">
        <v>10</v>
      </c>
      <c r="B25" s="145" t="s">
        <v>241</v>
      </c>
      <c r="C25" s="144" t="s">
        <v>242</v>
      </c>
      <c r="D25" s="214">
        <f t="shared" si="4"/>
        <v>88.103680440000005</v>
      </c>
      <c r="E25" s="214">
        <v>0</v>
      </c>
      <c r="F25" s="214">
        <v>88.103680440000005</v>
      </c>
      <c r="G25" s="215">
        <v>661.6</v>
      </c>
      <c r="H25" s="216">
        <v>0</v>
      </c>
      <c r="I25" s="214">
        <v>0</v>
      </c>
      <c r="J25" s="214">
        <v>0</v>
      </c>
      <c r="K25" s="217">
        <v>0</v>
      </c>
      <c r="L25" s="216">
        <v>0</v>
      </c>
      <c r="M25" s="214">
        <v>0</v>
      </c>
      <c r="N25" s="214">
        <v>0</v>
      </c>
      <c r="O25" s="214">
        <v>0</v>
      </c>
      <c r="P25" s="216">
        <v>0</v>
      </c>
      <c r="Q25" s="214">
        <v>0</v>
      </c>
      <c r="R25" s="214">
        <v>0</v>
      </c>
      <c r="S25" s="214">
        <v>0</v>
      </c>
      <c r="T25" s="216">
        <v>0</v>
      </c>
      <c r="U25" s="214">
        <v>0</v>
      </c>
      <c r="V25" s="214">
        <v>0</v>
      </c>
      <c r="W25" s="214">
        <v>0</v>
      </c>
      <c r="X25" s="216">
        <v>0</v>
      </c>
      <c r="Y25" s="214"/>
      <c r="Z25" s="216"/>
      <c r="AA25" s="214"/>
      <c r="AB25" s="214"/>
      <c r="AC25" s="218">
        <f t="shared" si="2"/>
        <v>0</v>
      </c>
      <c r="AD25" s="218">
        <f t="shared" si="1"/>
        <v>88.103680440000005</v>
      </c>
      <c r="AE25" s="220">
        <f>G25</f>
        <v>661.6</v>
      </c>
      <c r="AF25" s="219">
        <f t="shared" si="3"/>
        <v>0</v>
      </c>
      <c r="AG25" s="216"/>
      <c r="AH25" s="216"/>
      <c r="AI25" s="216"/>
      <c r="AJ25" s="214">
        <v>0</v>
      </c>
      <c r="AK25" s="214">
        <v>88.103680440000005</v>
      </c>
      <c r="AL25" s="220">
        <v>661.6</v>
      </c>
      <c r="AM25" s="216">
        <v>0</v>
      </c>
    </row>
    <row r="26" spans="1:48" ht="17.7" customHeight="1" x14ac:dyDescent="0.3">
      <c r="A26" s="144" t="s">
        <v>10</v>
      </c>
      <c r="B26" s="145" t="s">
        <v>243</v>
      </c>
      <c r="C26" s="144" t="s">
        <v>244</v>
      </c>
      <c r="D26" s="214">
        <f t="shared" si="4"/>
        <v>7.8589600600000002</v>
      </c>
      <c r="E26" s="214">
        <v>0</v>
      </c>
      <c r="F26" s="214">
        <v>7.8589600600000002</v>
      </c>
      <c r="G26" s="215">
        <v>0</v>
      </c>
      <c r="H26" s="216">
        <v>46</v>
      </c>
      <c r="I26" s="214">
        <v>0</v>
      </c>
      <c r="J26" s="214">
        <v>0</v>
      </c>
      <c r="K26" s="217">
        <v>0</v>
      </c>
      <c r="L26" s="216">
        <v>0</v>
      </c>
      <c r="M26" s="214">
        <v>0</v>
      </c>
      <c r="N26" s="214">
        <v>0</v>
      </c>
      <c r="O26" s="214">
        <v>0</v>
      </c>
      <c r="P26" s="216">
        <v>0</v>
      </c>
      <c r="Q26" s="214">
        <v>0</v>
      </c>
      <c r="R26" s="214">
        <v>0</v>
      </c>
      <c r="S26" s="214">
        <v>0</v>
      </c>
      <c r="T26" s="216">
        <v>0</v>
      </c>
      <c r="U26" s="214">
        <v>0</v>
      </c>
      <c r="V26" s="214">
        <v>0</v>
      </c>
      <c r="W26" s="214">
        <v>0</v>
      </c>
      <c r="X26" s="216">
        <v>0</v>
      </c>
      <c r="Y26" s="214"/>
      <c r="Z26" s="216"/>
      <c r="AA26" s="214"/>
      <c r="AB26" s="214"/>
      <c r="AC26" s="218">
        <f t="shared" si="2"/>
        <v>0</v>
      </c>
      <c r="AD26" s="218">
        <f t="shared" si="1"/>
        <v>7.8589600600000002</v>
      </c>
      <c r="AE26" s="216"/>
      <c r="AF26" s="219">
        <f t="shared" si="3"/>
        <v>46</v>
      </c>
      <c r="AG26" s="216"/>
      <c r="AH26" s="216"/>
      <c r="AI26" s="216"/>
      <c r="AJ26" s="214">
        <v>0</v>
      </c>
      <c r="AK26" s="214">
        <v>7.8589600600000002</v>
      </c>
      <c r="AL26" s="220">
        <v>0</v>
      </c>
      <c r="AM26" s="216">
        <v>46</v>
      </c>
    </row>
    <row r="27" spans="1:48" ht="15.05" customHeight="1" x14ac:dyDescent="0.3">
      <c r="A27" s="144" t="s">
        <v>10</v>
      </c>
      <c r="B27" s="145" t="s">
        <v>280</v>
      </c>
      <c r="C27" s="144" t="s">
        <v>247</v>
      </c>
      <c r="D27" s="214">
        <f t="shared" si="4"/>
        <v>9.5777691204000011</v>
      </c>
      <c r="E27" s="214">
        <v>0</v>
      </c>
      <c r="F27" s="214">
        <v>0</v>
      </c>
      <c r="G27" s="215">
        <v>0</v>
      </c>
      <c r="H27" s="216">
        <v>0</v>
      </c>
      <c r="I27" s="214">
        <v>0</v>
      </c>
      <c r="J27" s="214">
        <v>0</v>
      </c>
      <c r="K27" s="217">
        <v>0</v>
      </c>
      <c r="L27" s="216">
        <v>0</v>
      </c>
      <c r="M27" s="214">
        <v>0</v>
      </c>
      <c r="N27" s="214">
        <v>0</v>
      </c>
      <c r="O27" s="214">
        <v>0</v>
      </c>
      <c r="P27" s="216">
        <v>0</v>
      </c>
      <c r="Q27" s="214">
        <v>0</v>
      </c>
      <c r="R27" s="214">
        <v>0</v>
      </c>
      <c r="S27" s="214">
        <v>0</v>
      </c>
      <c r="T27" s="216">
        <v>0</v>
      </c>
      <c r="U27" s="214">
        <v>0</v>
      </c>
      <c r="V27" s="214">
        <v>9.5777691204000011</v>
      </c>
      <c r="W27" s="214">
        <v>0</v>
      </c>
      <c r="X27" s="216">
        <v>78</v>
      </c>
      <c r="Y27" s="214"/>
      <c r="Z27" s="216"/>
      <c r="AA27" s="214"/>
      <c r="AB27" s="214"/>
      <c r="AC27" s="218">
        <f t="shared" si="2"/>
        <v>0</v>
      </c>
      <c r="AD27" s="218">
        <f t="shared" si="1"/>
        <v>9.5777691204000011</v>
      </c>
      <c r="AE27" s="216"/>
      <c r="AF27" s="219">
        <f t="shared" si="3"/>
        <v>78</v>
      </c>
      <c r="AG27" s="216"/>
      <c r="AH27" s="216"/>
      <c r="AI27" s="216"/>
      <c r="AJ27" s="214">
        <v>0</v>
      </c>
      <c r="AK27" s="214">
        <v>9.5777691204000011</v>
      </c>
      <c r="AL27" s="220">
        <v>0</v>
      </c>
      <c r="AM27" s="216">
        <v>78</v>
      </c>
    </row>
    <row r="28" spans="1:48" ht="17.25" customHeight="1" x14ac:dyDescent="0.3">
      <c r="A28" s="144" t="s">
        <v>10</v>
      </c>
      <c r="B28" s="145" t="s">
        <v>342</v>
      </c>
      <c r="C28" s="144" t="s">
        <v>343</v>
      </c>
      <c r="D28" s="214">
        <f t="shared" si="4"/>
        <v>1.8612500000000001</v>
      </c>
      <c r="E28" s="214">
        <v>0</v>
      </c>
      <c r="F28" s="214">
        <v>1.8612500000000001</v>
      </c>
      <c r="G28" s="215">
        <v>0</v>
      </c>
      <c r="H28" s="216">
        <v>0</v>
      </c>
      <c r="I28" s="214">
        <v>0</v>
      </c>
      <c r="J28" s="214">
        <v>0</v>
      </c>
      <c r="K28" s="217">
        <v>0</v>
      </c>
      <c r="L28" s="216">
        <v>0</v>
      </c>
      <c r="M28" s="214">
        <v>0</v>
      </c>
      <c r="N28" s="214">
        <v>0</v>
      </c>
      <c r="O28" s="214">
        <v>0</v>
      </c>
      <c r="P28" s="216">
        <v>0</v>
      </c>
      <c r="Q28" s="214">
        <v>0</v>
      </c>
      <c r="R28" s="214">
        <v>0</v>
      </c>
      <c r="S28" s="214">
        <v>0</v>
      </c>
      <c r="T28" s="216">
        <v>0</v>
      </c>
      <c r="U28" s="214">
        <v>0</v>
      </c>
      <c r="V28" s="214">
        <v>0</v>
      </c>
      <c r="W28" s="214">
        <v>0</v>
      </c>
      <c r="X28" s="216">
        <v>0</v>
      </c>
      <c r="Y28" s="214"/>
      <c r="Z28" s="216"/>
      <c r="AA28" s="214"/>
      <c r="AB28" s="214"/>
      <c r="AC28" s="218">
        <f t="shared" si="2"/>
        <v>0</v>
      </c>
      <c r="AD28" s="218">
        <f t="shared" si="1"/>
        <v>1.8612500000000001</v>
      </c>
      <c r="AE28" s="216"/>
      <c r="AF28" s="219">
        <f t="shared" si="3"/>
        <v>0</v>
      </c>
      <c r="AG28" s="216"/>
      <c r="AH28" s="216"/>
      <c r="AI28" s="216"/>
      <c r="AJ28" s="214">
        <v>0</v>
      </c>
      <c r="AK28" s="214">
        <v>1.8612500000000001</v>
      </c>
      <c r="AL28" s="220">
        <v>0</v>
      </c>
      <c r="AM28" s="216">
        <v>0</v>
      </c>
    </row>
    <row r="29" spans="1:48" ht="50.1" customHeight="1" x14ac:dyDescent="0.3">
      <c r="A29" s="144" t="s">
        <v>10</v>
      </c>
      <c r="B29" s="145" t="s">
        <v>344</v>
      </c>
      <c r="C29" s="144" t="s">
        <v>345</v>
      </c>
      <c r="D29" s="214">
        <f>AC29</f>
        <v>83.722000000000008</v>
      </c>
      <c r="E29" s="214">
        <v>0</v>
      </c>
      <c r="F29" s="214">
        <v>0</v>
      </c>
      <c r="G29" s="215">
        <v>0</v>
      </c>
      <c r="H29" s="216">
        <v>0</v>
      </c>
      <c r="I29" s="214">
        <v>21</v>
      </c>
      <c r="J29" s="214">
        <v>0</v>
      </c>
      <c r="K29" s="217">
        <v>0</v>
      </c>
      <c r="L29" s="216">
        <v>0</v>
      </c>
      <c r="M29" s="214">
        <v>31.361000000000001</v>
      </c>
      <c r="N29" s="214">
        <v>0</v>
      </c>
      <c r="O29" s="214">
        <v>0</v>
      </c>
      <c r="P29" s="216">
        <v>0</v>
      </c>
      <c r="Q29" s="214">
        <v>31.361000000000001</v>
      </c>
      <c r="R29" s="214">
        <v>0</v>
      </c>
      <c r="S29" s="214">
        <v>0</v>
      </c>
      <c r="T29" s="216">
        <v>0</v>
      </c>
      <c r="U29" s="214">
        <v>0</v>
      </c>
      <c r="V29" s="214">
        <v>0</v>
      </c>
      <c r="W29" s="214">
        <v>0</v>
      </c>
      <c r="X29" s="216">
        <v>0</v>
      </c>
      <c r="Y29" s="214"/>
      <c r="Z29" s="216"/>
      <c r="AA29" s="214"/>
      <c r="AB29" s="214"/>
      <c r="AC29" s="218">
        <f t="shared" si="2"/>
        <v>83.722000000000008</v>
      </c>
      <c r="AD29" s="218">
        <f t="shared" si="1"/>
        <v>0</v>
      </c>
      <c r="AE29" s="216"/>
      <c r="AF29" s="219">
        <f t="shared" si="3"/>
        <v>0</v>
      </c>
      <c r="AG29" s="216"/>
      <c r="AH29" s="216"/>
      <c r="AI29" s="216"/>
      <c r="AJ29" s="214">
        <v>83.722000000000008</v>
      </c>
      <c r="AK29" s="214">
        <v>0</v>
      </c>
      <c r="AL29" s="220">
        <v>0</v>
      </c>
      <c r="AM29" s="216">
        <v>0</v>
      </c>
    </row>
    <row r="30" spans="1:48" ht="31.95" customHeight="1" x14ac:dyDescent="0.3">
      <c r="A30" s="144" t="s">
        <v>10</v>
      </c>
      <c r="B30" s="145" t="s">
        <v>346</v>
      </c>
      <c r="C30" s="144" t="s">
        <v>347</v>
      </c>
      <c r="D30" s="214">
        <f t="shared" si="4"/>
        <v>30.417450880000001</v>
      </c>
      <c r="E30" s="214">
        <v>0</v>
      </c>
      <c r="F30" s="214">
        <v>0</v>
      </c>
      <c r="G30" s="215">
        <v>0</v>
      </c>
      <c r="H30" s="216">
        <v>0</v>
      </c>
      <c r="I30" s="214">
        <v>0</v>
      </c>
      <c r="J30" s="214">
        <v>30.417450880000001</v>
      </c>
      <c r="K30" s="217">
        <v>0</v>
      </c>
      <c r="L30" s="216">
        <v>10</v>
      </c>
      <c r="M30" s="214">
        <v>0</v>
      </c>
      <c r="N30" s="214">
        <v>0</v>
      </c>
      <c r="O30" s="214">
        <v>0</v>
      </c>
      <c r="P30" s="216">
        <v>0</v>
      </c>
      <c r="Q30" s="214">
        <v>0</v>
      </c>
      <c r="R30" s="214">
        <v>0</v>
      </c>
      <c r="S30" s="214">
        <v>0</v>
      </c>
      <c r="T30" s="216">
        <v>0</v>
      </c>
      <c r="U30" s="214">
        <v>0</v>
      </c>
      <c r="V30" s="214">
        <v>0</v>
      </c>
      <c r="W30" s="214">
        <v>0</v>
      </c>
      <c r="X30" s="216">
        <v>0</v>
      </c>
      <c r="Y30" s="214"/>
      <c r="Z30" s="216"/>
      <c r="AA30" s="214"/>
      <c r="AB30" s="214"/>
      <c r="AC30" s="229">
        <f t="shared" si="2"/>
        <v>0</v>
      </c>
      <c r="AD30" s="218">
        <f t="shared" ref="AD30:AD35" si="5">F30+J30+N30+R30+V30+Z30</f>
        <v>30.417450880000001</v>
      </c>
      <c r="AE30" s="216"/>
      <c r="AF30" s="219">
        <f t="shared" si="3"/>
        <v>10</v>
      </c>
      <c r="AG30" s="216"/>
      <c r="AH30" s="216"/>
      <c r="AI30" s="216"/>
      <c r="AJ30" s="214">
        <v>0</v>
      </c>
      <c r="AK30" s="214">
        <v>30.417450880000001</v>
      </c>
      <c r="AL30" s="220">
        <v>0</v>
      </c>
      <c r="AM30" s="216">
        <v>10</v>
      </c>
    </row>
    <row r="31" spans="1:48" ht="33.200000000000003" customHeight="1" x14ac:dyDescent="0.3">
      <c r="A31" s="144" t="s">
        <v>10</v>
      </c>
      <c r="B31" s="145" t="s">
        <v>348</v>
      </c>
      <c r="C31" s="144" t="s">
        <v>349</v>
      </c>
      <c r="D31" s="214">
        <f t="shared" si="4"/>
        <v>31.634148960000001</v>
      </c>
      <c r="E31" s="214">
        <v>0</v>
      </c>
      <c r="F31" s="214">
        <v>0</v>
      </c>
      <c r="G31" s="215">
        <v>0</v>
      </c>
      <c r="H31" s="216">
        <v>0</v>
      </c>
      <c r="I31" s="214">
        <v>0</v>
      </c>
      <c r="J31" s="214">
        <v>0</v>
      </c>
      <c r="K31" s="217">
        <v>0</v>
      </c>
      <c r="L31" s="216">
        <v>0</v>
      </c>
      <c r="M31" s="214">
        <v>0</v>
      </c>
      <c r="N31" s="214">
        <v>31.634148960000001</v>
      </c>
      <c r="O31" s="214">
        <v>0</v>
      </c>
      <c r="P31" s="216">
        <v>10</v>
      </c>
      <c r="Q31" s="214">
        <v>0</v>
      </c>
      <c r="R31" s="214">
        <v>0</v>
      </c>
      <c r="S31" s="214">
        <v>0</v>
      </c>
      <c r="T31" s="216">
        <v>0</v>
      </c>
      <c r="U31" s="214">
        <v>0</v>
      </c>
      <c r="V31" s="214">
        <v>0</v>
      </c>
      <c r="W31" s="214">
        <v>0</v>
      </c>
      <c r="X31" s="216">
        <v>0</v>
      </c>
      <c r="Y31" s="214"/>
      <c r="Z31" s="216"/>
      <c r="AA31" s="214"/>
      <c r="AB31" s="214"/>
      <c r="AC31" s="229">
        <f t="shared" si="2"/>
        <v>0</v>
      </c>
      <c r="AD31" s="218">
        <f t="shared" si="5"/>
        <v>31.634148960000001</v>
      </c>
      <c r="AE31" s="216"/>
      <c r="AF31" s="219">
        <f t="shared" si="3"/>
        <v>10</v>
      </c>
      <c r="AG31" s="216"/>
      <c r="AH31" s="216"/>
      <c r="AI31" s="216"/>
      <c r="AJ31" s="214">
        <v>0</v>
      </c>
      <c r="AK31" s="214">
        <v>31.634148960000001</v>
      </c>
      <c r="AL31" s="220">
        <v>0</v>
      </c>
      <c r="AM31" s="216">
        <v>10</v>
      </c>
    </row>
    <row r="32" spans="1:48" ht="33.85" customHeight="1" x14ac:dyDescent="0.3">
      <c r="A32" s="144" t="s">
        <v>10</v>
      </c>
      <c r="B32" s="145" t="s">
        <v>350</v>
      </c>
      <c r="C32" s="144" t="s">
        <v>351</v>
      </c>
      <c r="D32" s="214">
        <f t="shared" si="4"/>
        <v>32.899514880000005</v>
      </c>
      <c r="E32" s="214">
        <v>0</v>
      </c>
      <c r="F32" s="214">
        <v>0</v>
      </c>
      <c r="G32" s="215">
        <v>0</v>
      </c>
      <c r="H32" s="216">
        <v>0</v>
      </c>
      <c r="I32" s="214">
        <v>0</v>
      </c>
      <c r="J32" s="214">
        <v>0</v>
      </c>
      <c r="K32" s="217">
        <v>0</v>
      </c>
      <c r="L32" s="216">
        <v>0</v>
      </c>
      <c r="M32" s="214">
        <v>0</v>
      </c>
      <c r="N32" s="214">
        <v>0</v>
      </c>
      <c r="O32" s="214">
        <v>0</v>
      </c>
      <c r="P32" s="216">
        <v>0</v>
      </c>
      <c r="Q32" s="214">
        <v>0</v>
      </c>
      <c r="R32" s="214">
        <v>32.899514880000005</v>
      </c>
      <c r="S32" s="214">
        <v>0</v>
      </c>
      <c r="T32" s="216">
        <v>10</v>
      </c>
      <c r="U32" s="214">
        <v>0</v>
      </c>
      <c r="V32" s="214">
        <v>0</v>
      </c>
      <c r="W32" s="214">
        <v>0</v>
      </c>
      <c r="X32" s="216">
        <v>0</v>
      </c>
      <c r="Y32" s="214"/>
      <c r="Z32" s="216"/>
      <c r="AA32" s="214"/>
      <c r="AB32" s="214"/>
      <c r="AC32" s="229">
        <f t="shared" si="2"/>
        <v>0</v>
      </c>
      <c r="AD32" s="218">
        <f t="shared" si="5"/>
        <v>32.899514880000005</v>
      </c>
      <c r="AE32" s="216"/>
      <c r="AF32" s="219">
        <f t="shared" si="3"/>
        <v>10</v>
      </c>
      <c r="AG32" s="216"/>
      <c r="AH32" s="216"/>
      <c r="AI32" s="216"/>
      <c r="AJ32" s="214">
        <v>0</v>
      </c>
      <c r="AK32" s="214">
        <v>32.899514880000005</v>
      </c>
      <c r="AL32" s="220">
        <v>0</v>
      </c>
      <c r="AM32" s="216">
        <v>10</v>
      </c>
    </row>
    <row r="33" spans="1:46" ht="31.3" customHeight="1" x14ac:dyDescent="0.3">
      <c r="A33" s="144" t="s">
        <v>10</v>
      </c>
      <c r="B33" s="145" t="s">
        <v>352</v>
      </c>
      <c r="C33" s="144" t="s">
        <v>353</v>
      </c>
      <c r="D33" s="214">
        <f t="shared" si="4"/>
        <v>34.215495480000001</v>
      </c>
      <c r="E33" s="214">
        <v>0</v>
      </c>
      <c r="F33" s="214">
        <v>0</v>
      </c>
      <c r="G33" s="215">
        <v>0</v>
      </c>
      <c r="H33" s="216">
        <v>0</v>
      </c>
      <c r="I33" s="214">
        <v>0</v>
      </c>
      <c r="J33" s="214">
        <v>0</v>
      </c>
      <c r="K33" s="217">
        <v>0</v>
      </c>
      <c r="L33" s="216">
        <v>0</v>
      </c>
      <c r="M33" s="214">
        <v>0</v>
      </c>
      <c r="N33" s="214">
        <v>0</v>
      </c>
      <c r="O33" s="214">
        <v>0</v>
      </c>
      <c r="P33" s="216">
        <v>0</v>
      </c>
      <c r="Q33" s="214">
        <v>0</v>
      </c>
      <c r="R33" s="214">
        <v>0</v>
      </c>
      <c r="S33" s="214">
        <v>0</v>
      </c>
      <c r="T33" s="216">
        <v>0</v>
      </c>
      <c r="U33" s="214">
        <v>0</v>
      </c>
      <c r="V33" s="214">
        <v>34.215495480000001</v>
      </c>
      <c r="W33" s="214">
        <v>0</v>
      </c>
      <c r="X33" s="216">
        <v>10</v>
      </c>
      <c r="Y33" s="214"/>
      <c r="Z33" s="216"/>
      <c r="AA33" s="214"/>
      <c r="AB33" s="214"/>
      <c r="AC33" s="229">
        <f t="shared" si="2"/>
        <v>0</v>
      </c>
      <c r="AD33" s="218">
        <f t="shared" si="5"/>
        <v>34.215495480000001</v>
      </c>
      <c r="AE33" s="216"/>
      <c r="AF33" s="219">
        <f t="shared" si="3"/>
        <v>10</v>
      </c>
      <c r="AG33" s="216"/>
      <c r="AH33" s="216"/>
      <c r="AI33" s="216"/>
      <c r="AJ33" s="214">
        <v>0</v>
      </c>
      <c r="AK33" s="214">
        <v>34.215495480000001</v>
      </c>
      <c r="AL33" s="220">
        <v>0</v>
      </c>
      <c r="AM33" s="216">
        <v>10</v>
      </c>
    </row>
    <row r="34" spans="1:46" ht="31.3" customHeight="1" x14ac:dyDescent="0.3">
      <c r="A34" s="144" t="s">
        <v>10</v>
      </c>
      <c r="B34" s="145" t="s">
        <v>358</v>
      </c>
      <c r="C34" s="144" t="s">
        <v>359</v>
      </c>
      <c r="D34" s="214">
        <f t="shared" si="4"/>
        <v>35.584115320000002</v>
      </c>
      <c r="E34" s="214">
        <v>0</v>
      </c>
      <c r="F34" s="214">
        <v>0</v>
      </c>
      <c r="G34" s="215">
        <v>0</v>
      </c>
      <c r="H34" s="216">
        <v>0</v>
      </c>
      <c r="I34" s="214">
        <v>0</v>
      </c>
      <c r="J34" s="214">
        <v>0</v>
      </c>
      <c r="K34" s="217">
        <v>0</v>
      </c>
      <c r="L34" s="216">
        <v>0</v>
      </c>
      <c r="M34" s="214">
        <v>0</v>
      </c>
      <c r="N34" s="214">
        <v>0</v>
      </c>
      <c r="O34" s="214">
        <v>0</v>
      </c>
      <c r="P34" s="216">
        <v>0</v>
      </c>
      <c r="Q34" s="214">
        <v>0</v>
      </c>
      <c r="R34" s="214">
        <v>0</v>
      </c>
      <c r="S34" s="214">
        <v>0</v>
      </c>
      <c r="T34" s="216">
        <v>0</v>
      </c>
      <c r="U34" s="214">
        <v>0</v>
      </c>
      <c r="V34" s="214"/>
      <c r="W34" s="214"/>
      <c r="X34" s="216"/>
      <c r="Y34" s="214"/>
      <c r="Z34" s="214">
        <v>35.584115320000002</v>
      </c>
      <c r="AA34" s="214"/>
      <c r="AB34" s="216">
        <v>10</v>
      </c>
      <c r="AC34" s="229">
        <f t="shared" si="2"/>
        <v>0</v>
      </c>
      <c r="AD34" s="218">
        <f t="shared" si="5"/>
        <v>35.584115320000002</v>
      </c>
      <c r="AE34" s="216"/>
      <c r="AF34" s="219">
        <f t="shared" si="3"/>
        <v>10</v>
      </c>
      <c r="AG34" s="216"/>
      <c r="AH34" s="216"/>
      <c r="AI34" s="216"/>
      <c r="AJ34" s="214">
        <v>0</v>
      </c>
      <c r="AK34" s="214">
        <v>34.215495480000001</v>
      </c>
      <c r="AL34" s="220">
        <v>0</v>
      </c>
      <c r="AM34" s="216">
        <v>10</v>
      </c>
    </row>
    <row r="35" spans="1:46" ht="20.7" customHeight="1" x14ac:dyDescent="0.3">
      <c r="A35" s="144" t="s">
        <v>10</v>
      </c>
      <c r="B35" s="145" t="s">
        <v>360</v>
      </c>
      <c r="C35" s="144" t="s">
        <v>361</v>
      </c>
      <c r="D35" s="214">
        <f t="shared" si="4"/>
        <v>12.770359000000001</v>
      </c>
      <c r="E35" s="214">
        <v>0</v>
      </c>
      <c r="F35" s="214">
        <v>0</v>
      </c>
      <c r="G35" s="215">
        <v>0</v>
      </c>
      <c r="H35" s="216">
        <v>0</v>
      </c>
      <c r="I35" s="214">
        <v>0</v>
      </c>
      <c r="J35" s="214">
        <v>0</v>
      </c>
      <c r="K35" s="217">
        <v>0</v>
      </c>
      <c r="L35" s="216">
        <v>0</v>
      </c>
      <c r="M35" s="214">
        <v>0</v>
      </c>
      <c r="N35" s="214">
        <v>0</v>
      </c>
      <c r="O35" s="214">
        <v>0</v>
      </c>
      <c r="P35" s="216">
        <v>0</v>
      </c>
      <c r="Q35" s="214">
        <v>0</v>
      </c>
      <c r="R35" s="214">
        <v>0</v>
      </c>
      <c r="S35" s="214">
        <v>0</v>
      </c>
      <c r="T35" s="216">
        <v>0</v>
      </c>
      <c r="U35" s="214">
        <v>0</v>
      </c>
      <c r="V35" s="214"/>
      <c r="W35" s="214"/>
      <c r="X35" s="216"/>
      <c r="Y35" s="214"/>
      <c r="Z35" s="214">
        <v>12.770359000000001</v>
      </c>
      <c r="AA35" s="214"/>
      <c r="AB35" s="216">
        <v>100</v>
      </c>
      <c r="AC35" s="229">
        <f t="shared" si="2"/>
        <v>0</v>
      </c>
      <c r="AD35" s="218">
        <f t="shared" si="5"/>
        <v>12.770359000000001</v>
      </c>
      <c r="AE35" s="216"/>
      <c r="AF35" s="219">
        <f t="shared" si="3"/>
        <v>100</v>
      </c>
      <c r="AG35" s="216"/>
      <c r="AH35" s="216"/>
      <c r="AI35" s="216"/>
      <c r="AJ35" s="214">
        <v>0</v>
      </c>
      <c r="AK35" s="214">
        <v>34.215495480000001</v>
      </c>
      <c r="AL35" s="220">
        <v>0</v>
      </c>
      <c r="AM35" s="216">
        <v>10</v>
      </c>
    </row>
    <row r="36" spans="1:46" x14ac:dyDescent="0.3">
      <c r="A36" s="43"/>
      <c r="B36" s="44"/>
      <c r="C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</row>
    <row r="37" spans="1:46" ht="17.55" x14ac:dyDescent="0.3">
      <c r="A37" s="43"/>
      <c r="B37" s="44"/>
      <c r="C37" s="45"/>
      <c r="D37" s="45"/>
      <c r="E37" s="45"/>
      <c r="F37" s="45"/>
      <c r="G37" s="45"/>
      <c r="H37" s="46"/>
      <c r="I37" s="46"/>
      <c r="J37" s="46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38"/>
      <c r="AE37" s="38"/>
      <c r="AF37" s="38"/>
      <c r="AG37" s="38"/>
    </row>
    <row r="38" spans="1:46" ht="17.55" x14ac:dyDescent="0.3">
      <c r="A38" s="43"/>
      <c r="B38" s="44"/>
      <c r="C38" s="45"/>
      <c r="D38" s="45"/>
      <c r="E38" s="45"/>
      <c r="F38" s="45"/>
      <c r="G38" s="45"/>
      <c r="H38" s="46"/>
      <c r="I38" s="46"/>
      <c r="J38" s="46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38"/>
      <c r="AE38" s="38"/>
      <c r="AF38" s="38"/>
      <c r="AG38" s="38"/>
    </row>
    <row r="39" spans="1:46" ht="17.55" x14ac:dyDescent="0.3">
      <c r="A39" s="43"/>
      <c r="B39" s="44"/>
      <c r="C39" s="45"/>
      <c r="D39" s="45"/>
      <c r="E39" s="45"/>
      <c r="F39" s="45"/>
      <c r="G39" s="45"/>
      <c r="H39" s="46"/>
      <c r="I39" s="46"/>
      <c r="J39" s="46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38"/>
      <c r="AE39" s="38"/>
      <c r="AF39" s="38"/>
      <c r="AG39" s="38"/>
    </row>
    <row r="40" spans="1:46" ht="15.05" customHeight="1" x14ac:dyDescent="0.3">
      <c r="A40" s="43"/>
      <c r="B40" s="44"/>
      <c r="C40" s="45"/>
      <c r="D40" s="45"/>
      <c r="E40" s="45"/>
      <c r="F40" s="45"/>
      <c r="G40" s="45"/>
      <c r="H40" s="46"/>
      <c r="I40" s="46"/>
      <c r="J40" s="46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38"/>
      <c r="AE40" s="38"/>
      <c r="AF40" s="38"/>
      <c r="AG40" s="38"/>
    </row>
    <row r="41" spans="1:46" ht="14.25" customHeight="1" x14ac:dyDescent="0.3">
      <c r="A41" s="43"/>
      <c r="B41" s="44"/>
      <c r="C41" s="45"/>
      <c r="D41" s="45"/>
      <c r="E41" s="45"/>
      <c r="F41" s="45"/>
      <c r="G41" s="45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</row>
    <row r="42" spans="1:46" ht="0.65" customHeight="1" x14ac:dyDescent="0.3">
      <c r="A42" s="43"/>
      <c r="B42" s="48"/>
      <c r="C42" s="45"/>
      <c r="D42" s="45"/>
      <c r="E42" s="45"/>
      <c r="F42" s="45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J42" s="7"/>
      <c r="AK42" s="7"/>
      <c r="AL42" s="7"/>
      <c r="AM42" s="7"/>
      <c r="AN42" s="7"/>
      <c r="AO42" s="7"/>
      <c r="AP42" s="7"/>
      <c r="AQ42" s="7"/>
      <c r="AR42" s="7"/>
    </row>
    <row r="43" spans="1:46" x14ac:dyDescent="0.3">
      <c r="A43" s="43"/>
      <c r="B43" s="49"/>
      <c r="C43" s="45"/>
      <c r="D43" s="45"/>
      <c r="E43" s="45"/>
      <c r="F43" s="45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</row>
    <row r="44" spans="1:46" x14ac:dyDescent="0.3">
      <c r="A44" s="43"/>
      <c r="B44" s="49"/>
      <c r="C44" s="45"/>
      <c r="D44" s="45"/>
      <c r="E44" s="45"/>
      <c r="F44" s="45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</row>
    <row r="45" spans="1:46" x14ac:dyDescent="0.3">
      <c r="A45" s="43"/>
      <c r="B45" s="49"/>
      <c r="C45" s="45"/>
      <c r="D45" s="45"/>
      <c r="E45" s="45"/>
      <c r="F45" s="45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</row>
    <row r="46" spans="1:46" x14ac:dyDescent="0.3">
      <c r="A46" s="43"/>
      <c r="B46" s="49"/>
      <c r="C46" s="45"/>
      <c r="D46" s="45"/>
      <c r="E46" s="45"/>
      <c r="F46" s="45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</row>
    <row r="47" spans="1:46" x14ac:dyDescent="0.3">
      <c r="A47" s="43"/>
      <c r="B47" s="49"/>
      <c r="C47" s="45"/>
      <c r="D47" s="45"/>
      <c r="E47" s="45"/>
      <c r="F47" s="45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</row>
    <row r="48" spans="1:46" x14ac:dyDescent="0.3">
      <c r="A48" s="38"/>
      <c r="B48" s="38"/>
      <c r="C48" s="50"/>
      <c r="D48" s="50"/>
      <c r="E48" s="50"/>
      <c r="F48" s="50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</row>
    <row r="49" spans="1:33" x14ac:dyDescent="0.3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</row>
    <row r="50" spans="1:33" x14ac:dyDescent="0.3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</row>
    <row r="51" spans="1:33" x14ac:dyDescent="0.3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</row>
    <row r="52" spans="1:33" x14ac:dyDescent="0.3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</row>
    <row r="53" spans="1:33" x14ac:dyDescent="0.3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</row>
    <row r="54" spans="1:33" x14ac:dyDescent="0.3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</row>
    <row r="55" spans="1:33" x14ac:dyDescent="0.3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</row>
    <row r="56" spans="1:33" x14ac:dyDescent="0.3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</row>
    <row r="57" spans="1:33" x14ac:dyDescent="0.3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</row>
    <row r="58" spans="1:33" x14ac:dyDescent="0.3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</row>
  </sheetData>
  <mergeCells count="33">
    <mergeCell ref="F11:H11"/>
    <mergeCell ref="A8:A12"/>
    <mergeCell ref="B8:B12"/>
    <mergeCell ref="C8:C12"/>
    <mergeCell ref="A7:AR7"/>
    <mergeCell ref="D8:D11"/>
    <mergeCell ref="E10:H10"/>
    <mergeCell ref="E9:H9"/>
    <mergeCell ref="I9:L9"/>
    <mergeCell ref="M9:P9"/>
    <mergeCell ref="E8:AF8"/>
    <mergeCell ref="I10:L10"/>
    <mergeCell ref="M10:P10"/>
    <mergeCell ref="J11:L11"/>
    <mergeCell ref="X2:AF2"/>
    <mergeCell ref="N11:P11"/>
    <mergeCell ref="Q10:T10"/>
    <mergeCell ref="U10:X10"/>
    <mergeCell ref="Y10:AB10"/>
    <mergeCell ref="AC10:AF10"/>
    <mergeCell ref="A3:AR3"/>
    <mergeCell ref="A4:AR4"/>
    <mergeCell ref="A5:P5"/>
    <mergeCell ref="A6:AR6"/>
    <mergeCell ref="X1:AF1"/>
    <mergeCell ref="AD11:AF11"/>
    <mergeCell ref="Z11:AB11"/>
    <mergeCell ref="V11:X11"/>
    <mergeCell ref="R11:T11"/>
    <mergeCell ref="Q9:T9"/>
    <mergeCell ref="U9:X9"/>
    <mergeCell ref="Y9:AB9"/>
    <mergeCell ref="AC9:AF9"/>
  </mergeCells>
  <printOptions horizontalCentered="1"/>
  <pageMargins left="0.15748031496062992" right="0.15748031496062992" top="0.78740157480314965" bottom="0.19685039370078741" header="0.19685039370078741" footer="0.15748031496062992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BO41"/>
  <sheetViews>
    <sheetView zoomScale="68" zoomScaleNormal="68" workbookViewId="0">
      <selection activeCell="AY2" sqref="AY2"/>
    </sheetView>
  </sheetViews>
  <sheetFormatPr defaultColWidth="9" defaultRowHeight="15.65" x14ac:dyDescent="0.3"/>
  <cols>
    <col min="1" max="1" width="8.109375" style="4" customWidth="1"/>
    <col min="2" max="2" width="70.109375" style="4" customWidth="1"/>
    <col min="3" max="3" width="10.6640625" style="4" customWidth="1"/>
    <col min="4" max="4" width="4.88671875" style="199" customWidth="1"/>
    <col min="5" max="5" width="10.6640625" style="199" customWidth="1"/>
    <col min="6" max="6" width="6.33203125" style="4" customWidth="1"/>
    <col min="7" max="7" width="8" style="4" customWidth="1"/>
    <col min="8" max="8" width="5.77734375" style="199" customWidth="1"/>
    <col min="9" max="9" width="6.44140625" style="199" customWidth="1"/>
    <col min="10" max="10" width="5.33203125" style="4" customWidth="1"/>
    <col min="11" max="11" width="6.21875" style="4" customWidth="1"/>
    <col min="12" max="12" width="5.77734375" style="199" customWidth="1"/>
    <col min="13" max="13" width="9.33203125" style="199" customWidth="1"/>
    <col min="14" max="14" width="5.77734375" style="4" customWidth="1"/>
    <col min="15" max="19" width="4.6640625" style="4" hidden="1" customWidth="1"/>
    <col min="20" max="20" width="6" style="4" hidden="1" customWidth="1"/>
    <col min="21" max="24" width="4.6640625" style="4" hidden="1" customWidth="1"/>
    <col min="25" max="25" width="7.109375" style="4" hidden="1" customWidth="1"/>
    <col min="26" max="26" width="7.33203125" style="4" hidden="1" customWidth="1"/>
    <col min="27" max="27" width="6.88671875" style="4" hidden="1" customWidth="1"/>
    <col min="28" max="28" width="7.21875" style="4" hidden="1" customWidth="1"/>
    <col min="29" max="29" width="8.21875" style="4" hidden="1" customWidth="1"/>
    <col min="30" max="32" width="4.77734375" style="4" hidden="1" customWidth="1"/>
    <col min="33" max="33" width="5.21875" style="4" hidden="1" customWidth="1"/>
    <col min="34" max="34" width="10.88671875" style="4" hidden="1" customWidth="1"/>
    <col min="35" max="35" width="3.77734375" style="4" hidden="1" customWidth="1"/>
    <col min="36" max="36" width="2.88671875" style="4" hidden="1" customWidth="1"/>
    <col min="37" max="37" width="3.21875" style="4" hidden="1" customWidth="1"/>
    <col min="38" max="38" width="3.109375" style="4" hidden="1" customWidth="1"/>
    <col min="39" max="39" width="5.77734375" style="4" hidden="1" customWidth="1"/>
    <col min="40" max="40" width="5.77734375" style="4" customWidth="1"/>
    <col min="41" max="42" width="9" style="4"/>
    <col min="43" max="43" width="9" style="231"/>
    <col min="44" max="47" width="5.77734375" style="4" customWidth="1"/>
    <col min="48" max="48" width="6.21875" style="4" customWidth="1"/>
    <col min="49" max="49" width="7.21875" style="4" customWidth="1"/>
    <col min="50" max="50" width="6.109375" style="4" customWidth="1"/>
    <col min="51" max="51" width="6.21875" style="4" customWidth="1"/>
    <col min="52" max="52" width="5.5546875" style="4" customWidth="1"/>
    <col min="53" max="53" width="2.88671875" style="4" customWidth="1"/>
    <col min="54" max="54" width="9" style="4"/>
    <col min="55" max="55" width="7.33203125" style="4" customWidth="1"/>
    <col min="56" max="57" width="7.33203125" style="231" customWidth="1"/>
    <col min="58" max="58" width="7.5546875" style="4" customWidth="1"/>
    <col min="59" max="60" width="4.5546875" style="4" customWidth="1"/>
    <col min="61" max="61" width="4.109375" style="4" customWidth="1"/>
    <col min="62" max="64" width="9" style="4"/>
    <col min="65" max="65" width="3.5546875" style="4" customWidth="1"/>
    <col min="66" max="66" width="4.21875" style="4" customWidth="1"/>
    <col min="67" max="16384" width="9" style="4"/>
  </cols>
  <sheetData>
    <row r="1" spans="1:67" s="8" customFormat="1" ht="25.7" x14ac:dyDescent="0.45">
      <c r="D1" s="199"/>
      <c r="E1" s="199"/>
      <c r="AQ1" s="231"/>
      <c r="AZ1" s="366" t="str">
        <f>'0'!AB6</f>
        <v xml:space="preserve">Приложение № 4 к приказу </v>
      </c>
      <c r="BA1" s="366"/>
      <c r="BB1" s="366"/>
      <c r="BC1" s="366"/>
      <c r="BD1" s="366"/>
      <c r="BE1" s="366"/>
      <c r="BF1" s="366"/>
      <c r="BG1" s="366"/>
      <c r="BH1" s="366"/>
      <c r="BI1" s="366"/>
      <c r="BJ1" s="366"/>
      <c r="BK1" s="366"/>
      <c r="BL1" s="366"/>
      <c r="BM1" s="366"/>
      <c r="BN1" s="366"/>
    </row>
    <row r="2" spans="1:67" s="8" customFormat="1" ht="51.05" customHeight="1" x14ac:dyDescent="0.3">
      <c r="D2" s="199"/>
      <c r="E2" s="199"/>
      <c r="AQ2" s="231"/>
      <c r="AZ2" s="365" t="str">
        <f>'0'!AC1</f>
        <v>Минпромэнерго Чувашии от 06.10.2023 № 01-05/121</v>
      </c>
      <c r="BA2" s="365"/>
      <c r="BB2" s="365"/>
      <c r="BC2" s="365"/>
      <c r="BD2" s="365"/>
      <c r="BE2" s="365"/>
      <c r="BF2" s="365"/>
      <c r="BG2" s="365"/>
      <c r="BH2" s="365"/>
      <c r="BI2" s="365"/>
      <c r="BJ2" s="365"/>
      <c r="BK2" s="365"/>
      <c r="BL2" s="365"/>
      <c r="BM2" s="365"/>
      <c r="BN2" s="365"/>
    </row>
    <row r="3" spans="1:67" ht="3.6" customHeight="1" x14ac:dyDescent="0.3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  <c r="Y3" s="369"/>
      <c r="Z3" s="369"/>
      <c r="AA3" s="369"/>
      <c r="AB3" s="369"/>
      <c r="AC3" s="369"/>
      <c r="AD3" s="369"/>
      <c r="AE3" s="369"/>
      <c r="AF3" s="369"/>
      <c r="AG3" s="369"/>
      <c r="AH3" s="369"/>
      <c r="AI3" s="369"/>
      <c r="AJ3" s="369"/>
      <c r="AK3" s="369"/>
      <c r="AL3" s="369"/>
      <c r="AM3" s="369"/>
    </row>
    <row r="4" spans="1:67" ht="23.2" hidden="1" x14ac:dyDescent="0.4">
      <c r="A4" s="370"/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370"/>
      <c r="AC4" s="370"/>
      <c r="AD4" s="370"/>
      <c r="AE4" s="370"/>
      <c r="AF4" s="370"/>
      <c r="AG4" s="370"/>
      <c r="AH4" s="370"/>
      <c r="AI4" s="370"/>
      <c r="AJ4" s="370"/>
      <c r="AK4" s="370"/>
      <c r="AL4" s="370"/>
      <c r="AM4" s="370"/>
    </row>
    <row r="5" spans="1:67" ht="25.05" x14ac:dyDescent="0.4">
      <c r="A5" s="320" t="s">
        <v>67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320"/>
      <c r="AM5" s="320"/>
      <c r="AN5" s="320"/>
      <c r="AO5" s="320"/>
      <c r="AP5" s="320"/>
      <c r="AQ5" s="320"/>
      <c r="AR5" s="320"/>
      <c r="AS5" s="320"/>
      <c r="AT5" s="320"/>
      <c r="AU5" s="320"/>
      <c r="AV5" s="320"/>
      <c r="AW5" s="320"/>
      <c r="AX5" s="320"/>
      <c r="AY5" s="320"/>
      <c r="AZ5" s="320"/>
      <c r="BA5" s="320"/>
      <c r="BB5" s="320"/>
      <c r="BC5" s="320"/>
      <c r="BD5" s="320"/>
      <c r="BE5" s="320"/>
      <c r="BF5" s="320"/>
      <c r="BG5" s="320"/>
      <c r="BH5" s="320"/>
      <c r="BI5" s="320"/>
      <c r="BJ5" s="320"/>
      <c r="BK5" s="320"/>
      <c r="BL5" s="320"/>
      <c r="BM5" s="320"/>
      <c r="BN5" s="320"/>
    </row>
    <row r="6" spans="1:67" ht="47.75" customHeight="1" x14ac:dyDescent="0.4">
      <c r="A6" s="368" t="s">
        <v>365</v>
      </c>
      <c r="B6" s="368"/>
      <c r="C6" s="368"/>
      <c r="D6" s="368"/>
      <c r="E6" s="368"/>
      <c r="F6" s="368"/>
      <c r="G6" s="368"/>
      <c r="H6" s="368"/>
      <c r="I6" s="368"/>
      <c r="J6" s="368"/>
      <c r="K6" s="368"/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368"/>
      <c r="AB6" s="368"/>
      <c r="AC6" s="368"/>
      <c r="AD6" s="368"/>
      <c r="AE6" s="368"/>
      <c r="AF6" s="368"/>
      <c r="AG6" s="368"/>
      <c r="AH6" s="368"/>
      <c r="AI6" s="368"/>
      <c r="AJ6" s="368"/>
      <c r="AK6" s="368"/>
      <c r="AL6" s="368"/>
      <c r="AM6" s="368"/>
      <c r="AN6" s="368"/>
      <c r="AO6" s="368"/>
      <c r="AP6" s="368"/>
      <c r="AQ6" s="368"/>
      <c r="AR6" s="368"/>
      <c r="AS6" s="368"/>
      <c r="AT6" s="368"/>
      <c r="AU6" s="368"/>
      <c r="AV6" s="368"/>
      <c r="AW6" s="368"/>
      <c r="AX6" s="368"/>
      <c r="AY6" s="368"/>
      <c r="AZ6" s="368"/>
      <c r="BA6" s="368"/>
      <c r="BB6" s="368"/>
      <c r="BC6" s="368"/>
      <c r="BD6" s="368"/>
      <c r="BE6" s="368"/>
      <c r="BF6" s="368"/>
      <c r="BG6" s="368"/>
      <c r="BH6" s="368"/>
      <c r="BI6" s="368"/>
      <c r="BJ6" s="368"/>
      <c r="BK6" s="368"/>
      <c r="BL6" s="368"/>
      <c r="BM6" s="368"/>
      <c r="BN6" s="368"/>
    </row>
    <row r="7" spans="1:67" ht="6.3" customHeight="1" x14ac:dyDescent="0.4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9"/>
      <c r="S7" s="28"/>
      <c r="T7" s="28"/>
      <c r="U7" s="28"/>
      <c r="V7" s="28"/>
      <c r="W7" s="28"/>
      <c r="X7" s="28"/>
      <c r="Y7" s="29"/>
      <c r="Z7" s="28"/>
      <c r="AA7" s="28"/>
      <c r="AB7" s="28"/>
      <c r="AC7" s="28"/>
      <c r="AD7" s="28"/>
      <c r="AE7" s="28"/>
      <c r="AF7" s="29"/>
      <c r="AG7" s="28"/>
      <c r="AH7" s="28" t="s">
        <v>180</v>
      </c>
      <c r="AI7" s="28"/>
      <c r="AJ7" s="28"/>
      <c r="AK7" s="28"/>
      <c r="AL7" s="28"/>
      <c r="AM7" s="28"/>
    </row>
    <row r="8" spans="1:67" ht="25.7" x14ac:dyDescent="0.45">
      <c r="A8" s="323" t="str">
        <f>'0'!AB10</f>
        <v xml:space="preserve">акционерного общества «Чувашская энергосбытовая компания» 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  <c r="AI8" s="323"/>
      <c r="AJ8" s="323"/>
      <c r="AK8" s="323"/>
      <c r="AL8" s="323"/>
      <c r="AM8" s="323"/>
      <c r="AN8" s="323"/>
      <c r="AO8" s="323"/>
      <c r="AP8" s="323"/>
      <c r="AQ8" s="323"/>
      <c r="AR8" s="323"/>
      <c r="AS8" s="323"/>
      <c r="AT8" s="323"/>
      <c r="AU8" s="323"/>
      <c r="AV8" s="323"/>
      <c r="AW8" s="323"/>
      <c r="AX8" s="323"/>
      <c r="AY8" s="323"/>
      <c r="AZ8" s="323"/>
      <c r="BA8" s="323"/>
      <c r="BB8" s="323"/>
      <c r="BC8" s="323"/>
      <c r="BD8" s="323"/>
      <c r="BE8" s="323"/>
      <c r="BF8" s="323"/>
      <c r="BG8" s="323"/>
      <c r="BH8" s="323"/>
      <c r="BI8" s="323"/>
      <c r="BJ8" s="323"/>
      <c r="BK8" s="323"/>
      <c r="BL8" s="323"/>
      <c r="BM8" s="323"/>
      <c r="BN8" s="323"/>
    </row>
    <row r="9" spans="1:67" ht="72" customHeight="1" x14ac:dyDescent="0.3">
      <c r="A9" s="367" t="s">
        <v>65</v>
      </c>
      <c r="B9" s="367"/>
      <c r="C9" s="367"/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  <c r="U9" s="367"/>
      <c r="V9" s="367"/>
      <c r="W9" s="367"/>
      <c r="X9" s="367"/>
      <c r="Y9" s="367"/>
      <c r="Z9" s="367"/>
      <c r="AA9" s="367"/>
      <c r="AB9" s="367"/>
      <c r="AC9" s="367"/>
      <c r="AD9" s="367"/>
      <c r="AE9" s="367"/>
      <c r="AF9" s="367"/>
      <c r="AG9" s="367"/>
      <c r="AH9" s="367"/>
      <c r="AI9" s="367"/>
      <c r="AJ9" s="367"/>
      <c r="AK9" s="367"/>
      <c r="AL9" s="367"/>
      <c r="AM9" s="367"/>
      <c r="AN9" s="367"/>
      <c r="AO9" s="367"/>
      <c r="AP9" s="367"/>
      <c r="AQ9" s="367"/>
      <c r="AR9" s="367"/>
      <c r="AS9" s="367"/>
      <c r="AT9" s="367"/>
      <c r="AU9" s="367"/>
      <c r="AV9" s="367"/>
      <c r="AW9" s="367"/>
      <c r="AX9" s="367"/>
      <c r="AY9" s="367"/>
      <c r="AZ9" s="367"/>
      <c r="BA9" s="367"/>
      <c r="BB9" s="367"/>
      <c r="BC9" s="367"/>
      <c r="BD9" s="367"/>
      <c r="BE9" s="367"/>
      <c r="BF9" s="367"/>
      <c r="BG9" s="367"/>
      <c r="BH9" s="367"/>
      <c r="BI9" s="367"/>
      <c r="BJ9" s="367"/>
      <c r="BK9" s="367"/>
      <c r="BL9" s="367"/>
      <c r="BM9" s="367"/>
      <c r="BN9" s="367"/>
    </row>
    <row r="10" spans="1:67" ht="23.8" customHeight="1" x14ac:dyDescent="0.3">
      <c r="A10" s="371" t="s">
        <v>80</v>
      </c>
      <c r="B10" s="363" t="s">
        <v>0</v>
      </c>
      <c r="C10" s="374" t="s">
        <v>195</v>
      </c>
      <c r="D10" s="363" t="s">
        <v>167</v>
      </c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363"/>
      <c r="AE10" s="363"/>
      <c r="AF10" s="363"/>
      <c r="AG10" s="363"/>
      <c r="AH10" s="363"/>
      <c r="AI10" s="363"/>
      <c r="AJ10" s="363"/>
      <c r="AK10" s="363"/>
      <c r="AL10" s="363"/>
      <c r="AM10" s="363"/>
      <c r="AN10" s="363"/>
      <c r="AO10" s="363"/>
      <c r="AP10" s="363"/>
      <c r="AQ10" s="363"/>
      <c r="AR10" s="363"/>
      <c r="AS10" s="363"/>
      <c r="AT10" s="363"/>
      <c r="AU10" s="363"/>
      <c r="AV10" s="363"/>
      <c r="AW10" s="363"/>
      <c r="AX10" s="363"/>
      <c r="AY10" s="363"/>
      <c r="AZ10" s="363"/>
      <c r="BA10" s="363"/>
      <c r="BB10" s="363"/>
      <c r="BC10" s="363"/>
      <c r="BD10" s="363"/>
      <c r="BE10" s="363"/>
      <c r="BF10" s="363"/>
      <c r="BG10" s="363"/>
      <c r="BH10" s="363"/>
      <c r="BI10" s="363"/>
      <c r="BJ10" s="363"/>
      <c r="BK10" s="363"/>
      <c r="BL10" s="363"/>
      <c r="BM10" s="363"/>
      <c r="BN10" s="363"/>
    </row>
    <row r="11" spans="1:67" ht="27.55" customHeight="1" x14ac:dyDescent="0.3">
      <c r="A11" s="372"/>
      <c r="B11" s="363"/>
      <c r="C11" s="375"/>
      <c r="D11" s="361" t="s">
        <v>168</v>
      </c>
      <c r="E11" s="361"/>
      <c r="F11" s="361"/>
      <c r="G11" s="361"/>
      <c r="H11" s="362" t="s">
        <v>169</v>
      </c>
      <c r="I11" s="362"/>
      <c r="J11" s="362"/>
      <c r="K11" s="362"/>
      <c r="L11" s="361" t="s">
        <v>170</v>
      </c>
      <c r="M11" s="361"/>
      <c r="N11" s="361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362" t="s">
        <v>171</v>
      </c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3" t="s">
        <v>183</v>
      </c>
      <c r="BB11" s="363"/>
      <c r="BC11" s="363"/>
      <c r="BD11" s="363"/>
      <c r="BE11" s="363"/>
      <c r="BF11" s="363"/>
      <c r="BG11" s="363"/>
      <c r="BH11" s="363"/>
      <c r="BI11" s="363"/>
      <c r="BJ11" s="363"/>
      <c r="BK11" s="363"/>
      <c r="BL11" s="363"/>
      <c r="BM11" s="363"/>
      <c r="BN11" s="363"/>
    </row>
    <row r="12" spans="1:67" ht="95.2" customHeight="1" x14ac:dyDescent="0.3">
      <c r="A12" s="372"/>
      <c r="B12" s="363"/>
      <c r="C12" s="375"/>
      <c r="D12" s="200" t="s">
        <v>406</v>
      </c>
      <c r="E12" s="363" t="s">
        <v>72</v>
      </c>
      <c r="F12" s="363"/>
      <c r="G12" s="363"/>
      <c r="H12" s="275" t="s">
        <v>406</v>
      </c>
      <c r="I12" s="364" t="s">
        <v>72</v>
      </c>
      <c r="J12" s="364"/>
      <c r="K12" s="364"/>
      <c r="L12" s="200" t="s">
        <v>406</v>
      </c>
      <c r="M12" s="363" t="s">
        <v>72</v>
      </c>
      <c r="N12" s="363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275" t="s">
        <v>406</v>
      </c>
      <c r="AO12" s="364" t="s">
        <v>72</v>
      </c>
      <c r="AP12" s="364"/>
      <c r="AQ12" s="364"/>
      <c r="AR12" s="364"/>
      <c r="AS12" s="364"/>
      <c r="AT12" s="364"/>
      <c r="AU12" s="364"/>
      <c r="AV12" s="364"/>
      <c r="AW12" s="364"/>
      <c r="AX12" s="364"/>
      <c r="AY12" s="364"/>
      <c r="AZ12" s="364"/>
      <c r="BA12" s="200" t="s">
        <v>406</v>
      </c>
      <c r="BB12" s="363" t="s">
        <v>72</v>
      </c>
      <c r="BC12" s="363"/>
      <c r="BD12" s="363"/>
      <c r="BE12" s="363"/>
      <c r="BF12" s="363"/>
      <c r="BG12" s="363"/>
      <c r="BH12" s="363"/>
      <c r="BI12" s="363"/>
      <c r="BJ12" s="363"/>
      <c r="BK12" s="363"/>
      <c r="BL12" s="363"/>
      <c r="BM12" s="363"/>
      <c r="BN12" s="363"/>
    </row>
    <row r="13" spans="1:67" ht="239.2" customHeight="1" x14ac:dyDescent="0.3">
      <c r="A13" s="373"/>
      <c r="B13" s="363"/>
      <c r="C13" s="373"/>
      <c r="D13" s="250" t="s">
        <v>446</v>
      </c>
      <c r="E13" s="250" t="s">
        <v>446</v>
      </c>
      <c r="F13" s="250" t="s">
        <v>447</v>
      </c>
      <c r="G13" s="251" t="s">
        <v>448</v>
      </c>
      <c r="H13" s="276" t="s">
        <v>446</v>
      </c>
      <c r="I13" s="277" t="s">
        <v>446</v>
      </c>
      <c r="J13" s="277" t="s">
        <v>450</v>
      </c>
      <c r="K13" s="276" t="s">
        <v>528</v>
      </c>
      <c r="L13" s="251" t="s">
        <v>446</v>
      </c>
      <c r="M13" s="250" t="s">
        <v>446</v>
      </c>
      <c r="N13" s="251" t="s">
        <v>246</v>
      </c>
      <c r="O13" s="251" t="s">
        <v>448</v>
      </c>
      <c r="P13" s="251" t="s">
        <v>455</v>
      </c>
      <c r="Q13" s="251" t="s">
        <v>456</v>
      </c>
      <c r="R13" s="251" t="s">
        <v>457</v>
      </c>
      <c r="S13" s="251" t="s">
        <v>458</v>
      </c>
      <c r="T13" s="251" t="s">
        <v>449</v>
      </c>
      <c r="U13" s="250" t="s">
        <v>449</v>
      </c>
      <c r="V13" s="250" t="s">
        <v>447</v>
      </c>
      <c r="W13" s="251" t="s">
        <v>246</v>
      </c>
      <c r="X13" s="251" t="s">
        <v>450</v>
      </c>
      <c r="Y13" s="251" t="s">
        <v>451</v>
      </c>
      <c r="Z13" s="251" t="s">
        <v>452</v>
      </c>
      <c r="AA13" s="251" t="s">
        <v>453</v>
      </c>
      <c r="AB13" s="251" t="s">
        <v>454</v>
      </c>
      <c r="AC13" s="251" t="s">
        <v>448</v>
      </c>
      <c r="AD13" s="251" t="s">
        <v>455</v>
      </c>
      <c r="AE13" s="251" t="s">
        <v>456</v>
      </c>
      <c r="AF13" s="251" t="s">
        <v>457</v>
      </c>
      <c r="AG13" s="251" t="s">
        <v>458</v>
      </c>
      <c r="AN13" s="276" t="s">
        <v>449</v>
      </c>
      <c r="AO13" s="276" t="s">
        <v>449</v>
      </c>
      <c r="AP13" s="277" t="s">
        <v>447</v>
      </c>
      <c r="AQ13" s="276" t="s">
        <v>451</v>
      </c>
      <c r="AR13" s="276" t="s">
        <v>246</v>
      </c>
      <c r="AS13" s="276" t="s">
        <v>452</v>
      </c>
      <c r="AT13" s="276" t="s">
        <v>453</v>
      </c>
      <c r="AU13" s="276" t="s">
        <v>454</v>
      </c>
      <c r="AV13" s="276" t="s">
        <v>448</v>
      </c>
      <c r="AW13" s="276" t="s">
        <v>455</v>
      </c>
      <c r="AX13" s="276" t="s">
        <v>456</v>
      </c>
      <c r="AY13" s="276" t="s">
        <v>457</v>
      </c>
      <c r="AZ13" s="276" t="s">
        <v>458</v>
      </c>
      <c r="BA13" s="251" t="s">
        <v>449</v>
      </c>
      <c r="BB13" s="250" t="s">
        <v>449</v>
      </c>
      <c r="BC13" s="250" t="s">
        <v>447</v>
      </c>
      <c r="BD13" s="251" t="s">
        <v>450</v>
      </c>
      <c r="BE13" s="251" t="s">
        <v>451</v>
      </c>
      <c r="BF13" s="251" t="s">
        <v>246</v>
      </c>
      <c r="BG13" s="251" t="s">
        <v>452</v>
      </c>
      <c r="BH13" s="251" t="s">
        <v>453</v>
      </c>
      <c r="BI13" s="251" t="s">
        <v>454</v>
      </c>
      <c r="BJ13" s="251" t="s">
        <v>448</v>
      </c>
      <c r="BK13" s="251" t="s">
        <v>455</v>
      </c>
      <c r="BL13" s="251" t="s">
        <v>456</v>
      </c>
      <c r="BM13" s="251" t="s">
        <v>457</v>
      </c>
      <c r="BN13" s="251" t="s">
        <v>458</v>
      </c>
    </row>
    <row r="14" spans="1:67" s="8" customFormat="1" ht="15.05" customHeight="1" x14ac:dyDescent="0.3">
      <c r="A14" s="97">
        <v>1</v>
      </c>
      <c r="B14" s="97">
        <v>2</v>
      </c>
      <c r="C14" s="97">
        <v>3</v>
      </c>
      <c r="D14" s="98" t="s">
        <v>172</v>
      </c>
      <c r="E14" s="98" t="s">
        <v>173</v>
      </c>
      <c r="F14" s="98" t="s">
        <v>414</v>
      </c>
      <c r="G14" s="98" t="s">
        <v>419</v>
      </c>
      <c r="H14" s="278" t="s">
        <v>174</v>
      </c>
      <c r="I14" s="278" t="s">
        <v>175</v>
      </c>
      <c r="J14" s="278" t="s">
        <v>415</v>
      </c>
      <c r="K14" s="278" t="s">
        <v>420</v>
      </c>
      <c r="L14" s="98" t="s">
        <v>176</v>
      </c>
      <c r="M14" s="98" t="s">
        <v>177</v>
      </c>
      <c r="N14" s="98" t="s">
        <v>416</v>
      </c>
      <c r="O14" s="236" t="s">
        <v>425</v>
      </c>
      <c r="P14" s="236" t="s">
        <v>426</v>
      </c>
      <c r="Q14" s="236" t="s">
        <v>427</v>
      </c>
      <c r="R14" s="236" t="s">
        <v>331</v>
      </c>
      <c r="S14" s="236" t="s">
        <v>332</v>
      </c>
      <c r="T14" s="236" t="s">
        <v>333</v>
      </c>
      <c r="U14" s="236" t="s">
        <v>334</v>
      </c>
      <c r="V14" s="236" t="s">
        <v>335</v>
      </c>
      <c r="W14" s="236" t="s">
        <v>428</v>
      </c>
      <c r="X14" s="236" t="s">
        <v>429</v>
      </c>
      <c r="Y14" s="236" t="s">
        <v>430</v>
      </c>
      <c r="Z14" s="236" t="s">
        <v>431</v>
      </c>
      <c r="AA14" s="236" t="s">
        <v>432</v>
      </c>
      <c r="AB14" s="236" t="s">
        <v>433</v>
      </c>
      <c r="AC14" s="236" t="s">
        <v>434</v>
      </c>
      <c r="AD14" s="236" t="s">
        <v>435</v>
      </c>
      <c r="AE14" s="236" t="s">
        <v>436</v>
      </c>
      <c r="AF14" s="236" t="s">
        <v>437</v>
      </c>
      <c r="AG14" s="236" t="s">
        <v>438</v>
      </c>
      <c r="AH14" s="236" t="s">
        <v>439</v>
      </c>
      <c r="AI14" s="236" t="s">
        <v>440</v>
      </c>
      <c r="AJ14" s="236" t="s">
        <v>441</v>
      </c>
      <c r="AK14" s="236" t="s">
        <v>442</v>
      </c>
      <c r="AL14" s="236" t="s">
        <v>443</v>
      </c>
      <c r="AM14" s="236" t="s">
        <v>444</v>
      </c>
      <c r="AN14" s="278" t="s">
        <v>178</v>
      </c>
      <c r="AO14" s="278" t="s">
        <v>179</v>
      </c>
      <c r="AP14" s="278" t="s">
        <v>417</v>
      </c>
      <c r="AQ14" s="278" t="s">
        <v>422</v>
      </c>
      <c r="AR14" s="278" t="s">
        <v>459</v>
      </c>
      <c r="AS14" s="278" t="s">
        <v>460</v>
      </c>
      <c r="AT14" s="278" t="s">
        <v>461</v>
      </c>
      <c r="AU14" s="278" t="s">
        <v>462</v>
      </c>
      <c r="AV14" s="278" t="s">
        <v>463</v>
      </c>
      <c r="AW14" s="278" t="s">
        <v>464</v>
      </c>
      <c r="AX14" s="278" t="s">
        <v>465</v>
      </c>
      <c r="AY14" s="278" t="s">
        <v>466</v>
      </c>
      <c r="AZ14" s="278" t="s">
        <v>467</v>
      </c>
      <c r="BA14" s="236" t="s">
        <v>277</v>
      </c>
      <c r="BB14" s="236" t="s">
        <v>418</v>
      </c>
      <c r="BC14" s="236" t="s">
        <v>423</v>
      </c>
      <c r="BD14" s="236" t="s">
        <v>424</v>
      </c>
      <c r="BE14" s="236" t="s">
        <v>425</v>
      </c>
      <c r="BF14" s="236" t="s">
        <v>426</v>
      </c>
      <c r="BG14" s="236" t="s">
        <v>427</v>
      </c>
      <c r="BH14" s="236" t="s">
        <v>331</v>
      </c>
      <c r="BI14" s="236" t="s">
        <v>332</v>
      </c>
      <c r="BJ14" s="236" t="s">
        <v>333</v>
      </c>
      <c r="BK14" s="236" t="s">
        <v>334</v>
      </c>
      <c r="BL14" s="236" t="s">
        <v>335</v>
      </c>
      <c r="BM14" s="236" t="s">
        <v>428</v>
      </c>
      <c r="BN14" s="236" t="s">
        <v>429</v>
      </c>
    </row>
    <row r="15" spans="1:67" x14ac:dyDescent="0.3">
      <c r="A15" s="237" t="s">
        <v>9</v>
      </c>
      <c r="B15" s="238" t="s">
        <v>2</v>
      </c>
      <c r="C15" s="239"/>
      <c r="D15" s="240"/>
      <c r="E15" s="240">
        <v>25.83295596</v>
      </c>
      <c r="F15" s="241">
        <v>276.10000000000002</v>
      </c>
      <c r="G15" s="242">
        <v>2164</v>
      </c>
      <c r="H15" s="279"/>
      <c r="I15" s="280">
        <v>4.5828712800000009</v>
      </c>
      <c r="J15" s="279">
        <v>1</v>
      </c>
      <c r="K15" s="279">
        <v>452</v>
      </c>
      <c r="L15" s="242"/>
      <c r="M15" s="240">
        <v>0.43445476999999999</v>
      </c>
      <c r="N15" s="242">
        <v>2</v>
      </c>
      <c r="O15" s="54"/>
      <c r="P15" s="54"/>
      <c r="Q15" s="55"/>
      <c r="R15" s="54"/>
      <c r="S15" s="54"/>
      <c r="T15" s="54"/>
      <c r="U15" s="54"/>
      <c r="V15" s="53"/>
      <c r="W15" s="54"/>
      <c r="X15" s="54"/>
      <c r="Y15" s="54"/>
      <c r="Z15" s="54"/>
      <c r="AA15" s="53"/>
      <c r="AB15" s="54"/>
      <c r="AC15" s="54"/>
      <c r="AD15" s="52"/>
      <c r="AE15" s="38"/>
      <c r="AN15" s="283"/>
      <c r="AO15" s="280">
        <v>158.94720697</v>
      </c>
      <c r="AP15" s="284">
        <v>661.6</v>
      </c>
      <c r="AQ15" s="279">
        <v>1</v>
      </c>
      <c r="AR15" s="279">
        <v>130</v>
      </c>
      <c r="AS15" s="279">
        <v>4</v>
      </c>
      <c r="AT15" s="279">
        <v>1</v>
      </c>
      <c r="AU15" s="279">
        <v>5</v>
      </c>
      <c r="AV15" s="279">
        <v>1084</v>
      </c>
      <c r="AW15" s="279">
        <v>30</v>
      </c>
      <c r="AX15" s="279">
        <v>59</v>
      </c>
      <c r="AY15" s="279">
        <v>1</v>
      </c>
      <c r="AZ15" s="279">
        <v>1</v>
      </c>
      <c r="BA15" s="242"/>
      <c r="BB15" s="240">
        <v>189.79748898</v>
      </c>
      <c r="BC15" s="241">
        <v>937.7</v>
      </c>
      <c r="BD15" s="242">
        <v>1</v>
      </c>
      <c r="BE15" s="242">
        <v>1</v>
      </c>
      <c r="BF15" s="242">
        <v>132</v>
      </c>
      <c r="BG15" s="242">
        <v>4</v>
      </c>
      <c r="BH15" s="242">
        <v>1</v>
      </c>
      <c r="BI15" s="242">
        <v>5</v>
      </c>
      <c r="BJ15" s="242">
        <v>3700</v>
      </c>
      <c r="BK15" s="242">
        <v>30</v>
      </c>
      <c r="BL15" s="242">
        <v>59</v>
      </c>
      <c r="BM15" s="242">
        <v>1</v>
      </c>
      <c r="BN15" s="242">
        <v>1</v>
      </c>
      <c r="BO15" s="274">
        <f t="shared" ref="BO15:BO25" si="0">E15+I15+M15+AO15-BB15</f>
        <v>0</v>
      </c>
    </row>
    <row r="16" spans="1:67" x14ac:dyDescent="0.3">
      <c r="A16" s="243" t="s">
        <v>10</v>
      </c>
      <c r="B16" s="244" t="s">
        <v>221</v>
      </c>
      <c r="C16" s="243" t="s">
        <v>222</v>
      </c>
      <c r="D16" s="245"/>
      <c r="E16" s="245">
        <v>0</v>
      </c>
      <c r="F16" s="246">
        <v>0</v>
      </c>
      <c r="G16" s="247"/>
      <c r="H16" s="281"/>
      <c r="I16" s="282">
        <v>0</v>
      </c>
      <c r="J16" s="281"/>
      <c r="K16" s="281"/>
      <c r="L16" s="247"/>
      <c r="M16" s="245">
        <v>0</v>
      </c>
      <c r="N16" s="247">
        <v>0</v>
      </c>
      <c r="O16" s="54"/>
      <c r="P16" s="54"/>
      <c r="Q16" s="55"/>
      <c r="R16" s="54"/>
      <c r="S16" s="54"/>
      <c r="T16" s="54"/>
      <c r="U16" s="54"/>
      <c r="V16" s="53"/>
      <c r="W16" s="54"/>
      <c r="X16" s="54"/>
      <c r="Y16" s="54"/>
      <c r="Z16" s="54"/>
      <c r="AA16" s="53"/>
      <c r="AB16" s="54"/>
      <c r="AC16" s="54"/>
      <c r="AD16" s="52"/>
      <c r="AE16" s="38"/>
      <c r="AN16" s="283"/>
      <c r="AO16" s="282">
        <v>8.1168750000000003</v>
      </c>
      <c r="AP16" s="285">
        <v>0</v>
      </c>
      <c r="AQ16" s="281"/>
      <c r="AR16" s="281">
        <v>78</v>
      </c>
      <c r="AS16" s="281"/>
      <c r="AT16" s="281"/>
      <c r="AU16" s="281"/>
      <c r="AV16" s="281"/>
      <c r="AW16" s="281"/>
      <c r="AX16" s="281"/>
      <c r="AY16" s="281"/>
      <c r="AZ16" s="281"/>
      <c r="BA16" s="247"/>
      <c r="BB16" s="248">
        <v>8.1168750000000003</v>
      </c>
      <c r="BC16" s="249">
        <v>0</v>
      </c>
      <c r="BD16" s="247"/>
      <c r="BE16" s="247"/>
      <c r="BF16" s="247">
        <v>78</v>
      </c>
      <c r="BG16" s="247"/>
      <c r="BH16" s="247"/>
      <c r="BI16" s="247"/>
      <c r="BJ16" s="247"/>
      <c r="BK16" s="247"/>
      <c r="BL16" s="247"/>
      <c r="BM16" s="247"/>
      <c r="BN16" s="247"/>
      <c r="BO16" s="274">
        <f t="shared" si="0"/>
        <v>0</v>
      </c>
    </row>
    <row r="17" spans="1:67" ht="31.3" x14ac:dyDescent="0.3">
      <c r="A17" s="243" t="s">
        <v>10</v>
      </c>
      <c r="B17" s="244" t="s">
        <v>227</v>
      </c>
      <c r="C17" s="243" t="s">
        <v>228</v>
      </c>
      <c r="D17" s="245"/>
      <c r="E17" s="245">
        <v>0</v>
      </c>
      <c r="F17" s="246">
        <v>0</v>
      </c>
      <c r="G17" s="247"/>
      <c r="H17" s="281"/>
      <c r="I17" s="282">
        <v>0</v>
      </c>
      <c r="J17" s="281"/>
      <c r="K17" s="281"/>
      <c r="L17" s="247"/>
      <c r="M17" s="245">
        <v>0</v>
      </c>
      <c r="N17" s="247">
        <v>0</v>
      </c>
      <c r="O17" s="54"/>
      <c r="P17" s="54"/>
      <c r="Q17" s="55"/>
      <c r="R17" s="54"/>
      <c r="S17" s="54"/>
      <c r="T17" s="54"/>
      <c r="U17" s="54"/>
      <c r="V17" s="53"/>
      <c r="W17" s="54"/>
      <c r="X17" s="54"/>
      <c r="Y17" s="54"/>
      <c r="Z17" s="54"/>
      <c r="AA17" s="53"/>
      <c r="AB17" s="54"/>
      <c r="AC17" s="54"/>
      <c r="AD17" s="52"/>
      <c r="AE17" s="38"/>
      <c r="AN17" s="283"/>
      <c r="AO17" s="282">
        <v>28.996616679999999</v>
      </c>
      <c r="AP17" s="285">
        <v>0</v>
      </c>
      <c r="AQ17" s="281"/>
      <c r="AR17" s="281"/>
      <c r="AS17" s="281">
        <v>4</v>
      </c>
      <c r="AT17" s="281">
        <v>1</v>
      </c>
      <c r="AU17" s="281">
        <v>5</v>
      </c>
      <c r="AV17" s="281"/>
      <c r="AW17" s="281"/>
      <c r="AX17" s="281"/>
      <c r="AY17" s="281"/>
      <c r="AZ17" s="281"/>
      <c r="BA17" s="247"/>
      <c r="BB17" s="248">
        <v>28.996616679999999</v>
      </c>
      <c r="BC17" s="249">
        <v>0</v>
      </c>
      <c r="BD17" s="247"/>
      <c r="BE17" s="247"/>
      <c r="BF17" s="247">
        <v>0</v>
      </c>
      <c r="BG17" s="247">
        <v>4</v>
      </c>
      <c r="BH17" s="247">
        <v>1</v>
      </c>
      <c r="BI17" s="247">
        <v>5</v>
      </c>
      <c r="BJ17" s="247"/>
      <c r="BK17" s="247"/>
      <c r="BL17" s="247"/>
      <c r="BM17" s="247"/>
      <c r="BN17" s="247"/>
      <c r="BO17" s="274">
        <f t="shared" si="0"/>
        <v>0</v>
      </c>
    </row>
    <row r="18" spans="1:67" ht="31.3" x14ac:dyDescent="0.3">
      <c r="A18" s="243" t="s">
        <v>10</v>
      </c>
      <c r="B18" s="244" t="s">
        <v>229</v>
      </c>
      <c r="C18" s="243" t="s">
        <v>230</v>
      </c>
      <c r="D18" s="245"/>
      <c r="E18" s="245">
        <v>20.025958960000001</v>
      </c>
      <c r="F18" s="246">
        <v>0</v>
      </c>
      <c r="G18" s="247">
        <v>2164</v>
      </c>
      <c r="H18" s="281"/>
      <c r="I18" s="282">
        <v>4.1828712800000005</v>
      </c>
      <c r="J18" s="281"/>
      <c r="K18" s="281">
        <v>452</v>
      </c>
      <c r="L18" s="247"/>
      <c r="M18" s="245">
        <v>0</v>
      </c>
      <c r="N18" s="247">
        <v>0</v>
      </c>
      <c r="O18" s="54"/>
      <c r="P18" s="54"/>
      <c r="Q18" s="55"/>
      <c r="R18" s="54"/>
      <c r="S18" s="54"/>
      <c r="T18" s="54"/>
      <c r="U18" s="54"/>
      <c r="V18" s="53"/>
      <c r="W18" s="54"/>
      <c r="X18" s="54"/>
      <c r="Y18" s="54"/>
      <c r="Z18" s="54"/>
      <c r="AA18" s="53"/>
      <c r="AB18" s="54"/>
      <c r="AC18" s="54"/>
      <c r="AD18" s="52"/>
      <c r="AE18" s="38"/>
      <c r="AN18" s="283"/>
      <c r="AO18" s="282">
        <v>17.830834790000001</v>
      </c>
      <c r="AP18" s="285">
        <v>0</v>
      </c>
      <c r="AQ18" s="281"/>
      <c r="AR18" s="281"/>
      <c r="AS18" s="281"/>
      <c r="AT18" s="281"/>
      <c r="AU18" s="281"/>
      <c r="AV18" s="281">
        <v>1084</v>
      </c>
      <c r="AW18" s="281">
        <v>30</v>
      </c>
      <c r="AX18" s="281">
        <v>59</v>
      </c>
      <c r="AY18" s="281">
        <v>1</v>
      </c>
      <c r="AZ18" s="281">
        <v>1</v>
      </c>
      <c r="BA18" s="247"/>
      <c r="BB18" s="248">
        <v>42.039665030000002</v>
      </c>
      <c r="BC18" s="249">
        <v>0</v>
      </c>
      <c r="BD18" s="247"/>
      <c r="BE18" s="247"/>
      <c r="BF18" s="247">
        <v>0</v>
      </c>
      <c r="BG18" s="247"/>
      <c r="BH18" s="247"/>
      <c r="BI18" s="247"/>
      <c r="BJ18" s="247">
        <v>3700</v>
      </c>
      <c r="BK18" s="247">
        <v>30</v>
      </c>
      <c r="BL18" s="247">
        <v>59</v>
      </c>
      <c r="BM18" s="247">
        <v>1</v>
      </c>
      <c r="BN18" s="247">
        <v>1</v>
      </c>
      <c r="BO18" s="274">
        <f t="shared" si="0"/>
        <v>0</v>
      </c>
    </row>
    <row r="19" spans="1:67" ht="31.3" x14ac:dyDescent="0.3">
      <c r="A19" s="243" t="s">
        <v>10</v>
      </c>
      <c r="B19" s="244" t="s">
        <v>231</v>
      </c>
      <c r="C19" s="243" t="s">
        <v>232</v>
      </c>
      <c r="D19" s="245"/>
      <c r="E19" s="245">
        <v>5.806997</v>
      </c>
      <c r="F19" s="246">
        <v>276.10000000000002</v>
      </c>
      <c r="G19" s="247"/>
      <c r="H19" s="281"/>
      <c r="I19" s="282">
        <v>0</v>
      </c>
      <c r="J19" s="281"/>
      <c r="K19" s="282"/>
      <c r="L19" s="245"/>
      <c r="M19" s="245">
        <v>0</v>
      </c>
      <c r="N19" s="247">
        <v>0</v>
      </c>
      <c r="O19" s="54"/>
      <c r="P19" s="54"/>
      <c r="Q19" s="55"/>
      <c r="R19" s="54"/>
      <c r="S19" s="54"/>
      <c r="T19" s="54"/>
      <c r="U19" s="54"/>
      <c r="V19" s="53"/>
      <c r="W19" s="54"/>
      <c r="X19" s="56"/>
      <c r="Y19" s="54"/>
      <c r="Z19" s="54"/>
      <c r="AA19" s="53"/>
      <c r="AB19" s="54"/>
      <c r="AC19" s="57"/>
      <c r="AD19" s="52"/>
      <c r="AE19" s="38"/>
      <c r="AN19" s="283"/>
      <c r="AO19" s="282">
        <v>0</v>
      </c>
      <c r="AP19" s="285">
        <v>0</v>
      </c>
      <c r="AQ19" s="281"/>
      <c r="AR19" s="281">
        <v>0</v>
      </c>
      <c r="AS19" s="281"/>
      <c r="AT19" s="281"/>
      <c r="AU19" s="281"/>
      <c r="AV19" s="281"/>
      <c r="AW19" s="281"/>
      <c r="AX19" s="281"/>
      <c r="AY19" s="281"/>
      <c r="AZ19" s="281"/>
      <c r="BA19" s="247"/>
      <c r="BB19" s="248">
        <v>5.806997</v>
      </c>
      <c r="BC19" s="249">
        <v>276.10000000000002</v>
      </c>
      <c r="BD19" s="247"/>
      <c r="BE19" s="247"/>
      <c r="BF19" s="247">
        <v>0</v>
      </c>
      <c r="BG19" s="247"/>
      <c r="BH19" s="247"/>
      <c r="BI19" s="247"/>
      <c r="BJ19" s="247"/>
      <c r="BK19" s="247"/>
      <c r="BL19" s="247"/>
      <c r="BM19" s="247"/>
      <c r="BN19" s="247"/>
      <c r="BO19" s="274">
        <f t="shared" si="0"/>
        <v>0</v>
      </c>
    </row>
    <row r="20" spans="1:67" s="10" customFormat="1" x14ac:dyDescent="0.3">
      <c r="A20" s="243" t="s">
        <v>10</v>
      </c>
      <c r="B20" s="244" t="s">
        <v>233</v>
      </c>
      <c r="C20" s="243" t="s">
        <v>234</v>
      </c>
      <c r="D20" s="245"/>
      <c r="E20" s="245">
        <v>0</v>
      </c>
      <c r="F20" s="246">
        <v>0</v>
      </c>
      <c r="G20" s="247"/>
      <c r="H20" s="281"/>
      <c r="I20" s="282">
        <v>0</v>
      </c>
      <c r="J20" s="281"/>
      <c r="K20" s="282"/>
      <c r="L20" s="245"/>
      <c r="M20" s="245">
        <v>0.43445476999999999</v>
      </c>
      <c r="N20" s="247">
        <v>2</v>
      </c>
      <c r="O20" s="54"/>
      <c r="P20" s="54"/>
      <c r="Q20" s="55"/>
      <c r="R20" s="54"/>
      <c r="S20" s="54"/>
      <c r="T20" s="54"/>
      <c r="U20" s="54"/>
      <c r="V20" s="53"/>
      <c r="W20" s="54"/>
      <c r="X20" s="56"/>
      <c r="Y20" s="54"/>
      <c r="Z20" s="54"/>
      <c r="AA20" s="53"/>
      <c r="AB20" s="54"/>
      <c r="AC20" s="57"/>
      <c r="AD20" s="52"/>
      <c r="AE20" s="38"/>
      <c r="AF20" s="37"/>
      <c r="AG20" s="37"/>
      <c r="AH20" s="37"/>
      <c r="AI20" s="37"/>
      <c r="AN20" s="283"/>
      <c r="AO20" s="282">
        <v>0</v>
      </c>
      <c r="AP20" s="285">
        <v>0</v>
      </c>
      <c r="AQ20" s="281"/>
      <c r="AR20" s="281">
        <v>0</v>
      </c>
      <c r="AS20" s="281"/>
      <c r="AT20" s="281"/>
      <c r="AU20" s="281"/>
      <c r="AV20" s="281"/>
      <c r="AW20" s="281"/>
      <c r="AX20" s="281"/>
      <c r="AY20" s="281"/>
      <c r="AZ20" s="281"/>
      <c r="BA20" s="247"/>
      <c r="BB20" s="248">
        <v>0.43445476999999999</v>
      </c>
      <c r="BC20" s="249">
        <v>0</v>
      </c>
      <c r="BD20" s="247"/>
      <c r="BE20" s="247"/>
      <c r="BF20" s="247">
        <v>2</v>
      </c>
      <c r="BG20" s="247"/>
      <c r="BH20" s="247"/>
      <c r="BI20" s="247"/>
      <c r="BJ20" s="247"/>
      <c r="BK20" s="247"/>
      <c r="BL20" s="247"/>
      <c r="BM20" s="247"/>
      <c r="BN20" s="247"/>
      <c r="BO20" s="274">
        <f t="shared" si="0"/>
        <v>0</v>
      </c>
    </row>
    <row r="21" spans="1:67" x14ac:dyDescent="0.3">
      <c r="A21" s="243" t="s">
        <v>10</v>
      </c>
      <c r="B21" s="244" t="s">
        <v>237</v>
      </c>
      <c r="C21" s="243" t="s">
        <v>238</v>
      </c>
      <c r="D21" s="245"/>
      <c r="E21" s="245">
        <v>0</v>
      </c>
      <c r="F21" s="246">
        <v>0</v>
      </c>
      <c r="G21" s="247"/>
      <c r="H21" s="281"/>
      <c r="I21" s="282">
        <v>0</v>
      </c>
      <c r="J21" s="281"/>
      <c r="K21" s="282"/>
      <c r="L21" s="245"/>
      <c r="M21" s="245">
        <v>0</v>
      </c>
      <c r="N21" s="247">
        <v>0</v>
      </c>
      <c r="O21" s="53"/>
      <c r="P21" s="53"/>
      <c r="Q21" s="58"/>
      <c r="R21" s="53"/>
      <c r="S21" s="53"/>
      <c r="T21" s="53"/>
      <c r="U21" s="53"/>
      <c r="V21" s="53"/>
      <c r="W21" s="53"/>
      <c r="X21" s="53"/>
      <c r="Y21" s="58"/>
      <c r="Z21" s="53"/>
      <c r="AA21" s="53"/>
      <c r="AB21" s="53"/>
      <c r="AC21" s="53"/>
      <c r="AD21" s="53"/>
      <c r="AE21" s="38"/>
      <c r="AF21" s="38"/>
      <c r="AG21" s="38"/>
      <c r="AH21" s="38"/>
      <c r="AI21" s="38"/>
      <c r="AN21" s="283"/>
      <c r="AO21" s="282">
        <v>3.39</v>
      </c>
      <c r="AP21" s="285">
        <v>0</v>
      </c>
      <c r="AQ21" s="281"/>
      <c r="AR21" s="281">
        <v>5</v>
      </c>
      <c r="AS21" s="281"/>
      <c r="AT21" s="281"/>
      <c r="AU21" s="281"/>
      <c r="AV21" s="281"/>
      <c r="AW21" s="281"/>
      <c r="AX21" s="281"/>
      <c r="AY21" s="281"/>
      <c r="AZ21" s="281"/>
      <c r="BA21" s="247"/>
      <c r="BB21" s="248">
        <v>3.39</v>
      </c>
      <c r="BC21" s="249">
        <v>0</v>
      </c>
      <c r="BD21" s="247"/>
      <c r="BE21" s="247"/>
      <c r="BF21" s="247">
        <v>5</v>
      </c>
      <c r="BG21" s="247"/>
      <c r="BH21" s="247"/>
      <c r="BI21" s="247"/>
      <c r="BJ21" s="247"/>
      <c r="BK21" s="247"/>
      <c r="BL21" s="247"/>
      <c r="BM21" s="247"/>
      <c r="BN21" s="247"/>
      <c r="BO21" s="274">
        <f t="shared" si="0"/>
        <v>0</v>
      </c>
    </row>
    <row r="22" spans="1:67" ht="31.3" x14ac:dyDescent="0.3">
      <c r="A22" s="243" t="s">
        <v>10</v>
      </c>
      <c r="B22" s="244" t="s">
        <v>239</v>
      </c>
      <c r="C22" s="243" t="s">
        <v>240</v>
      </c>
      <c r="D22" s="245"/>
      <c r="E22" s="245">
        <v>0</v>
      </c>
      <c r="F22" s="246">
        <v>0</v>
      </c>
      <c r="G22" s="247"/>
      <c r="H22" s="281"/>
      <c r="I22" s="282">
        <v>0</v>
      </c>
      <c r="J22" s="281"/>
      <c r="K22" s="282"/>
      <c r="L22" s="245"/>
      <c r="M22" s="245">
        <v>0</v>
      </c>
      <c r="N22" s="245">
        <v>0</v>
      </c>
      <c r="O22" s="53"/>
      <c r="P22" s="53"/>
      <c r="Q22" s="58"/>
      <c r="R22" s="53"/>
      <c r="S22" s="53"/>
      <c r="T22" s="53"/>
      <c r="U22" s="53"/>
      <c r="V22" s="53"/>
      <c r="W22" s="53"/>
      <c r="X22" s="53"/>
      <c r="Y22" s="58"/>
      <c r="Z22" s="53"/>
      <c r="AA22" s="53"/>
      <c r="AB22" s="53"/>
      <c r="AC22" s="53"/>
      <c r="AD22" s="53"/>
      <c r="AE22" s="38"/>
      <c r="AF22" s="38"/>
      <c r="AG22" s="38"/>
      <c r="AH22" s="38"/>
      <c r="AI22" s="38"/>
      <c r="AN22" s="283"/>
      <c r="AO22" s="282">
        <v>3.18899</v>
      </c>
      <c r="AP22" s="285">
        <v>0</v>
      </c>
      <c r="AQ22" s="281"/>
      <c r="AR22" s="281">
        <v>1</v>
      </c>
      <c r="AS22" s="281"/>
      <c r="AT22" s="281"/>
      <c r="AU22" s="281"/>
      <c r="AV22" s="281"/>
      <c r="AW22" s="281"/>
      <c r="AX22" s="281"/>
      <c r="AY22" s="281"/>
      <c r="AZ22" s="281"/>
      <c r="BA22" s="247"/>
      <c r="BB22" s="248">
        <v>3.18899</v>
      </c>
      <c r="BC22" s="249">
        <v>0</v>
      </c>
      <c r="BD22" s="247"/>
      <c r="BE22" s="247"/>
      <c r="BF22" s="247">
        <v>1</v>
      </c>
      <c r="BG22" s="247"/>
      <c r="BH22" s="247"/>
      <c r="BI22" s="247"/>
      <c r="BJ22" s="247"/>
      <c r="BK22" s="247"/>
      <c r="BL22" s="247"/>
      <c r="BM22" s="247"/>
      <c r="BN22" s="247"/>
      <c r="BO22" s="274">
        <f t="shared" si="0"/>
        <v>0</v>
      </c>
    </row>
    <row r="23" spans="1:67" x14ac:dyDescent="0.3">
      <c r="A23" s="243" t="s">
        <v>10</v>
      </c>
      <c r="B23" s="244" t="s">
        <v>241</v>
      </c>
      <c r="C23" s="243" t="s">
        <v>242</v>
      </c>
      <c r="D23" s="245"/>
      <c r="E23" s="245">
        <v>0</v>
      </c>
      <c r="F23" s="246">
        <v>0</v>
      </c>
      <c r="G23" s="247"/>
      <c r="H23" s="281"/>
      <c r="I23" s="282">
        <v>0</v>
      </c>
      <c r="J23" s="281"/>
      <c r="K23" s="282"/>
      <c r="L23" s="245"/>
      <c r="M23" s="245">
        <v>0</v>
      </c>
      <c r="N23" s="245">
        <v>0</v>
      </c>
      <c r="O23" s="53"/>
      <c r="P23" s="53"/>
      <c r="Q23" s="58"/>
      <c r="R23" s="53"/>
      <c r="S23" s="53"/>
      <c r="T23" s="53"/>
      <c r="U23" s="53"/>
      <c r="V23" s="53"/>
      <c r="W23" s="53"/>
      <c r="X23" s="53"/>
      <c r="Y23" s="58"/>
      <c r="Z23" s="53"/>
      <c r="AA23" s="53"/>
      <c r="AB23" s="53"/>
      <c r="AC23" s="53"/>
      <c r="AD23" s="53"/>
      <c r="AE23" s="38"/>
      <c r="AF23" s="38"/>
      <c r="AG23" s="38"/>
      <c r="AH23" s="38"/>
      <c r="AI23" s="38"/>
      <c r="AN23" s="283"/>
      <c r="AO23" s="282">
        <v>88.103680440000005</v>
      </c>
      <c r="AP23" s="285">
        <v>661.6</v>
      </c>
      <c r="AQ23" s="281"/>
      <c r="AR23" s="281">
        <v>0</v>
      </c>
      <c r="AS23" s="281"/>
      <c r="AT23" s="281"/>
      <c r="AU23" s="281"/>
      <c r="AV23" s="281"/>
      <c r="AW23" s="281"/>
      <c r="AX23" s="281"/>
      <c r="AY23" s="281"/>
      <c r="AZ23" s="281"/>
      <c r="BA23" s="247"/>
      <c r="BB23" s="248">
        <v>88.103680440000005</v>
      </c>
      <c r="BC23" s="249">
        <v>661.6</v>
      </c>
      <c r="BD23" s="247"/>
      <c r="BE23" s="247"/>
      <c r="BF23" s="247">
        <v>0</v>
      </c>
      <c r="BG23" s="247"/>
      <c r="BH23" s="247"/>
      <c r="BI23" s="247"/>
      <c r="BJ23" s="247"/>
      <c r="BK23" s="247"/>
      <c r="BL23" s="247"/>
      <c r="BM23" s="247"/>
      <c r="BN23" s="247"/>
      <c r="BO23" s="274">
        <f t="shared" si="0"/>
        <v>0</v>
      </c>
    </row>
    <row r="24" spans="1:67" ht="26.3" customHeight="1" x14ac:dyDescent="0.3">
      <c r="A24" s="243" t="s">
        <v>10</v>
      </c>
      <c r="B24" s="244" t="s">
        <v>243</v>
      </c>
      <c r="C24" s="243" t="s">
        <v>244</v>
      </c>
      <c r="D24" s="245"/>
      <c r="E24" s="245">
        <v>0</v>
      </c>
      <c r="F24" s="246">
        <v>0</v>
      </c>
      <c r="G24" s="247"/>
      <c r="H24" s="281"/>
      <c r="I24" s="282">
        <v>0</v>
      </c>
      <c r="J24" s="281"/>
      <c r="K24" s="282"/>
      <c r="L24" s="245"/>
      <c r="M24" s="245">
        <v>0</v>
      </c>
      <c r="N24" s="245">
        <v>0</v>
      </c>
      <c r="O24" s="53"/>
      <c r="P24" s="53"/>
      <c r="Q24" s="58"/>
      <c r="R24" s="53"/>
      <c r="S24" s="53"/>
      <c r="T24" s="53"/>
      <c r="U24" s="53"/>
      <c r="V24" s="53"/>
      <c r="W24" s="53"/>
      <c r="X24" s="53"/>
      <c r="Y24" s="58"/>
      <c r="Z24" s="53"/>
      <c r="AA24" s="53"/>
      <c r="AB24" s="53"/>
      <c r="AC24" s="53"/>
      <c r="AD24" s="53"/>
      <c r="AE24" s="38"/>
      <c r="AF24" s="38"/>
      <c r="AG24" s="38"/>
      <c r="AH24" s="38"/>
      <c r="AI24" s="38"/>
      <c r="AN24" s="283"/>
      <c r="AO24" s="282">
        <v>7.8589600600000002</v>
      </c>
      <c r="AP24" s="285">
        <v>0</v>
      </c>
      <c r="AQ24" s="281"/>
      <c r="AR24" s="281">
        <v>46</v>
      </c>
      <c r="AS24" s="281"/>
      <c r="AT24" s="281"/>
      <c r="AU24" s="281"/>
      <c r="AV24" s="281"/>
      <c r="AW24" s="281"/>
      <c r="AX24" s="281"/>
      <c r="AY24" s="281"/>
      <c r="AZ24" s="281"/>
      <c r="BA24" s="247"/>
      <c r="BB24" s="248">
        <v>7.8589600600000002</v>
      </c>
      <c r="BC24" s="249">
        <v>0</v>
      </c>
      <c r="BD24" s="247"/>
      <c r="BE24" s="247"/>
      <c r="BF24" s="247">
        <v>46</v>
      </c>
      <c r="BG24" s="247"/>
      <c r="BH24" s="247"/>
      <c r="BI24" s="247"/>
      <c r="BJ24" s="247"/>
      <c r="BK24" s="247"/>
      <c r="BL24" s="247"/>
      <c r="BM24" s="247"/>
      <c r="BN24" s="247"/>
      <c r="BO24" s="274">
        <f t="shared" si="0"/>
        <v>0</v>
      </c>
    </row>
    <row r="25" spans="1:67" s="8" customFormat="1" ht="25.7" customHeight="1" x14ac:dyDescent="0.3">
      <c r="A25" s="243" t="s">
        <v>10</v>
      </c>
      <c r="B25" s="244" t="s">
        <v>342</v>
      </c>
      <c r="C25" s="243" t="s">
        <v>343</v>
      </c>
      <c r="D25" s="245"/>
      <c r="E25" s="245">
        <v>0</v>
      </c>
      <c r="F25" s="246">
        <v>0</v>
      </c>
      <c r="G25" s="247"/>
      <c r="H25" s="281"/>
      <c r="I25" s="282">
        <v>0.4</v>
      </c>
      <c r="J25" s="281">
        <v>1</v>
      </c>
      <c r="K25" s="282"/>
      <c r="L25" s="245"/>
      <c r="M25" s="245">
        <v>0</v>
      </c>
      <c r="N25" s="245">
        <v>0</v>
      </c>
      <c r="O25" s="53"/>
      <c r="P25" s="53"/>
      <c r="Q25" s="58"/>
      <c r="R25" s="53"/>
      <c r="S25" s="53"/>
      <c r="T25" s="53"/>
      <c r="U25" s="53"/>
      <c r="V25" s="53"/>
      <c r="W25" s="53"/>
      <c r="X25" s="53"/>
      <c r="Y25" s="58"/>
      <c r="Z25" s="53"/>
      <c r="AA25" s="53"/>
      <c r="AB25" s="53"/>
      <c r="AC25" s="53"/>
      <c r="AD25" s="53"/>
      <c r="AE25" s="38"/>
      <c r="AF25" s="38"/>
      <c r="AG25" s="38"/>
      <c r="AH25" s="38"/>
      <c r="AI25" s="38"/>
      <c r="AN25" s="283"/>
      <c r="AO25" s="282">
        <v>1.4612499999999999</v>
      </c>
      <c r="AP25" s="285">
        <v>0</v>
      </c>
      <c r="AQ25" s="281">
        <v>1</v>
      </c>
      <c r="AR25" s="281">
        <v>0</v>
      </c>
      <c r="AS25" s="281"/>
      <c r="AT25" s="281"/>
      <c r="AU25" s="281"/>
      <c r="AV25" s="281"/>
      <c r="AW25" s="281"/>
      <c r="AX25" s="281"/>
      <c r="AY25" s="281"/>
      <c r="AZ25" s="281"/>
      <c r="BA25" s="247"/>
      <c r="BB25" s="248">
        <v>1.8612500000000001</v>
      </c>
      <c r="BC25" s="249">
        <v>0</v>
      </c>
      <c r="BD25" s="247">
        <v>1</v>
      </c>
      <c r="BE25" s="247">
        <v>1</v>
      </c>
      <c r="BF25" s="247">
        <v>0</v>
      </c>
      <c r="BG25" s="247"/>
      <c r="BH25" s="247"/>
      <c r="BI25" s="247"/>
      <c r="BJ25" s="247"/>
      <c r="BK25" s="247"/>
      <c r="BL25" s="247"/>
      <c r="BM25" s="247"/>
      <c r="BN25" s="247"/>
      <c r="BO25" s="274">
        <f t="shared" si="0"/>
        <v>0</v>
      </c>
    </row>
    <row r="26" spans="1:67" ht="23.8" customHeight="1" x14ac:dyDescent="0.3">
      <c r="A26" s="43"/>
      <c r="B26" s="44"/>
      <c r="C26" s="45"/>
      <c r="D26" s="45"/>
      <c r="E26" s="45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8"/>
      <c r="R26" s="53"/>
      <c r="S26" s="53"/>
      <c r="T26" s="53"/>
      <c r="U26" s="53"/>
      <c r="V26" s="53"/>
      <c r="W26" s="53"/>
      <c r="X26" s="53"/>
      <c r="Y26" s="58"/>
      <c r="Z26" s="53"/>
      <c r="AA26" s="53"/>
      <c r="AB26" s="53"/>
      <c r="AC26" s="53"/>
      <c r="AD26" s="53"/>
      <c r="AE26" s="38"/>
      <c r="AF26" s="38"/>
      <c r="AG26" s="38"/>
      <c r="AH26" s="38"/>
      <c r="AI26" s="38"/>
    </row>
    <row r="27" spans="1:67" x14ac:dyDescent="0.3">
      <c r="A27" s="43"/>
      <c r="B27" s="44"/>
      <c r="C27" s="45"/>
      <c r="D27" s="45"/>
      <c r="E27" s="45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8"/>
      <c r="R27" s="53"/>
      <c r="S27" s="53"/>
      <c r="T27" s="53"/>
      <c r="U27" s="53"/>
      <c r="V27" s="53"/>
      <c r="W27" s="53"/>
      <c r="X27" s="53"/>
      <c r="Y27" s="58"/>
      <c r="Z27" s="53"/>
      <c r="AA27" s="53"/>
      <c r="AB27" s="53"/>
      <c r="AC27" s="53"/>
      <c r="AD27" s="53"/>
      <c r="AE27" s="38"/>
      <c r="AF27" s="38"/>
      <c r="AG27" s="38"/>
      <c r="AH27" s="38"/>
      <c r="AI27" s="38"/>
    </row>
    <row r="28" spans="1:67" ht="30.7" customHeight="1" x14ac:dyDescent="0.3">
      <c r="A28" s="43"/>
      <c r="B28" s="44"/>
      <c r="C28" s="45"/>
      <c r="D28" s="45"/>
      <c r="E28" s="45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8"/>
      <c r="R28" s="53"/>
      <c r="S28" s="53"/>
      <c r="T28" s="53"/>
      <c r="U28" s="53"/>
      <c r="V28" s="53"/>
      <c r="W28" s="53"/>
      <c r="X28" s="53"/>
      <c r="Y28" s="58"/>
      <c r="Z28" s="53"/>
      <c r="AA28" s="53"/>
      <c r="AB28" s="53"/>
      <c r="AC28" s="53"/>
      <c r="AD28" s="53"/>
      <c r="AE28" s="38"/>
      <c r="AF28" s="38"/>
      <c r="AG28" s="38"/>
      <c r="AH28" s="38"/>
      <c r="AI28" s="38"/>
    </row>
    <row r="29" spans="1:67" x14ac:dyDescent="0.3">
      <c r="A29" s="43"/>
      <c r="B29" s="44"/>
      <c r="C29" s="45"/>
      <c r="D29" s="45"/>
      <c r="E29" s="45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8"/>
      <c r="R29" s="53"/>
      <c r="S29" s="53"/>
      <c r="T29" s="53"/>
      <c r="U29" s="53"/>
      <c r="V29" s="53"/>
      <c r="W29" s="53"/>
      <c r="X29" s="53"/>
      <c r="Y29" s="58"/>
      <c r="Z29" s="53"/>
      <c r="AA29" s="53"/>
      <c r="AB29" s="53"/>
      <c r="AC29" s="53"/>
      <c r="AD29" s="53"/>
      <c r="AE29" s="38"/>
      <c r="AF29" s="38"/>
      <c r="AG29" s="38"/>
      <c r="AH29" s="38"/>
      <c r="AI29" s="38"/>
    </row>
    <row r="30" spans="1:67" x14ac:dyDescent="0.3">
      <c r="A30" s="43"/>
      <c r="B30" s="44"/>
      <c r="C30" s="45"/>
      <c r="D30" s="45"/>
      <c r="E30" s="45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8"/>
      <c r="R30" s="53"/>
      <c r="S30" s="53"/>
      <c r="T30" s="53"/>
      <c r="U30" s="53"/>
      <c r="V30" s="53"/>
      <c r="W30" s="53"/>
      <c r="X30" s="53"/>
      <c r="Y30" s="58"/>
      <c r="Z30" s="53"/>
      <c r="AA30" s="53"/>
      <c r="AB30" s="53"/>
      <c r="AC30" s="53"/>
      <c r="AD30" s="53"/>
      <c r="AE30" s="38"/>
      <c r="AF30" s="38"/>
      <c r="AG30" s="38"/>
      <c r="AH30" s="38"/>
      <c r="AI30" s="38"/>
    </row>
    <row r="31" spans="1:67" x14ac:dyDescent="0.3">
      <c r="A31" s="43"/>
      <c r="B31" s="44"/>
      <c r="C31" s="45"/>
      <c r="D31" s="45"/>
      <c r="E31" s="45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8"/>
      <c r="R31" s="53"/>
      <c r="S31" s="53"/>
      <c r="T31" s="53"/>
      <c r="U31" s="53"/>
      <c r="V31" s="53"/>
      <c r="W31" s="53"/>
      <c r="X31" s="53"/>
      <c r="Y31" s="58"/>
      <c r="Z31" s="53"/>
      <c r="AA31" s="53"/>
      <c r="AB31" s="53"/>
      <c r="AC31" s="53"/>
      <c r="AD31" s="53"/>
      <c r="AE31" s="38"/>
      <c r="AF31" s="38"/>
      <c r="AG31" s="38"/>
      <c r="AH31" s="38"/>
      <c r="AI31" s="38"/>
    </row>
    <row r="32" spans="1:67" x14ac:dyDescent="0.3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1:31" x14ac:dyDescent="0.3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1:31" x14ac:dyDescent="0.3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1:31" x14ac:dyDescent="0.3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1:31" x14ac:dyDescent="0.3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1:31" x14ac:dyDescent="0.3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1:31" x14ac:dyDescent="0.3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1:31" x14ac:dyDescent="0.3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1:31" x14ac:dyDescent="0.3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1:31" x14ac:dyDescent="0.3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</sheetData>
  <mergeCells count="22">
    <mergeCell ref="D10:BN10"/>
    <mergeCell ref="AZ2:BN2"/>
    <mergeCell ref="AZ1:BN1"/>
    <mergeCell ref="A5:BN5"/>
    <mergeCell ref="A8:BN8"/>
    <mergeCell ref="A9:BN9"/>
    <mergeCell ref="A6:BN6"/>
    <mergeCell ref="A3:AM3"/>
    <mergeCell ref="A4:AM4"/>
    <mergeCell ref="A10:A13"/>
    <mergeCell ref="B10:B13"/>
    <mergeCell ref="C10:C13"/>
    <mergeCell ref="BB12:BN12"/>
    <mergeCell ref="AN11:AZ11"/>
    <mergeCell ref="BA11:BN11"/>
    <mergeCell ref="M12:N12"/>
    <mergeCell ref="AO12:AZ12"/>
    <mergeCell ref="D11:G11"/>
    <mergeCell ref="H11:K11"/>
    <mergeCell ref="L11:N11"/>
    <mergeCell ref="E12:G12"/>
    <mergeCell ref="I12:K12"/>
  </mergeCells>
  <printOptions horizontalCentered="1"/>
  <pageMargins left="0.15748031496062992" right="0.15748031496062992" top="1.06" bottom="0.19685039370078741" header="0.19685039370078741" footer="0.15748031496062992"/>
  <pageSetup paperSize="9" scale="3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1"/>
  <sheetViews>
    <sheetView topLeftCell="A2" zoomScale="68" zoomScaleNormal="68" workbookViewId="0">
      <selection activeCell="U2" sqref="U2"/>
    </sheetView>
  </sheetViews>
  <sheetFormatPr defaultColWidth="9" defaultRowHeight="15.65" x14ac:dyDescent="0.3"/>
  <cols>
    <col min="1" max="1" width="8.109375" style="199" customWidth="1"/>
    <col min="2" max="2" width="70.109375" style="199" customWidth="1"/>
    <col min="3" max="3" width="10.6640625" style="199" customWidth="1"/>
    <col min="4" max="4" width="5.77734375" style="199" customWidth="1"/>
    <col min="5" max="5" width="5" style="199" customWidth="1"/>
    <col min="6" max="6" width="5.21875" style="199" customWidth="1"/>
    <col min="7" max="7" width="5.33203125" style="199" customWidth="1"/>
    <col min="8" max="8" width="8.21875" style="199" customWidth="1"/>
    <col min="9" max="9" width="5.88671875" style="199" customWidth="1"/>
    <col min="10" max="10" width="5.77734375" style="199" customWidth="1"/>
    <col min="11" max="11" width="9.6640625" style="199" customWidth="1"/>
    <col min="12" max="12" width="5.5546875" style="199" customWidth="1"/>
    <col min="13" max="13" width="7.88671875" style="199" customWidth="1"/>
    <col min="14" max="14" width="10.109375" style="199" customWidth="1"/>
    <col min="15" max="18" width="5.77734375" style="199" customWidth="1"/>
    <col min="19" max="19" width="5.77734375" style="231" customWidth="1"/>
    <col min="20" max="20" width="5.44140625" style="231" customWidth="1"/>
    <col min="21" max="21" width="5" style="231" customWidth="1"/>
    <col min="22" max="22" width="5.77734375" style="199" customWidth="1"/>
    <col min="23" max="23" width="7.77734375" style="199" customWidth="1"/>
    <col min="24" max="24" width="8.33203125" style="199" customWidth="1"/>
    <col min="25" max="26" width="5.77734375" style="199" customWidth="1"/>
    <col min="27" max="27" width="7.77734375" style="199" customWidth="1"/>
    <col min="28" max="28" width="5.77734375" style="199" customWidth="1"/>
    <col min="29" max="30" width="7.77734375" style="199" customWidth="1"/>
    <col min="31" max="31" width="4.6640625" style="199" customWidth="1"/>
    <col min="32" max="32" width="6.44140625" style="199" customWidth="1"/>
    <col min="33" max="34" width="7.77734375" style="199" customWidth="1"/>
    <col min="35" max="35" width="6" style="231" customWidth="1"/>
    <col min="36" max="36" width="4.21875" style="231" customWidth="1"/>
    <col min="37" max="37" width="3.5546875" style="231" customWidth="1"/>
    <col min="38" max="38" width="4.21875" style="231" customWidth="1"/>
    <col min="39" max="39" width="7.77734375" style="199" customWidth="1"/>
    <col min="40" max="16384" width="9" style="199"/>
  </cols>
  <sheetData>
    <row r="1" spans="1:38" ht="25.7" x14ac:dyDescent="0.45"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33"/>
      <c r="T1" s="233"/>
      <c r="U1" s="233"/>
      <c r="V1" s="202"/>
      <c r="W1" s="366" t="str">
        <f>'0'!AB7</f>
        <v xml:space="preserve">Приложение № 5 к приказу  </v>
      </c>
      <c r="X1" s="366"/>
      <c r="Y1" s="366"/>
      <c r="Z1" s="366"/>
      <c r="AA1" s="366"/>
      <c r="AB1" s="366"/>
      <c r="AC1" s="366"/>
      <c r="AD1" s="366"/>
      <c r="AE1" s="366"/>
      <c r="AF1" s="366"/>
      <c r="AG1" s="366"/>
      <c r="AH1" s="366"/>
      <c r="AI1" s="366"/>
      <c r="AJ1" s="366"/>
      <c r="AK1" s="366"/>
      <c r="AL1" s="366"/>
    </row>
    <row r="2" spans="1:38" ht="84.55" customHeight="1" x14ac:dyDescent="0.3"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32"/>
      <c r="T2" s="232"/>
      <c r="U2" s="232"/>
      <c r="V2" s="201"/>
      <c r="W2" s="365" t="str">
        <f>'0'!AC1</f>
        <v>Минпромэнерго Чувашии от 06.10.2023 № 01-05/121</v>
      </c>
      <c r="X2" s="365"/>
      <c r="Y2" s="365"/>
      <c r="Z2" s="365"/>
      <c r="AA2" s="365"/>
      <c r="AB2" s="365"/>
      <c r="AC2" s="365"/>
      <c r="AD2" s="365"/>
      <c r="AE2" s="365"/>
      <c r="AF2" s="365"/>
      <c r="AG2" s="365"/>
      <c r="AH2" s="365"/>
      <c r="AI2" s="365"/>
      <c r="AJ2" s="365"/>
      <c r="AK2" s="365"/>
      <c r="AL2" s="365"/>
    </row>
    <row r="3" spans="1:38" ht="3.6" customHeight="1" x14ac:dyDescent="0.3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  <c r="Y3" s="369"/>
      <c r="Z3" s="369"/>
      <c r="AA3" s="369"/>
      <c r="AB3" s="369"/>
      <c r="AC3" s="369"/>
      <c r="AD3" s="369"/>
      <c r="AE3" s="369"/>
      <c r="AF3" s="369"/>
      <c r="AG3" s="369"/>
      <c r="AH3" s="369"/>
      <c r="AI3" s="369"/>
      <c r="AJ3" s="369"/>
      <c r="AK3" s="369"/>
      <c r="AL3" s="369"/>
    </row>
    <row r="4" spans="1:38" ht="23.2" hidden="1" x14ac:dyDescent="0.4">
      <c r="A4" s="370"/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370"/>
      <c r="AC4" s="370"/>
      <c r="AD4" s="370"/>
      <c r="AE4" s="370"/>
      <c r="AF4" s="370"/>
      <c r="AG4" s="370"/>
      <c r="AH4" s="370"/>
      <c r="AI4" s="370"/>
      <c r="AJ4" s="370"/>
      <c r="AK4" s="370"/>
      <c r="AL4" s="370"/>
    </row>
    <row r="5" spans="1:38" ht="25.05" x14ac:dyDescent="0.4">
      <c r="A5" s="320" t="s">
        <v>67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  <c r="AA5" s="320"/>
      <c r="AB5" s="320"/>
      <c r="AC5" s="320"/>
      <c r="AD5" s="320"/>
      <c r="AE5" s="320"/>
      <c r="AF5" s="320"/>
      <c r="AG5" s="320"/>
      <c r="AH5" s="320"/>
      <c r="AI5" s="320"/>
      <c r="AJ5" s="320"/>
      <c r="AK5" s="320"/>
      <c r="AL5" s="320"/>
    </row>
    <row r="6" spans="1:38" ht="47.75" customHeight="1" x14ac:dyDescent="0.4">
      <c r="A6" s="368" t="s">
        <v>445</v>
      </c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  <c r="Q6" s="376"/>
      <c r="R6" s="376"/>
      <c r="S6" s="376"/>
      <c r="T6" s="376"/>
      <c r="U6" s="376"/>
      <c r="V6" s="376"/>
      <c r="W6" s="376"/>
      <c r="X6" s="376"/>
      <c r="Y6" s="376"/>
      <c r="Z6" s="376"/>
      <c r="AA6" s="376"/>
      <c r="AB6" s="376"/>
      <c r="AC6" s="376"/>
      <c r="AD6" s="376"/>
      <c r="AE6" s="376"/>
      <c r="AF6" s="376"/>
      <c r="AG6" s="376"/>
      <c r="AH6" s="376"/>
      <c r="AI6" s="376"/>
      <c r="AJ6" s="376"/>
      <c r="AK6" s="376"/>
      <c r="AL6" s="376"/>
    </row>
    <row r="7" spans="1:38" ht="6.3" customHeight="1" x14ac:dyDescent="0.4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9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</row>
    <row r="8" spans="1:38" ht="25.7" x14ac:dyDescent="0.45">
      <c r="A8" s="323" t="str">
        <f>'0'!AB10</f>
        <v xml:space="preserve">акционерного общества «Чувашская энергосбытовая компания» </v>
      </c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  <c r="S8" s="323"/>
      <c r="T8" s="323"/>
      <c r="U8" s="323"/>
      <c r="V8" s="323"/>
      <c r="W8" s="323"/>
      <c r="X8" s="323"/>
      <c r="Y8" s="323"/>
      <c r="Z8" s="323"/>
      <c r="AA8" s="323"/>
      <c r="AB8" s="323"/>
      <c r="AC8" s="323"/>
      <c r="AD8" s="323"/>
      <c r="AE8" s="323"/>
      <c r="AF8" s="323"/>
      <c r="AG8" s="323"/>
      <c r="AH8" s="323"/>
      <c r="AI8" s="323"/>
      <c r="AJ8" s="323"/>
      <c r="AK8" s="323"/>
      <c r="AL8" s="323"/>
    </row>
    <row r="9" spans="1:38" ht="33.5" customHeight="1" x14ac:dyDescent="0.3">
      <c r="A9" s="377" t="s">
        <v>65</v>
      </c>
      <c r="B9" s="377"/>
      <c r="C9" s="377"/>
      <c r="D9" s="377"/>
      <c r="E9" s="377"/>
      <c r="F9" s="377"/>
      <c r="G9" s="377"/>
      <c r="H9" s="377"/>
      <c r="I9" s="377"/>
      <c r="J9" s="377"/>
      <c r="K9" s="377"/>
      <c r="L9" s="377"/>
      <c r="M9" s="377"/>
      <c r="N9" s="377"/>
      <c r="O9" s="377"/>
      <c r="P9" s="377"/>
      <c r="Q9" s="377"/>
      <c r="R9" s="377"/>
      <c r="S9" s="377"/>
      <c r="T9" s="377"/>
      <c r="U9" s="377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</row>
    <row r="10" spans="1:38" ht="45.7" customHeight="1" x14ac:dyDescent="0.3">
      <c r="A10" s="371" t="s">
        <v>80</v>
      </c>
      <c r="B10" s="363" t="s">
        <v>0</v>
      </c>
      <c r="C10" s="371" t="s">
        <v>195</v>
      </c>
      <c r="D10" s="378" t="s">
        <v>167</v>
      </c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79"/>
      <c r="W10" s="379"/>
      <c r="X10" s="379"/>
      <c r="Y10" s="379"/>
      <c r="Z10" s="379"/>
      <c r="AA10" s="379"/>
      <c r="AB10" s="379"/>
      <c r="AC10" s="379"/>
      <c r="AD10" s="379"/>
      <c r="AE10" s="379"/>
      <c r="AF10" s="379"/>
      <c r="AG10" s="379"/>
      <c r="AH10" s="379"/>
      <c r="AI10" s="379"/>
      <c r="AJ10" s="379"/>
      <c r="AK10" s="379"/>
      <c r="AL10" s="379"/>
    </row>
    <row r="11" spans="1:38" ht="20.7" customHeight="1" x14ac:dyDescent="0.3">
      <c r="A11" s="372"/>
      <c r="B11" s="363"/>
      <c r="C11" s="375"/>
      <c r="D11" s="380" t="s">
        <v>168</v>
      </c>
      <c r="E11" s="380"/>
      <c r="F11" s="380"/>
      <c r="G11" s="380" t="s">
        <v>169</v>
      </c>
      <c r="H11" s="380"/>
      <c r="I11" s="380"/>
      <c r="J11" s="380"/>
      <c r="K11" s="380"/>
      <c r="L11" s="380"/>
      <c r="M11" s="380" t="s">
        <v>170</v>
      </c>
      <c r="N11" s="380"/>
      <c r="O11" s="380"/>
      <c r="P11" s="380"/>
      <c r="Q11" s="380"/>
      <c r="R11" s="380"/>
      <c r="S11" s="380"/>
      <c r="T11" s="380"/>
      <c r="U11" s="380"/>
      <c r="V11" s="380"/>
      <c r="W11" s="380" t="s">
        <v>171</v>
      </c>
      <c r="X11" s="380"/>
      <c r="Y11" s="380"/>
      <c r="Z11" s="380"/>
      <c r="AA11" s="380"/>
      <c r="AB11" s="380"/>
      <c r="AC11" s="381" t="s">
        <v>183</v>
      </c>
      <c r="AD11" s="381"/>
      <c r="AE11" s="381"/>
      <c r="AF11" s="381"/>
      <c r="AG11" s="381"/>
      <c r="AH11" s="381"/>
      <c r="AI11" s="381"/>
      <c r="AJ11" s="381"/>
      <c r="AK11" s="381"/>
      <c r="AL11" s="381"/>
    </row>
    <row r="12" spans="1:38" ht="101.45" customHeight="1" x14ac:dyDescent="0.3">
      <c r="A12" s="372"/>
      <c r="B12" s="363"/>
      <c r="C12" s="372"/>
      <c r="D12" s="20" t="s">
        <v>406</v>
      </c>
      <c r="E12" s="381" t="s">
        <v>72</v>
      </c>
      <c r="F12" s="381"/>
      <c r="G12" s="20" t="s">
        <v>406</v>
      </c>
      <c r="H12" s="381" t="s">
        <v>72</v>
      </c>
      <c r="I12" s="381"/>
      <c r="J12" s="381"/>
      <c r="K12" s="381"/>
      <c r="L12" s="381"/>
      <c r="M12" s="20" t="s">
        <v>406</v>
      </c>
      <c r="N12" s="381" t="s">
        <v>72</v>
      </c>
      <c r="O12" s="381"/>
      <c r="P12" s="381"/>
      <c r="Q12" s="381"/>
      <c r="R12" s="381"/>
      <c r="S12" s="381"/>
      <c r="T12" s="381"/>
      <c r="U12" s="381"/>
      <c r="V12" s="381"/>
      <c r="W12" s="20" t="s">
        <v>406</v>
      </c>
      <c r="X12" s="381" t="s">
        <v>72</v>
      </c>
      <c r="Y12" s="381"/>
      <c r="Z12" s="381"/>
      <c r="AA12" s="381"/>
      <c r="AB12" s="381"/>
      <c r="AC12" s="20" t="s">
        <v>406</v>
      </c>
      <c r="AD12" s="381" t="s">
        <v>72</v>
      </c>
      <c r="AE12" s="381"/>
      <c r="AF12" s="381"/>
      <c r="AG12" s="381"/>
      <c r="AH12" s="381"/>
      <c r="AI12" s="381"/>
      <c r="AJ12" s="381"/>
      <c r="AK12" s="381"/>
      <c r="AL12" s="381"/>
    </row>
    <row r="13" spans="1:38" ht="251.7" customHeight="1" x14ac:dyDescent="0.3">
      <c r="A13" s="373"/>
      <c r="B13" s="363"/>
      <c r="C13" s="373"/>
      <c r="D13" s="19" t="s">
        <v>446</v>
      </c>
      <c r="E13" s="19" t="s">
        <v>446</v>
      </c>
      <c r="F13" s="20" t="s">
        <v>246</v>
      </c>
      <c r="G13" s="19" t="s">
        <v>446</v>
      </c>
      <c r="H13" s="19" t="s">
        <v>446</v>
      </c>
      <c r="I13" s="20" t="s">
        <v>448</v>
      </c>
      <c r="J13" s="20" t="s">
        <v>455</v>
      </c>
      <c r="K13" s="20" t="s">
        <v>456</v>
      </c>
      <c r="L13" s="20" t="s">
        <v>468</v>
      </c>
      <c r="M13" s="19" t="s">
        <v>446</v>
      </c>
      <c r="N13" s="19" t="s">
        <v>446</v>
      </c>
      <c r="O13" s="20" t="s">
        <v>246</v>
      </c>
      <c r="P13" s="20" t="s">
        <v>448</v>
      </c>
      <c r="Q13" s="20" t="s">
        <v>455</v>
      </c>
      <c r="R13" s="20" t="s">
        <v>456</v>
      </c>
      <c r="S13" s="20" t="s">
        <v>468</v>
      </c>
      <c r="T13" s="20" t="s">
        <v>452</v>
      </c>
      <c r="U13" s="20" t="s">
        <v>453</v>
      </c>
      <c r="V13" s="20" t="s">
        <v>454</v>
      </c>
      <c r="W13" s="19" t="s">
        <v>446</v>
      </c>
      <c r="X13" s="19" t="s">
        <v>446</v>
      </c>
      <c r="Y13" s="20" t="s">
        <v>448</v>
      </c>
      <c r="Z13" s="20" t="s">
        <v>455</v>
      </c>
      <c r="AA13" s="20" t="s">
        <v>456</v>
      </c>
      <c r="AB13" s="20" t="s">
        <v>468</v>
      </c>
      <c r="AC13" s="19" t="s">
        <v>446</v>
      </c>
      <c r="AD13" s="19" t="s">
        <v>446</v>
      </c>
      <c r="AE13" s="20" t="s">
        <v>246</v>
      </c>
      <c r="AF13" s="20" t="s">
        <v>448</v>
      </c>
      <c r="AG13" s="20" t="s">
        <v>455</v>
      </c>
      <c r="AH13" s="20" t="s">
        <v>456</v>
      </c>
      <c r="AI13" s="20" t="s">
        <v>468</v>
      </c>
      <c r="AJ13" s="20" t="s">
        <v>452</v>
      </c>
      <c r="AK13" s="20" t="s">
        <v>453</v>
      </c>
      <c r="AL13" s="20" t="s">
        <v>454</v>
      </c>
    </row>
    <row r="14" spans="1:38" ht="15.05" customHeight="1" x14ac:dyDescent="0.3">
      <c r="A14" s="97">
        <v>1</v>
      </c>
      <c r="B14" s="97">
        <v>2</v>
      </c>
      <c r="C14" s="97">
        <v>3</v>
      </c>
      <c r="D14" s="98" t="s">
        <v>172</v>
      </c>
      <c r="E14" s="98" t="s">
        <v>173</v>
      </c>
      <c r="F14" s="98" t="s">
        <v>414</v>
      </c>
      <c r="G14" s="98" t="s">
        <v>174</v>
      </c>
      <c r="H14" s="98" t="s">
        <v>175</v>
      </c>
      <c r="I14" s="98" t="s">
        <v>415</v>
      </c>
      <c r="J14" s="98" t="s">
        <v>420</v>
      </c>
      <c r="K14" s="98" t="s">
        <v>469</v>
      </c>
      <c r="L14" s="98" t="s">
        <v>470</v>
      </c>
      <c r="M14" s="98" t="s">
        <v>176</v>
      </c>
      <c r="N14" s="98" t="s">
        <v>177</v>
      </c>
      <c r="O14" s="98" t="s">
        <v>416</v>
      </c>
      <c r="P14" s="98" t="s">
        <v>421</v>
      </c>
      <c r="Q14" s="98" t="s">
        <v>471</v>
      </c>
      <c r="R14" s="98" t="s">
        <v>472</v>
      </c>
      <c r="S14" s="98" t="s">
        <v>473</v>
      </c>
      <c r="T14" s="98" t="s">
        <v>529</v>
      </c>
      <c r="U14" s="98" t="s">
        <v>530</v>
      </c>
      <c r="V14" s="98" t="s">
        <v>531</v>
      </c>
      <c r="W14" s="236" t="s">
        <v>178</v>
      </c>
      <c r="X14" s="98" t="s">
        <v>179</v>
      </c>
      <c r="Y14" s="98" t="s">
        <v>417</v>
      </c>
      <c r="Z14" s="98" t="s">
        <v>422</v>
      </c>
      <c r="AA14" s="98" t="s">
        <v>459</v>
      </c>
      <c r="AB14" s="98" t="s">
        <v>460</v>
      </c>
      <c r="AC14" s="236" t="s">
        <v>277</v>
      </c>
      <c r="AD14" s="236" t="s">
        <v>418</v>
      </c>
      <c r="AE14" s="236" t="s">
        <v>423</v>
      </c>
      <c r="AF14" s="236" t="s">
        <v>424</v>
      </c>
      <c r="AG14" s="236" t="s">
        <v>425</v>
      </c>
      <c r="AH14" s="236" t="s">
        <v>426</v>
      </c>
      <c r="AI14" s="236" t="s">
        <v>427</v>
      </c>
      <c r="AJ14" s="236" t="s">
        <v>331</v>
      </c>
      <c r="AK14" s="236" t="s">
        <v>332</v>
      </c>
      <c r="AL14" s="236" t="s">
        <v>333</v>
      </c>
    </row>
    <row r="15" spans="1:38" x14ac:dyDescent="0.3">
      <c r="A15" s="237" t="s">
        <v>9</v>
      </c>
      <c r="B15" s="238" t="s">
        <v>2</v>
      </c>
      <c r="C15" s="239"/>
      <c r="D15" s="240">
        <v>0</v>
      </c>
      <c r="E15" s="240">
        <v>0</v>
      </c>
      <c r="F15" s="240">
        <v>0</v>
      </c>
      <c r="G15" s="240">
        <v>0</v>
      </c>
      <c r="H15" s="240">
        <v>13.288927499999996</v>
      </c>
      <c r="I15" s="242">
        <v>966</v>
      </c>
      <c r="J15" s="242">
        <v>33</v>
      </c>
      <c r="K15" s="242">
        <v>96</v>
      </c>
      <c r="L15" s="242">
        <v>57</v>
      </c>
      <c r="M15" s="240">
        <v>24</v>
      </c>
      <c r="N15" s="240">
        <v>55.784553689999996</v>
      </c>
      <c r="O15" s="242">
        <v>81</v>
      </c>
      <c r="P15" s="242">
        <v>966</v>
      </c>
      <c r="Q15" s="242">
        <v>33</v>
      </c>
      <c r="R15" s="242">
        <v>96</v>
      </c>
      <c r="S15" s="242">
        <v>57</v>
      </c>
      <c r="T15" s="286">
        <v>4</v>
      </c>
      <c r="U15" s="286">
        <v>1</v>
      </c>
      <c r="V15" s="286">
        <v>5</v>
      </c>
      <c r="W15" s="240">
        <v>21</v>
      </c>
      <c r="X15" s="252">
        <v>13.326804789999999</v>
      </c>
      <c r="Y15" s="242">
        <v>969</v>
      </c>
      <c r="Z15" s="242">
        <v>37</v>
      </c>
      <c r="AA15" s="242">
        <v>93</v>
      </c>
      <c r="AB15" s="242">
        <v>54</v>
      </c>
      <c r="AC15" s="240">
        <v>45</v>
      </c>
      <c r="AD15" s="252">
        <v>82.400285979999992</v>
      </c>
      <c r="AE15" s="242">
        <v>81</v>
      </c>
      <c r="AF15" s="242">
        <v>2901</v>
      </c>
      <c r="AG15" s="242">
        <v>103</v>
      </c>
      <c r="AH15" s="242">
        <v>285</v>
      </c>
      <c r="AI15" s="242">
        <v>168</v>
      </c>
      <c r="AJ15" s="286">
        <v>4</v>
      </c>
      <c r="AK15" s="286">
        <v>1</v>
      </c>
      <c r="AL15" s="286">
        <v>5</v>
      </c>
    </row>
    <row r="16" spans="1:38" ht="15.65" customHeight="1" x14ac:dyDescent="0.3">
      <c r="A16" s="243" t="s">
        <v>10</v>
      </c>
      <c r="B16" s="244" t="s">
        <v>221</v>
      </c>
      <c r="C16" s="243" t="s">
        <v>222</v>
      </c>
      <c r="D16" s="245">
        <v>0</v>
      </c>
      <c r="E16" s="245">
        <v>0</v>
      </c>
      <c r="F16" s="245">
        <v>0</v>
      </c>
      <c r="G16" s="245">
        <v>0</v>
      </c>
      <c r="H16" s="245">
        <v>0</v>
      </c>
      <c r="I16" s="247"/>
      <c r="J16" s="247"/>
      <c r="K16" s="247"/>
      <c r="L16" s="247"/>
      <c r="M16" s="245">
        <v>0</v>
      </c>
      <c r="N16" s="245">
        <v>8.732924800000001</v>
      </c>
      <c r="O16" s="247">
        <v>80</v>
      </c>
      <c r="P16" s="247"/>
      <c r="Q16" s="247"/>
      <c r="R16" s="247"/>
      <c r="S16" s="247"/>
      <c r="T16" s="247"/>
      <c r="U16" s="247"/>
      <c r="V16" s="247"/>
      <c r="W16" s="245">
        <v>0</v>
      </c>
      <c r="X16" s="254">
        <v>0</v>
      </c>
      <c r="Y16" s="247"/>
      <c r="Z16" s="247"/>
      <c r="AA16" s="247"/>
      <c r="AB16" s="247"/>
      <c r="AC16" s="248">
        <v>0</v>
      </c>
      <c r="AD16" s="253">
        <v>8.732924800000001</v>
      </c>
      <c r="AE16" s="247">
        <v>80</v>
      </c>
      <c r="AF16" s="247"/>
      <c r="AG16" s="247"/>
      <c r="AH16" s="247"/>
      <c r="AI16" s="247"/>
      <c r="AJ16" s="247"/>
      <c r="AK16" s="247"/>
      <c r="AL16" s="247"/>
    </row>
    <row r="17" spans="1:38" ht="31.3" x14ac:dyDescent="0.3">
      <c r="A17" s="243" t="s">
        <v>10</v>
      </c>
      <c r="B17" s="244" t="s">
        <v>229</v>
      </c>
      <c r="C17" s="243" t="s">
        <v>230</v>
      </c>
      <c r="D17" s="245">
        <v>0</v>
      </c>
      <c r="E17" s="245">
        <v>0</v>
      </c>
      <c r="F17" s="245">
        <v>0</v>
      </c>
      <c r="G17" s="245">
        <v>0</v>
      </c>
      <c r="H17" s="245">
        <v>13.288927499999996</v>
      </c>
      <c r="I17" s="247">
        <v>966</v>
      </c>
      <c r="J17" s="247">
        <v>33</v>
      </c>
      <c r="K17" s="247">
        <v>96</v>
      </c>
      <c r="L17" s="247">
        <v>57</v>
      </c>
      <c r="M17" s="245">
        <v>0</v>
      </c>
      <c r="N17" s="245">
        <v>13.288927499999996</v>
      </c>
      <c r="O17" s="247"/>
      <c r="P17" s="247">
        <v>966</v>
      </c>
      <c r="Q17" s="247">
        <v>33</v>
      </c>
      <c r="R17" s="247">
        <v>96</v>
      </c>
      <c r="S17" s="247">
        <v>57</v>
      </c>
      <c r="T17" s="247"/>
      <c r="U17" s="247"/>
      <c r="V17" s="247"/>
      <c r="W17" s="245">
        <v>0</v>
      </c>
      <c r="X17" s="254">
        <v>13.326804789999999</v>
      </c>
      <c r="Y17" s="247">
        <v>969</v>
      </c>
      <c r="Z17" s="247">
        <v>37</v>
      </c>
      <c r="AA17" s="247">
        <v>93</v>
      </c>
      <c r="AB17" s="247">
        <v>54</v>
      </c>
      <c r="AC17" s="248">
        <v>0</v>
      </c>
      <c r="AD17" s="253">
        <v>39.90465978999999</v>
      </c>
      <c r="AE17" s="247">
        <v>0</v>
      </c>
      <c r="AF17" s="247">
        <v>2901</v>
      </c>
      <c r="AG17" s="247">
        <v>103</v>
      </c>
      <c r="AH17" s="247">
        <v>285</v>
      </c>
      <c r="AI17" s="247">
        <v>168</v>
      </c>
      <c r="AJ17" s="247"/>
      <c r="AK17" s="247"/>
      <c r="AL17" s="247"/>
    </row>
    <row r="18" spans="1:38" x14ac:dyDescent="0.3">
      <c r="A18" s="243" t="s">
        <v>10</v>
      </c>
      <c r="B18" s="244" t="s">
        <v>235</v>
      </c>
      <c r="C18" s="243" t="s">
        <v>236</v>
      </c>
      <c r="D18" s="245">
        <v>0</v>
      </c>
      <c r="E18" s="245">
        <v>0</v>
      </c>
      <c r="F18" s="245">
        <v>0</v>
      </c>
      <c r="G18" s="245">
        <v>0</v>
      </c>
      <c r="H18" s="245">
        <v>0</v>
      </c>
      <c r="I18" s="247"/>
      <c r="J18" s="247"/>
      <c r="K18" s="247"/>
      <c r="L18" s="247"/>
      <c r="M18" s="245">
        <v>24</v>
      </c>
      <c r="N18" s="245">
        <v>0</v>
      </c>
      <c r="O18" s="247">
        <v>0</v>
      </c>
      <c r="P18" s="247"/>
      <c r="Q18" s="247"/>
      <c r="R18" s="247"/>
      <c r="S18" s="247"/>
      <c r="T18" s="247"/>
      <c r="U18" s="247"/>
      <c r="V18" s="247"/>
      <c r="W18" s="245">
        <v>0</v>
      </c>
      <c r="X18" s="254">
        <v>0</v>
      </c>
      <c r="Y18" s="247"/>
      <c r="Z18" s="247"/>
      <c r="AA18" s="247"/>
      <c r="AB18" s="247"/>
      <c r="AC18" s="248">
        <v>24</v>
      </c>
      <c r="AD18" s="253">
        <v>0</v>
      </c>
      <c r="AE18" s="247">
        <v>0</v>
      </c>
      <c r="AF18" s="247"/>
      <c r="AG18" s="247"/>
      <c r="AH18" s="247"/>
      <c r="AI18" s="247"/>
      <c r="AJ18" s="247"/>
      <c r="AK18" s="247"/>
      <c r="AL18" s="247"/>
    </row>
    <row r="19" spans="1:38" ht="31.3" x14ac:dyDescent="0.3">
      <c r="A19" s="243" t="s">
        <v>10</v>
      </c>
      <c r="B19" s="244" t="s">
        <v>239</v>
      </c>
      <c r="C19" s="243" t="s">
        <v>240</v>
      </c>
      <c r="D19" s="245">
        <v>0</v>
      </c>
      <c r="E19" s="245">
        <v>0</v>
      </c>
      <c r="F19" s="245">
        <v>0</v>
      </c>
      <c r="G19" s="245">
        <v>0</v>
      </c>
      <c r="H19" s="245">
        <v>0</v>
      </c>
      <c r="I19" s="247"/>
      <c r="J19" s="247"/>
      <c r="K19" s="247"/>
      <c r="L19" s="247"/>
      <c r="M19" s="245">
        <v>0</v>
      </c>
      <c r="N19" s="245">
        <v>3.3452505100000001</v>
      </c>
      <c r="O19" s="247">
        <v>1</v>
      </c>
      <c r="P19" s="247"/>
      <c r="Q19" s="247"/>
      <c r="R19" s="247"/>
      <c r="S19" s="247"/>
      <c r="T19" s="247"/>
      <c r="U19" s="247"/>
      <c r="V19" s="247"/>
      <c r="W19" s="245">
        <v>0</v>
      </c>
      <c r="X19" s="254">
        <v>0</v>
      </c>
      <c r="Y19" s="247"/>
      <c r="Z19" s="247"/>
      <c r="AA19" s="247"/>
      <c r="AB19" s="247"/>
      <c r="AC19" s="248">
        <v>0</v>
      </c>
      <c r="AD19" s="253">
        <v>3.3452505100000001</v>
      </c>
      <c r="AE19" s="247">
        <v>1</v>
      </c>
      <c r="AF19" s="247"/>
      <c r="AG19" s="247"/>
      <c r="AH19" s="247"/>
      <c r="AI19" s="247"/>
      <c r="AJ19" s="247"/>
      <c r="AK19" s="247"/>
      <c r="AL19" s="247"/>
    </row>
    <row r="20" spans="1:38" s="109" customFormat="1" ht="31.3" x14ac:dyDescent="0.3">
      <c r="A20" s="243" t="s">
        <v>10</v>
      </c>
      <c r="B20" s="244" t="s">
        <v>344</v>
      </c>
      <c r="C20" s="243" t="s">
        <v>345</v>
      </c>
      <c r="D20" s="245">
        <v>0</v>
      </c>
      <c r="E20" s="245">
        <v>0</v>
      </c>
      <c r="F20" s="245">
        <v>0</v>
      </c>
      <c r="G20" s="245">
        <v>0</v>
      </c>
      <c r="H20" s="245">
        <v>0</v>
      </c>
      <c r="I20" s="247"/>
      <c r="J20" s="247"/>
      <c r="K20" s="247"/>
      <c r="L20" s="247"/>
      <c r="M20" s="245">
        <v>0</v>
      </c>
      <c r="N20" s="245">
        <v>0</v>
      </c>
      <c r="O20" s="247">
        <v>0</v>
      </c>
      <c r="P20" s="247"/>
      <c r="Q20" s="247"/>
      <c r="R20" s="247"/>
      <c r="S20" s="247"/>
      <c r="T20" s="247"/>
      <c r="U20" s="247"/>
      <c r="V20" s="247"/>
      <c r="W20" s="245">
        <v>21</v>
      </c>
      <c r="X20" s="254">
        <v>0</v>
      </c>
      <c r="Y20" s="247"/>
      <c r="Z20" s="247"/>
      <c r="AA20" s="247"/>
      <c r="AB20" s="247"/>
      <c r="AC20" s="248">
        <v>21</v>
      </c>
      <c r="AD20" s="253">
        <v>0</v>
      </c>
      <c r="AE20" s="247">
        <v>0</v>
      </c>
      <c r="AF20" s="247"/>
      <c r="AG20" s="247"/>
      <c r="AH20" s="247"/>
      <c r="AI20" s="247"/>
      <c r="AJ20" s="247"/>
      <c r="AK20" s="247"/>
      <c r="AL20" s="247"/>
    </row>
    <row r="21" spans="1:38" x14ac:dyDescent="0.3">
      <c r="A21" s="243" t="s">
        <v>10</v>
      </c>
      <c r="B21" s="244" t="s">
        <v>346</v>
      </c>
      <c r="C21" s="243" t="s">
        <v>347</v>
      </c>
      <c r="D21" s="245">
        <v>0</v>
      </c>
      <c r="E21" s="245">
        <v>0</v>
      </c>
      <c r="F21" s="245">
        <v>0</v>
      </c>
      <c r="G21" s="245">
        <v>0</v>
      </c>
      <c r="H21" s="245">
        <v>0</v>
      </c>
      <c r="I21" s="247"/>
      <c r="J21" s="247"/>
      <c r="K21" s="247"/>
      <c r="L21" s="247"/>
      <c r="M21" s="245">
        <v>0</v>
      </c>
      <c r="N21" s="245">
        <v>30.417450880000001</v>
      </c>
      <c r="O21" s="247"/>
      <c r="P21" s="247"/>
      <c r="Q21" s="247"/>
      <c r="R21" s="247"/>
      <c r="S21" s="247"/>
      <c r="T21" s="247">
        <v>4</v>
      </c>
      <c r="U21" s="247">
        <v>1</v>
      </c>
      <c r="V21" s="247">
        <v>5</v>
      </c>
      <c r="W21" s="245">
        <v>0</v>
      </c>
      <c r="X21" s="254">
        <v>0</v>
      </c>
      <c r="Y21" s="247"/>
      <c r="Z21" s="247"/>
      <c r="AA21" s="247"/>
      <c r="AB21" s="247"/>
      <c r="AC21" s="248">
        <v>0</v>
      </c>
      <c r="AD21" s="253">
        <v>30.417450880000001</v>
      </c>
      <c r="AE21" s="247"/>
      <c r="AF21" s="247"/>
      <c r="AG21" s="247"/>
      <c r="AH21" s="247"/>
      <c r="AI21" s="247"/>
      <c r="AJ21" s="247">
        <v>4</v>
      </c>
      <c r="AK21" s="247">
        <v>1</v>
      </c>
      <c r="AL21" s="247">
        <v>5</v>
      </c>
    </row>
    <row r="22" spans="1:38" x14ac:dyDescent="0.3">
      <c r="A22" s="43"/>
      <c r="B22" s="44"/>
      <c r="C22" s="45"/>
      <c r="D22" s="45"/>
      <c r="E22" s="45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8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1:38" x14ac:dyDescent="0.3">
      <c r="A23" s="43"/>
      <c r="B23" s="44"/>
      <c r="C23" s="45"/>
      <c r="D23" s="45"/>
      <c r="E23" s="45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8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1:38" ht="34" customHeight="1" x14ac:dyDescent="0.3">
      <c r="A24" s="43"/>
      <c r="B24" s="44"/>
      <c r="C24" s="45"/>
      <c r="D24" s="45"/>
      <c r="E24" s="45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8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1:38" ht="115.55" customHeight="1" x14ac:dyDescent="0.3">
      <c r="A25" s="43"/>
      <c r="B25" s="59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8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1:38" ht="23.8" customHeight="1" x14ac:dyDescent="0.3">
      <c r="A26" s="43"/>
      <c r="B26" s="44"/>
      <c r="C26" s="45"/>
      <c r="D26" s="45"/>
      <c r="E26" s="45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8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1:38" x14ac:dyDescent="0.3">
      <c r="A27" s="43"/>
      <c r="B27" s="44"/>
      <c r="C27" s="45"/>
      <c r="D27" s="45"/>
      <c r="E27" s="45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8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38" ht="30.7" customHeight="1" x14ac:dyDescent="0.3">
      <c r="A28" s="43"/>
      <c r="B28" s="44"/>
      <c r="C28" s="45"/>
      <c r="D28" s="45"/>
      <c r="E28" s="45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8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1:38" x14ac:dyDescent="0.3">
      <c r="A29" s="43"/>
      <c r="B29" s="44"/>
      <c r="C29" s="45"/>
      <c r="D29" s="45"/>
      <c r="E29" s="45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8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1:38" x14ac:dyDescent="0.3">
      <c r="A30" s="43"/>
      <c r="B30" s="44"/>
      <c r="C30" s="45"/>
      <c r="D30" s="45"/>
      <c r="E30" s="45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8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38" x14ac:dyDescent="0.3">
      <c r="A31" s="43"/>
      <c r="B31" s="44"/>
      <c r="C31" s="45"/>
      <c r="D31" s="45"/>
      <c r="E31" s="45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8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38" x14ac:dyDescent="0.3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</row>
    <row r="33" spans="1:38" x14ac:dyDescent="0.3">
      <c r="A33" s="38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</row>
    <row r="34" spans="1:38" x14ac:dyDescent="0.3">
      <c r="A34" s="38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</row>
    <row r="35" spans="1:38" x14ac:dyDescent="0.3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</row>
    <row r="36" spans="1:38" x14ac:dyDescent="0.3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</row>
    <row r="37" spans="1:38" x14ac:dyDescent="0.3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</row>
    <row r="38" spans="1:38" x14ac:dyDescent="0.3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</row>
    <row r="39" spans="1:38" x14ac:dyDescent="0.3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</row>
    <row r="40" spans="1:38" x14ac:dyDescent="0.3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</row>
    <row r="41" spans="1:38" x14ac:dyDescent="0.3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</row>
  </sheetData>
  <mergeCells count="22">
    <mergeCell ref="A8:AL8"/>
    <mergeCell ref="A9:AL9"/>
    <mergeCell ref="A10:A13"/>
    <mergeCell ref="B10:B13"/>
    <mergeCell ref="C10:C13"/>
    <mergeCell ref="D10:AL10"/>
    <mergeCell ref="D11:F11"/>
    <mergeCell ref="G11:L11"/>
    <mergeCell ref="M11:V11"/>
    <mergeCell ref="W11:AB11"/>
    <mergeCell ref="AC11:AL11"/>
    <mergeCell ref="E12:F12"/>
    <mergeCell ref="H12:L12"/>
    <mergeCell ref="N12:V12"/>
    <mergeCell ref="X12:AB12"/>
    <mergeCell ref="AD12:AL12"/>
    <mergeCell ref="A3:AL3"/>
    <mergeCell ref="A4:AL4"/>
    <mergeCell ref="A5:AL5"/>
    <mergeCell ref="A6:AL6"/>
    <mergeCell ref="W1:AL1"/>
    <mergeCell ref="W2:AL2"/>
  </mergeCells>
  <printOptions horizontalCentered="1"/>
  <pageMargins left="0.15748031496062992" right="0.15748031496062992" top="0.78740157480314965" bottom="0.19685039370078741" header="0.19685039370078741" footer="0.15748031496062992"/>
  <pageSetup paperSize="9" scale="4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AX71"/>
  <sheetViews>
    <sheetView showZeros="0" view="pageBreakPreview" zoomScale="60" zoomScaleNormal="70" workbookViewId="0">
      <selection activeCell="A6" sqref="A6:AL6"/>
    </sheetView>
  </sheetViews>
  <sheetFormatPr defaultColWidth="9" defaultRowHeight="15.65" x14ac:dyDescent="0.3"/>
  <cols>
    <col min="1" max="1" width="7.88671875" style="13" customWidth="1"/>
    <col min="2" max="2" width="104.77734375" style="13" customWidth="1"/>
    <col min="3" max="3" width="18.77734375" style="13" customWidth="1"/>
    <col min="4" max="4" width="60.77734375" style="13" customWidth="1"/>
    <col min="5" max="5" width="9.33203125" style="14" customWidth="1"/>
    <col min="6" max="7" width="6.77734375" style="14" customWidth="1"/>
    <col min="8" max="8" width="7.88671875" style="14" customWidth="1"/>
    <col min="9" max="9" width="8" style="14" customWidth="1"/>
    <col min="10" max="14" width="6.77734375" style="14" customWidth="1"/>
    <col min="15" max="15" width="7.88671875" style="14" customWidth="1"/>
    <col min="16" max="16" width="8" style="14" customWidth="1"/>
    <col min="17" max="17" width="6.33203125" style="14" customWidth="1"/>
    <col min="18" max="18" width="8.21875" style="13" customWidth="1"/>
    <col min="19" max="19" width="0.21875" style="13" customWidth="1"/>
    <col min="20" max="20" width="10.44140625" style="13" hidden="1" customWidth="1"/>
    <col min="21" max="22" width="6.88671875" style="13" hidden="1" customWidth="1"/>
    <col min="23" max="23" width="8.109375" style="13" hidden="1" customWidth="1"/>
    <col min="24" max="25" width="7.109375" style="13" hidden="1" customWidth="1"/>
    <col min="26" max="26" width="7" style="13" hidden="1" customWidth="1"/>
    <col min="27" max="27" width="7.33203125" style="13" hidden="1" customWidth="1"/>
    <col min="28" max="28" width="8.88671875" style="13" hidden="1" customWidth="1"/>
    <col min="29" max="29" width="8.109375" style="13" hidden="1" customWidth="1"/>
    <col min="30" max="30" width="10.5546875" style="13" hidden="1" customWidth="1"/>
    <col min="31" max="31" width="8.5546875" style="13" hidden="1" customWidth="1"/>
    <col min="32" max="32" width="5.109375" style="13" hidden="1" customWidth="1"/>
    <col min="33" max="33" width="4.77734375" style="13" hidden="1" customWidth="1"/>
    <col min="34" max="34" width="4.88671875" style="13" hidden="1" customWidth="1"/>
    <col min="35" max="35" width="6.44140625" style="13" hidden="1" customWidth="1"/>
    <col min="36" max="36" width="4.6640625" style="13" hidden="1" customWidth="1"/>
    <col min="37" max="37" width="4.88671875" style="13" hidden="1" customWidth="1"/>
    <col min="38" max="38" width="6" style="13" hidden="1" customWidth="1"/>
    <col min="39" max="41" width="6" style="13" customWidth="1"/>
    <col min="42" max="42" width="7.6640625" style="13" customWidth="1"/>
    <col min="43" max="43" width="6.6640625" style="8" customWidth="1"/>
    <col min="44" max="44" width="5.88671875" style="8" customWidth="1"/>
    <col min="45" max="45" width="6.77734375" style="8" customWidth="1"/>
    <col min="46" max="16384" width="9" style="8"/>
  </cols>
  <sheetData>
    <row r="1" spans="1:50" ht="34.15" customHeight="1" x14ac:dyDescent="0.45">
      <c r="E1" s="21"/>
      <c r="F1" s="21"/>
      <c r="G1" s="21"/>
      <c r="H1" s="21"/>
      <c r="I1" s="273" t="str">
        <f>'0'!AB8</f>
        <v xml:space="preserve">Приложение № 6 к приказу  </v>
      </c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35"/>
      <c r="U1" s="235"/>
      <c r="V1" s="235"/>
      <c r="W1" s="235"/>
      <c r="X1" s="235"/>
      <c r="Y1" s="235"/>
      <c r="Z1" s="235"/>
      <c r="AA1" s="235"/>
      <c r="AM1" s="32"/>
      <c r="AN1" s="32"/>
      <c r="AO1" s="32"/>
    </row>
    <row r="2" spans="1:50" ht="35.25" customHeight="1" x14ac:dyDescent="0.3">
      <c r="E2" s="22"/>
      <c r="F2" s="22"/>
      <c r="G2" s="22"/>
      <c r="H2" s="406" t="str">
        <f>'0'!AC1</f>
        <v>Минпромэнерго Чувашии от 06.10.2023 № 01-05/121</v>
      </c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234"/>
      <c r="U2" s="234"/>
      <c r="V2" s="234"/>
      <c r="W2" s="234"/>
      <c r="X2" s="234"/>
      <c r="Y2" s="234"/>
      <c r="Z2" s="234"/>
      <c r="AA2" s="234"/>
      <c r="AM2" s="33"/>
      <c r="AN2" s="33"/>
      <c r="AO2" s="33"/>
    </row>
    <row r="3" spans="1:50" ht="30.05" customHeight="1" x14ac:dyDescent="0.45">
      <c r="A3" s="405" t="s">
        <v>81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  <c r="V3" s="405"/>
      <c r="W3" s="405"/>
      <c r="X3" s="405"/>
      <c r="Y3" s="405"/>
      <c r="Z3" s="405"/>
      <c r="AA3" s="405"/>
      <c r="AB3" s="405"/>
      <c r="AC3" s="405"/>
      <c r="AD3" s="405"/>
      <c r="AE3" s="405"/>
      <c r="AF3" s="405"/>
      <c r="AG3" s="405"/>
      <c r="AH3" s="405"/>
      <c r="AI3" s="405"/>
      <c r="AJ3" s="405"/>
      <c r="AK3" s="405"/>
      <c r="AL3" s="405"/>
    </row>
    <row r="4" spans="1:50" ht="30.25" customHeight="1" x14ac:dyDescent="0.4">
      <c r="A4" s="407" t="s">
        <v>188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/>
      <c r="S4" s="407"/>
      <c r="T4" s="407"/>
      <c r="U4" s="407"/>
      <c r="V4" s="407"/>
      <c r="W4" s="407"/>
      <c r="X4" s="407"/>
      <c r="Y4" s="407"/>
      <c r="Z4" s="407"/>
      <c r="AA4" s="407"/>
      <c r="AB4" s="407"/>
      <c r="AC4" s="407"/>
      <c r="AD4" s="407"/>
      <c r="AE4" s="407"/>
      <c r="AF4" s="407"/>
      <c r="AG4" s="407"/>
      <c r="AH4" s="407"/>
      <c r="AI4" s="407"/>
      <c r="AJ4" s="407"/>
      <c r="AK4" s="407"/>
      <c r="AL4" s="407"/>
      <c r="AM4" s="35"/>
      <c r="AN4" s="35"/>
      <c r="AO4" s="35"/>
    </row>
    <row r="5" spans="1:50" ht="5.95" hidden="1" customHeight="1" x14ac:dyDescent="0.3">
      <c r="A5" s="409"/>
      <c r="B5" s="409"/>
      <c r="C5" s="409"/>
      <c r="D5" s="409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30"/>
      <c r="AN5" s="30"/>
      <c r="AO5" s="30"/>
    </row>
    <row r="6" spans="1:50" ht="29.3" customHeight="1" x14ac:dyDescent="0.3">
      <c r="A6" s="408" t="str">
        <f>'0'!AB10</f>
        <v xml:space="preserve">акционерного общества «Чувашская энергосбытовая компания» 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  <c r="AB6" s="408"/>
      <c r="AC6" s="408"/>
      <c r="AD6" s="408"/>
      <c r="AE6" s="408"/>
      <c r="AF6" s="408"/>
      <c r="AG6" s="408"/>
      <c r="AH6" s="408"/>
      <c r="AI6" s="408"/>
      <c r="AJ6" s="408"/>
      <c r="AK6" s="408"/>
      <c r="AL6" s="408"/>
      <c r="AM6" s="36"/>
      <c r="AN6" s="36"/>
      <c r="AO6" s="36"/>
      <c r="AP6" s="1"/>
    </row>
    <row r="7" spans="1:50" ht="15.05" customHeight="1" x14ac:dyDescent="0.3">
      <c r="A7" s="289" t="s">
        <v>186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89"/>
      <c r="AI7" s="289"/>
      <c r="AJ7" s="289"/>
      <c r="AK7" s="289"/>
      <c r="AL7" s="289"/>
      <c r="AM7" s="31"/>
      <c r="AN7" s="31"/>
      <c r="AO7" s="31"/>
      <c r="AP7" s="16"/>
    </row>
    <row r="8" spans="1:50" ht="16.899999999999999" hidden="1" x14ac:dyDescent="0.3">
      <c r="A8" s="411"/>
      <c r="B8" s="411"/>
      <c r="C8" s="411"/>
      <c r="D8" s="411"/>
      <c r="E8" s="412"/>
      <c r="F8" s="412"/>
      <c r="G8" s="412"/>
      <c r="H8" s="412"/>
      <c r="I8" s="412"/>
      <c r="J8" s="412"/>
      <c r="K8" s="412"/>
      <c r="L8" s="412"/>
      <c r="M8" s="412"/>
      <c r="N8" s="412"/>
      <c r="O8" s="412"/>
      <c r="P8" s="412"/>
      <c r="Q8" s="412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L8" s="18"/>
      <c r="AM8" s="18"/>
      <c r="AN8" s="18"/>
      <c r="AO8" s="18"/>
    </row>
    <row r="9" spans="1:50" hidden="1" x14ac:dyDescent="0.3">
      <c r="A9" s="403"/>
      <c r="B9" s="403"/>
      <c r="C9" s="403"/>
      <c r="D9" s="403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404"/>
      <c r="Q9" s="404"/>
      <c r="R9" s="403"/>
      <c r="S9" s="403"/>
      <c r="T9" s="403"/>
      <c r="U9" s="403"/>
      <c r="V9" s="403"/>
      <c r="W9" s="403"/>
      <c r="X9" s="403"/>
      <c r="Y9" s="403"/>
      <c r="Z9" s="403"/>
      <c r="AA9" s="403"/>
      <c r="AB9" s="403"/>
      <c r="AC9" s="403"/>
      <c r="AD9" s="403"/>
      <c r="AE9" s="403"/>
      <c r="AF9" s="403"/>
      <c r="AG9" s="403"/>
      <c r="AH9" s="403"/>
      <c r="AI9" s="403"/>
      <c r="AJ9" s="403"/>
      <c r="AK9" s="403"/>
      <c r="AL9" s="403"/>
      <c r="AM9" s="34"/>
      <c r="AN9" s="34"/>
      <c r="AO9" s="34"/>
    </row>
    <row r="10" spans="1:50" ht="15.65" customHeight="1" x14ac:dyDescent="0.3">
      <c r="A10" s="396" t="s">
        <v>80</v>
      </c>
      <c r="B10" s="396" t="s">
        <v>0</v>
      </c>
      <c r="C10" s="396" t="s">
        <v>474</v>
      </c>
      <c r="D10" s="396" t="s">
        <v>521</v>
      </c>
      <c r="E10" s="397" t="s">
        <v>181</v>
      </c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399"/>
      <c r="AT10" s="38"/>
      <c r="AU10" s="38"/>
      <c r="AV10" s="38"/>
      <c r="AW10" s="38"/>
      <c r="AX10" s="38"/>
    </row>
    <row r="11" spans="1:50" ht="15.65" customHeight="1" x14ac:dyDescent="0.3">
      <c r="A11" s="396"/>
      <c r="B11" s="396"/>
      <c r="C11" s="396"/>
      <c r="D11" s="396"/>
      <c r="E11" s="400" t="s">
        <v>475</v>
      </c>
      <c r="F11" s="401"/>
      <c r="G11" s="400" t="s">
        <v>476</v>
      </c>
      <c r="H11" s="401"/>
      <c r="I11" s="400" t="s">
        <v>477</v>
      </c>
      <c r="J11" s="402"/>
      <c r="K11" s="400" t="s">
        <v>478</v>
      </c>
      <c r="L11" s="401"/>
      <c r="M11" s="400" t="s">
        <v>479</v>
      </c>
      <c r="N11" s="401"/>
      <c r="O11" s="400" t="s">
        <v>522</v>
      </c>
      <c r="P11" s="401"/>
      <c r="Q11" s="382" t="s">
        <v>85</v>
      </c>
      <c r="R11" s="383"/>
      <c r="AT11" s="38"/>
      <c r="AU11" s="38"/>
      <c r="AV11" s="38"/>
      <c r="AW11" s="38"/>
      <c r="AX11" s="38"/>
    </row>
    <row r="12" spans="1:50" ht="35.700000000000003" customHeight="1" x14ac:dyDescent="0.3">
      <c r="A12" s="396"/>
      <c r="B12" s="396"/>
      <c r="C12" s="396"/>
      <c r="D12" s="396"/>
      <c r="E12" s="396" t="s">
        <v>525</v>
      </c>
      <c r="F12" s="396"/>
      <c r="G12" s="396" t="s">
        <v>525</v>
      </c>
      <c r="H12" s="396"/>
      <c r="I12" s="396" t="s">
        <v>525</v>
      </c>
      <c r="J12" s="396"/>
      <c r="K12" s="396" t="s">
        <v>525</v>
      </c>
      <c r="L12" s="396"/>
      <c r="M12" s="396" t="s">
        <v>525</v>
      </c>
      <c r="N12" s="396"/>
      <c r="O12" s="396" t="s">
        <v>525</v>
      </c>
      <c r="P12" s="396"/>
      <c r="Q12" s="396" t="s">
        <v>1</v>
      </c>
      <c r="R12" s="396"/>
      <c r="AT12" s="38"/>
      <c r="AU12" s="38"/>
      <c r="AV12" s="38"/>
      <c r="AW12" s="38"/>
      <c r="AX12" s="38"/>
    </row>
    <row r="13" spans="1:50" ht="24.45" customHeight="1" x14ac:dyDescent="0.3">
      <c r="A13" s="396"/>
      <c r="B13" s="396"/>
      <c r="C13" s="396"/>
      <c r="D13" s="255" t="s">
        <v>480</v>
      </c>
      <c r="E13" s="256" t="s">
        <v>245</v>
      </c>
      <c r="F13" s="256" t="s">
        <v>246</v>
      </c>
      <c r="G13" s="256" t="s">
        <v>245</v>
      </c>
      <c r="H13" s="256" t="s">
        <v>246</v>
      </c>
      <c r="I13" s="256" t="s">
        <v>245</v>
      </c>
      <c r="J13" s="256" t="s">
        <v>246</v>
      </c>
      <c r="K13" s="256" t="s">
        <v>245</v>
      </c>
      <c r="L13" s="256" t="s">
        <v>246</v>
      </c>
      <c r="M13" s="256" t="s">
        <v>245</v>
      </c>
      <c r="N13" s="256" t="s">
        <v>246</v>
      </c>
      <c r="O13" s="256" t="s">
        <v>523</v>
      </c>
      <c r="P13" s="256" t="s">
        <v>246</v>
      </c>
      <c r="Q13" s="256" t="s">
        <v>245</v>
      </c>
      <c r="R13" s="256" t="s">
        <v>246</v>
      </c>
      <c r="AT13" s="38"/>
      <c r="AU13" s="38"/>
      <c r="AV13" s="38"/>
      <c r="AW13" s="38"/>
      <c r="AX13" s="38"/>
    </row>
    <row r="14" spans="1:50" x14ac:dyDescent="0.3">
      <c r="A14" s="257">
        <v>1</v>
      </c>
      <c r="B14" s="257">
        <v>2</v>
      </c>
      <c r="C14" s="257">
        <v>3</v>
      </c>
      <c r="D14" s="257">
        <v>4</v>
      </c>
      <c r="E14" s="257" t="s">
        <v>73</v>
      </c>
      <c r="F14" s="257" t="s">
        <v>74</v>
      </c>
      <c r="G14" s="257" t="s">
        <v>76</v>
      </c>
      <c r="H14" s="257" t="s">
        <v>77</v>
      </c>
      <c r="I14" s="257" t="s">
        <v>212</v>
      </c>
      <c r="J14" s="257" t="s">
        <v>213</v>
      </c>
      <c r="K14" s="257" t="s">
        <v>248</v>
      </c>
      <c r="L14" s="257" t="s">
        <v>249</v>
      </c>
      <c r="M14" s="257" t="s">
        <v>250</v>
      </c>
      <c r="N14" s="257" t="s">
        <v>251</v>
      </c>
      <c r="O14" s="257" t="s">
        <v>252</v>
      </c>
      <c r="P14" s="257" t="s">
        <v>253</v>
      </c>
      <c r="Q14" s="257" t="s">
        <v>78</v>
      </c>
      <c r="R14" s="257" t="s">
        <v>79</v>
      </c>
      <c r="AT14" s="38"/>
      <c r="AU14" s="38"/>
      <c r="AV14" s="38"/>
      <c r="AW14" s="38"/>
      <c r="AX14" s="38"/>
    </row>
    <row r="15" spans="1:50" x14ac:dyDescent="0.3">
      <c r="A15" s="191" t="s">
        <v>9</v>
      </c>
      <c r="B15" s="192" t="s">
        <v>2</v>
      </c>
      <c r="C15" s="258"/>
      <c r="D15" s="259"/>
      <c r="E15" s="260">
        <v>937.7</v>
      </c>
      <c r="F15" s="261">
        <v>3933</v>
      </c>
      <c r="G15" s="261">
        <v>0</v>
      </c>
      <c r="H15" s="261">
        <v>3550</v>
      </c>
      <c r="I15" s="261">
        <v>0</v>
      </c>
      <c r="J15" s="261">
        <v>4091</v>
      </c>
      <c r="K15" s="261">
        <v>0</v>
      </c>
      <c r="L15" s="261">
        <v>4069</v>
      </c>
      <c r="M15" s="261">
        <v>0</v>
      </c>
      <c r="N15" s="261">
        <v>4254</v>
      </c>
      <c r="O15" s="261"/>
      <c r="P15" s="261">
        <v>4252</v>
      </c>
      <c r="Q15" s="260">
        <v>937.7</v>
      </c>
      <c r="R15" s="261">
        <f>F15+H15+J15+L15+N15+P15</f>
        <v>24149</v>
      </c>
      <c r="AT15" s="38"/>
      <c r="AU15" s="38"/>
      <c r="AV15" s="38"/>
      <c r="AW15" s="38"/>
      <c r="AX15" s="38"/>
    </row>
    <row r="16" spans="1:50" ht="20.7" customHeight="1" x14ac:dyDescent="0.3">
      <c r="A16" s="262" t="s">
        <v>10</v>
      </c>
      <c r="B16" s="263" t="s">
        <v>221</v>
      </c>
      <c r="C16" s="262" t="s">
        <v>222</v>
      </c>
      <c r="D16" s="264" t="s">
        <v>481</v>
      </c>
      <c r="E16" s="265">
        <v>0</v>
      </c>
      <c r="F16" s="266">
        <v>78</v>
      </c>
      <c r="G16" s="266">
        <v>0</v>
      </c>
      <c r="H16" s="266">
        <v>80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66"/>
      <c r="P16" s="266"/>
      <c r="Q16" s="267">
        <v>0</v>
      </c>
      <c r="R16" s="268">
        <f t="shared" ref="R16:R71" si="0">F16+H16+J16+L16+N16+P16</f>
        <v>158</v>
      </c>
    </row>
    <row r="17" spans="1:18" ht="17.55" customHeight="1" x14ac:dyDescent="0.3">
      <c r="A17" s="262" t="s">
        <v>10</v>
      </c>
      <c r="B17" s="263" t="s">
        <v>223</v>
      </c>
      <c r="C17" s="262" t="s">
        <v>224</v>
      </c>
      <c r="D17" s="264" t="s">
        <v>481</v>
      </c>
      <c r="E17" s="265">
        <v>0</v>
      </c>
      <c r="F17" s="266">
        <v>0</v>
      </c>
      <c r="G17" s="266">
        <v>0</v>
      </c>
      <c r="H17" s="266">
        <v>0</v>
      </c>
      <c r="I17" s="266">
        <v>0</v>
      </c>
      <c r="J17" s="266">
        <v>53</v>
      </c>
      <c r="K17" s="266">
        <v>0</v>
      </c>
      <c r="L17" s="266">
        <v>0</v>
      </c>
      <c r="M17" s="266">
        <v>0</v>
      </c>
      <c r="N17" s="266">
        <v>0</v>
      </c>
      <c r="O17" s="266"/>
      <c r="P17" s="266"/>
      <c r="Q17" s="267">
        <v>0</v>
      </c>
      <c r="R17" s="268">
        <f t="shared" si="0"/>
        <v>53</v>
      </c>
    </row>
    <row r="18" spans="1:18" ht="15.65" customHeight="1" x14ac:dyDescent="0.3">
      <c r="A18" s="262" t="s">
        <v>10</v>
      </c>
      <c r="B18" s="263" t="s">
        <v>225</v>
      </c>
      <c r="C18" s="262" t="s">
        <v>226</v>
      </c>
      <c r="D18" s="264" t="s">
        <v>481</v>
      </c>
      <c r="E18" s="265">
        <v>0</v>
      </c>
      <c r="F18" s="266">
        <v>0</v>
      </c>
      <c r="G18" s="266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78</v>
      </c>
      <c r="M18" s="266">
        <v>0</v>
      </c>
      <c r="N18" s="266">
        <v>0</v>
      </c>
      <c r="O18" s="266"/>
      <c r="P18" s="266"/>
      <c r="Q18" s="267">
        <v>0</v>
      </c>
      <c r="R18" s="268">
        <f t="shared" si="0"/>
        <v>78</v>
      </c>
    </row>
    <row r="19" spans="1:18" x14ac:dyDescent="0.3">
      <c r="A19" s="384" t="s">
        <v>10</v>
      </c>
      <c r="B19" s="385" t="s">
        <v>227</v>
      </c>
      <c r="C19" s="384" t="s">
        <v>228</v>
      </c>
      <c r="D19" s="255" t="s">
        <v>482</v>
      </c>
      <c r="E19" s="265">
        <v>0</v>
      </c>
      <c r="F19" s="266">
        <v>4</v>
      </c>
      <c r="G19" s="266">
        <v>0</v>
      </c>
      <c r="H19" s="266">
        <v>0</v>
      </c>
      <c r="I19" s="266">
        <v>0</v>
      </c>
      <c r="J19" s="266">
        <v>0</v>
      </c>
      <c r="K19" s="266">
        <v>0</v>
      </c>
      <c r="L19" s="266">
        <v>0</v>
      </c>
      <c r="M19" s="266">
        <v>0</v>
      </c>
      <c r="N19" s="266">
        <v>0</v>
      </c>
      <c r="O19" s="266"/>
      <c r="P19" s="266"/>
      <c r="Q19" s="267">
        <v>0</v>
      </c>
      <c r="R19" s="268">
        <f t="shared" si="0"/>
        <v>4</v>
      </c>
    </row>
    <row r="20" spans="1:18" x14ac:dyDescent="0.3">
      <c r="A20" s="384"/>
      <c r="B20" s="386"/>
      <c r="C20" s="384"/>
      <c r="D20" s="255" t="s">
        <v>483</v>
      </c>
      <c r="E20" s="265">
        <v>0</v>
      </c>
      <c r="F20" s="266">
        <v>1</v>
      </c>
      <c r="G20" s="266">
        <v>0</v>
      </c>
      <c r="H20" s="266">
        <v>0</v>
      </c>
      <c r="I20" s="266">
        <v>0</v>
      </c>
      <c r="J20" s="266">
        <v>0</v>
      </c>
      <c r="K20" s="266">
        <v>0</v>
      </c>
      <c r="L20" s="266">
        <v>0</v>
      </c>
      <c r="M20" s="266">
        <v>0</v>
      </c>
      <c r="N20" s="266">
        <v>0</v>
      </c>
      <c r="O20" s="266"/>
      <c r="P20" s="266"/>
      <c r="Q20" s="267">
        <v>0</v>
      </c>
      <c r="R20" s="268">
        <f t="shared" si="0"/>
        <v>1</v>
      </c>
    </row>
    <row r="21" spans="1:18" x14ac:dyDescent="0.3">
      <c r="A21" s="384"/>
      <c r="B21" s="387"/>
      <c r="C21" s="384"/>
      <c r="D21" s="255" t="s">
        <v>484</v>
      </c>
      <c r="E21" s="265">
        <v>0</v>
      </c>
      <c r="F21" s="266">
        <v>5</v>
      </c>
      <c r="G21" s="266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/>
      <c r="P21" s="266"/>
      <c r="Q21" s="267">
        <v>0</v>
      </c>
      <c r="R21" s="268">
        <f t="shared" si="0"/>
        <v>5</v>
      </c>
    </row>
    <row r="22" spans="1:18" ht="17.55" customHeight="1" x14ac:dyDescent="0.3">
      <c r="A22" s="388" t="s">
        <v>10</v>
      </c>
      <c r="B22" s="391" t="s">
        <v>229</v>
      </c>
      <c r="C22" s="388" t="s">
        <v>230</v>
      </c>
      <c r="D22" s="264" t="s">
        <v>485</v>
      </c>
      <c r="E22" s="265">
        <v>0</v>
      </c>
      <c r="F22" s="266">
        <v>3700</v>
      </c>
      <c r="G22" s="266">
        <v>0</v>
      </c>
      <c r="H22" s="266">
        <v>2901</v>
      </c>
      <c r="I22" s="266">
        <v>0</v>
      </c>
      <c r="J22" s="266">
        <v>3707</v>
      </c>
      <c r="K22" s="266">
        <v>0</v>
      </c>
      <c r="L22" s="266">
        <v>3708</v>
      </c>
      <c r="M22" s="266">
        <v>0</v>
      </c>
      <c r="N22" s="266">
        <v>3961</v>
      </c>
      <c r="O22" s="266"/>
      <c r="P22" s="266">
        <v>3807</v>
      </c>
      <c r="Q22" s="267">
        <v>0</v>
      </c>
      <c r="R22" s="268">
        <f t="shared" si="0"/>
        <v>21784</v>
      </c>
    </row>
    <row r="23" spans="1:18" ht="28.2" customHeight="1" x14ac:dyDescent="0.3">
      <c r="A23" s="389"/>
      <c r="B23" s="392"/>
      <c r="C23" s="389"/>
      <c r="D23" s="264" t="s">
        <v>486</v>
      </c>
      <c r="E23" s="265">
        <v>0</v>
      </c>
      <c r="F23" s="266">
        <v>30</v>
      </c>
      <c r="G23" s="266">
        <v>0</v>
      </c>
      <c r="H23" s="266">
        <v>103</v>
      </c>
      <c r="I23" s="266">
        <v>0</v>
      </c>
      <c r="J23" s="266">
        <v>45</v>
      </c>
      <c r="K23" s="266">
        <v>0</v>
      </c>
      <c r="L23" s="266">
        <v>46</v>
      </c>
      <c r="M23" s="266">
        <v>0</v>
      </c>
      <c r="N23" s="266">
        <v>68</v>
      </c>
      <c r="O23" s="266"/>
      <c r="P23" s="266">
        <v>86</v>
      </c>
      <c r="Q23" s="267">
        <v>0</v>
      </c>
      <c r="R23" s="268">
        <f t="shared" si="0"/>
        <v>378</v>
      </c>
    </row>
    <row r="24" spans="1:18" ht="34.450000000000003" customHeight="1" x14ac:dyDescent="0.3">
      <c r="A24" s="389"/>
      <c r="B24" s="392"/>
      <c r="C24" s="389"/>
      <c r="D24" s="264" t="s">
        <v>487</v>
      </c>
      <c r="E24" s="265">
        <v>0</v>
      </c>
      <c r="F24" s="266">
        <v>59</v>
      </c>
      <c r="G24" s="266">
        <v>0</v>
      </c>
      <c r="H24" s="266">
        <v>285</v>
      </c>
      <c r="I24" s="266">
        <v>0</v>
      </c>
      <c r="J24" s="266">
        <v>69</v>
      </c>
      <c r="K24" s="266">
        <v>0</v>
      </c>
      <c r="L24" s="266">
        <v>137</v>
      </c>
      <c r="M24" s="266">
        <v>0</v>
      </c>
      <c r="N24" s="266">
        <v>68</v>
      </c>
      <c r="O24" s="266"/>
      <c r="P24" s="266">
        <v>156</v>
      </c>
      <c r="Q24" s="267">
        <v>0</v>
      </c>
      <c r="R24" s="268">
        <f t="shared" si="0"/>
        <v>774</v>
      </c>
    </row>
    <row r="25" spans="1:18" ht="16.899999999999999" customHeight="1" x14ac:dyDescent="0.3">
      <c r="A25" s="389"/>
      <c r="B25" s="392"/>
      <c r="C25" s="389"/>
      <c r="D25" s="264" t="s">
        <v>488</v>
      </c>
      <c r="E25" s="265">
        <v>0</v>
      </c>
      <c r="F25" s="266">
        <v>0</v>
      </c>
      <c r="G25" s="266">
        <v>0</v>
      </c>
      <c r="H25" s="266">
        <v>168</v>
      </c>
      <c r="I25" s="266">
        <v>0</v>
      </c>
      <c r="J25" s="266">
        <v>207</v>
      </c>
      <c r="K25" s="266">
        <v>0</v>
      </c>
      <c r="L25" s="266">
        <v>90</v>
      </c>
      <c r="M25" s="266">
        <v>0</v>
      </c>
      <c r="N25" s="266">
        <v>69</v>
      </c>
      <c r="O25" s="266"/>
      <c r="P25" s="266">
        <v>93</v>
      </c>
      <c r="Q25" s="267">
        <v>0</v>
      </c>
      <c r="R25" s="268">
        <f t="shared" si="0"/>
        <v>627</v>
      </c>
    </row>
    <row r="26" spans="1:18" x14ac:dyDescent="0.3">
      <c r="A26" s="389"/>
      <c r="B26" s="392"/>
      <c r="C26" s="389"/>
      <c r="D26" s="264" t="s">
        <v>489</v>
      </c>
      <c r="E26" s="265">
        <v>0</v>
      </c>
      <c r="F26" s="266"/>
      <c r="G26" s="266">
        <v>0</v>
      </c>
      <c r="H26" s="266">
        <v>0</v>
      </c>
      <c r="I26" s="266">
        <v>0</v>
      </c>
      <c r="J26" s="266">
        <v>0</v>
      </c>
      <c r="K26" s="266">
        <v>0</v>
      </c>
      <c r="L26" s="266"/>
      <c r="M26" s="266">
        <v>0</v>
      </c>
      <c r="N26" s="266">
        <v>0</v>
      </c>
      <c r="O26" s="266"/>
      <c r="P26" s="266"/>
      <c r="Q26" s="267">
        <v>0</v>
      </c>
      <c r="R26" s="268">
        <f t="shared" si="0"/>
        <v>0</v>
      </c>
    </row>
    <row r="27" spans="1:18" x14ac:dyDescent="0.3">
      <c r="A27" s="389"/>
      <c r="B27" s="392"/>
      <c r="C27" s="389"/>
      <c r="D27" s="264" t="s">
        <v>490</v>
      </c>
      <c r="E27" s="265">
        <v>0</v>
      </c>
      <c r="F27" s="266">
        <v>1</v>
      </c>
      <c r="G27" s="266">
        <v>0</v>
      </c>
      <c r="H27" s="266">
        <v>0</v>
      </c>
      <c r="I27" s="266">
        <v>0</v>
      </c>
      <c r="J27" s="266">
        <v>0</v>
      </c>
      <c r="K27" s="266">
        <v>0</v>
      </c>
      <c r="L27" s="266">
        <v>0</v>
      </c>
      <c r="M27" s="266">
        <v>0</v>
      </c>
      <c r="N27" s="266">
        <v>0</v>
      </c>
      <c r="O27" s="266"/>
      <c r="P27" s="266"/>
      <c r="Q27" s="267">
        <v>0</v>
      </c>
      <c r="R27" s="268">
        <f t="shared" si="0"/>
        <v>1</v>
      </c>
    </row>
    <row r="28" spans="1:18" x14ac:dyDescent="0.3">
      <c r="A28" s="390"/>
      <c r="B28" s="393"/>
      <c r="C28" s="390"/>
      <c r="D28" s="264" t="s">
        <v>491</v>
      </c>
      <c r="E28" s="265">
        <v>0</v>
      </c>
      <c r="F28" s="266">
        <v>1</v>
      </c>
      <c r="G28" s="266">
        <v>0</v>
      </c>
      <c r="H28" s="266">
        <v>0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66"/>
      <c r="P28" s="266"/>
      <c r="Q28" s="267">
        <v>0</v>
      </c>
      <c r="R28" s="268">
        <f t="shared" si="0"/>
        <v>1</v>
      </c>
    </row>
    <row r="29" spans="1:18" ht="18.8" customHeight="1" x14ac:dyDescent="0.3">
      <c r="A29" s="262" t="s">
        <v>10</v>
      </c>
      <c r="B29" s="263" t="s">
        <v>492</v>
      </c>
      <c r="C29" s="262" t="s">
        <v>493</v>
      </c>
      <c r="D29" s="264" t="s">
        <v>494</v>
      </c>
      <c r="E29" s="265">
        <v>0</v>
      </c>
      <c r="F29" s="266">
        <v>0</v>
      </c>
      <c r="G29" s="266">
        <v>0</v>
      </c>
      <c r="H29" s="266">
        <v>0</v>
      </c>
      <c r="I29" s="266">
        <v>0</v>
      </c>
      <c r="J29" s="266">
        <v>0</v>
      </c>
      <c r="K29" s="266">
        <v>0</v>
      </c>
      <c r="L29" s="266">
        <v>0</v>
      </c>
      <c r="M29" s="266">
        <v>0</v>
      </c>
      <c r="N29" s="266">
        <v>0</v>
      </c>
      <c r="O29" s="266"/>
      <c r="P29" s="266"/>
      <c r="Q29" s="267">
        <v>0</v>
      </c>
      <c r="R29" s="268">
        <f t="shared" si="0"/>
        <v>0</v>
      </c>
    </row>
    <row r="30" spans="1:18" x14ac:dyDescent="0.3">
      <c r="A30" s="262" t="s">
        <v>10</v>
      </c>
      <c r="B30" s="263" t="s">
        <v>231</v>
      </c>
      <c r="C30" s="262" t="s">
        <v>232</v>
      </c>
      <c r="D30" s="264" t="s">
        <v>495</v>
      </c>
      <c r="E30" s="265">
        <v>276.10000000000002</v>
      </c>
      <c r="F30" s="266">
        <v>0</v>
      </c>
      <c r="G30" s="266">
        <v>0</v>
      </c>
      <c r="H30" s="266">
        <v>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  <c r="O30" s="266"/>
      <c r="P30" s="266"/>
      <c r="Q30" s="267">
        <v>276.10000000000002</v>
      </c>
      <c r="R30" s="268">
        <f t="shared" si="0"/>
        <v>0</v>
      </c>
    </row>
    <row r="31" spans="1:18" x14ac:dyDescent="0.3">
      <c r="A31" s="262" t="s">
        <v>10</v>
      </c>
      <c r="B31" s="263" t="s">
        <v>233</v>
      </c>
      <c r="C31" s="262" t="s">
        <v>234</v>
      </c>
      <c r="D31" s="264" t="s">
        <v>496</v>
      </c>
      <c r="E31" s="265">
        <v>0</v>
      </c>
      <c r="F31" s="266">
        <v>2</v>
      </c>
      <c r="G31" s="266">
        <v>0</v>
      </c>
      <c r="H31" s="266">
        <v>0</v>
      </c>
      <c r="I31" s="266">
        <v>0</v>
      </c>
      <c r="J31" s="266">
        <v>0</v>
      </c>
      <c r="K31" s="266">
        <v>0</v>
      </c>
      <c r="L31" s="266">
        <v>0</v>
      </c>
      <c r="M31" s="266">
        <v>0</v>
      </c>
      <c r="N31" s="266">
        <v>0</v>
      </c>
      <c r="O31" s="266"/>
      <c r="P31" s="266"/>
      <c r="Q31" s="267">
        <v>0</v>
      </c>
      <c r="R31" s="268">
        <f t="shared" si="0"/>
        <v>2</v>
      </c>
    </row>
    <row r="32" spans="1:18" x14ac:dyDescent="0.3">
      <c r="A32" s="262" t="s">
        <v>10</v>
      </c>
      <c r="B32" s="263" t="s">
        <v>235</v>
      </c>
      <c r="C32" s="262" t="s">
        <v>236</v>
      </c>
      <c r="D32" s="264" t="s">
        <v>497</v>
      </c>
      <c r="E32" s="265">
        <v>0</v>
      </c>
      <c r="F32" s="266">
        <v>0</v>
      </c>
      <c r="G32" s="266">
        <v>0</v>
      </c>
      <c r="H32" s="266">
        <v>1</v>
      </c>
      <c r="I32" s="266">
        <v>0</v>
      </c>
      <c r="J32" s="266">
        <v>0</v>
      </c>
      <c r="K32" s="266">
        <v>0</v>
      </c>
      <c r="L32" s="266">
        <v>0</v>
      </c>
      <c r="M32" s="266">
        <v>0</v>
      </c>
      <c r="N32" s="266">
        <v>0</v>
      </c>
      <c r="O32" s="266"/>
      <c r="P32" s="266"/>
      <c r="Q32" s="267">
        <v>0</v>
      </c>
      <c r="R32" s="268">
        <f t="shared" si="0"/>
        <v>1</v>
      </c>
    </row>
    <row r="33" spans="1:18" ht="20.05" customHeight="1" x14ac:dyDescent="0.3">
      <c r="A33" s="262" t="s">
        <v>10</v>
      </c>
      <c r="B33" s="263" t="s">
        <v>237</v>
      </c>
      <c r="C33" s="262" t="s">
        <v>238</v>
      </c>
      <c r="D33" s="264" t="s">
        <v>498</v>
      </c>
      <c r="E33" s="265">
        <v>0</v>
      </c>
      <c r="F33" s="266">
        <v>5</v>
      </c>
      <c r="G33" s="266">
        <v>0</v>
      </c>
      <c r="H33" s="266">
        <v>0</v>
      </c>
      <c r="I33" s="266">
        <v>0</v>
      </c>
      <c r="J33" s="266">
        <v>0</v>
      </c>
      <c r="K33" s="266">
        <v>0</v>
      </c>
      <c r="L33" s="266">
        <v>0</v>
      </c>
      <c r="M33" s="266">
        <v>0</v>
      </c>
      <c r="N33" s="266">
        <v>0</v>
      </c>
      <c r="O33" s="266"/>
      <c r="P33" s="266"/>
      <c r="Q33" s="267">
        <v>0</v>
      </c>
      <c r="R33" s="268">
        <f t="shared" si="0"/>
        <v>5</v>
      </c>
    </row>
    <row r="34" spans="1:18" ht="29.45" customHeight="1" x14ac:dyDescent="0.3">
      <c r="A34" s="262" t="s">
        <v>10</v>
      </c>
      <c r="B34" s="263" t="s">
        <v>239</v>
      </c>
      <c r="C34" s="262" t="s">
        <v>240</v>
      </c>
      <c r="D34" s="264" t="s">
        <v>499</v>
      </c>
      <c r="E34" s="265">
        <v>0</v>
      </c>
      <c r="F34" s="266">
        <v>1</v>
      </c>
      <c r="G34" s="266">
        <v>0</v>
      </c>
      <c r="H34" s="266">
        <v>1</v>
      </c>
      <c r="I34" s="266">
        <v>0</v>
      </c>
      <c r="J34" s="266">
        <v>0</v>
      </c>
      <c r="K34" s="266">
        <v>0</v>
      </c>
      <c r="L34" s="266">
        <v>0</v>
      </c>
      <c r="M34" s="266">
        <v>0</v>
      </c>
      <c r="N34" s="266">
        <v>0</v>
      </c>
      <c r="O34" s="266"/>
      <c r="P34" s="266"/>
      <c r="Q34" s="267">
        <v>0</v>
      </c>
      <c r="R34" s="268">
        <f t="shared" si="0"/>
        <v>2</v>
      </c>
    </row>
    <row r="35" spans="1:18" x14ac:dyDescent="0.3">
      <c r="A35" s="262" t="s">
        <v>10</v>
      </c>
      <c r="B35" s="263" t="s">
        <v>241</v>
      </c>
      <c r="C35" s="262" t="s">
        <v>242</v>
      </c>
      <c r="D35" s="264" t="s">
        <v>500</v>
      </c>
      <c r="E35" s="265">
        <v>661.6</v>
      </c>
      <c r="F35" s="266">
        <v>0</v>
      </c>
      <c r="G35" s="266">
        <v>0</v>
      </c>
      <c r="H35" s="266">
        <v>0</v>
      </c>
      <c r="I35" s="266">
        <v>0</v>
      </c>
      <c r="J35" s="266">
        <v>0</v>
      </c>
      <c r="K35" s="266">
        <v>0</v>
      </c>
      <c r="L35" s="266">
        <v>0</v>
      </c>
      <c r="M35" s="266">
        <v>0</v>
      </c>
      <c r="N35" s="266">
        <v>0</v>
      </c>
      <c r="O35" s="266"/>
      <c r="P35" s="266"/>
      <c r="Q35" s="267">
        <v>661.6</v>
      </c>
      <c r="R35" s="268">
        <f t="shared" si="0"/>
        <v>0</v>
      </c>
    </row>
    <row r="36" spans="1:18" x14ac:dyDescent="0.3">
      <c r="A36" s="388" t="s">
        <v>10</v>
      </c>
      <c r="B36" s="391" t="s">
        <v>243</v>
      </c>
      <c r="C36" s="388" t="s">
        <v>244</v>
      </c>
      <c r="D36" s="264" t="s">
        <v>501</v>
      </c>
      <c r="E36" s="265">
        <v>0</v>
      </c>
      <c r="F36" s="266">
        <v>0</v>
      </c>
      <c r="G36" s="266">
        <v>0</v>
      </c>
      <c r="H36" s="266">
        <v>0</v>
      </c>
      <c r="I36" s="266">
        <v>0</v>
      </c>
      <c r="J36" s="266">
        <v>0</v>
      </c>
      <c r="K36" s="266">
        <v>0</v>
      </c>
      <c r="L36" s="266">
        <v>0</v>
      </c>
      <c r="M36" s="266">
        <v>0</v>
      </c>
      <c r="N36" s="266">
        <v>0</v>
      </c>
      <c r="O36" s="266"/>
      <c r="P36" s="266"/>
      <c r="Q36" s="267">
        <v>0</v>
      </c>
      <c r="R36" s="268">
        <f t="shared" si="0"/>
        <v>0</v>
      </c>
    </row>
    <row r="37" spans="1:18" x14ac:dyDescent="0.3">
      <c r="A37" s="389"/>
      <c r="B37" s="392"/>
      <c r="C37" s="389"/>
      <c r="D37" s="264" t="s">
        <v>502</v>
      </c>
      <c r="E37" s="265">
        <v>0</v>
      </c>
      <c r="F37" s="266">
        <v>4</v>
      </c>
      <c r="G37" s="266">
        <v>0</v>
      </c>
      <c r="H37" s="266">
        <v>0</v>
      </c>
      <c r="I37" s="266"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66"/>
      <c r="P37" s="266"/>
      <c r="Q37" s="267">
        <v>0</v>
      </c>
      <c r="R37" s="268">
        <f t="shared" si="0"/>
        <v>4</v>
      </c>
    </row>
    <row r="38" spans="1:18" x14ac:dyDescent="0.3">
      <c r="A38" s="389"/>
      <c r="B38" s="392"/>
      <c r="C38" s="389"/>
      <c r="D38" s="264" t="s">
        <v>503</v>
      </c>
      <c r="E38" s="265">
        <v>0</v>
      </c>
      <c r="F38" s="266">
        <v>0</v>
      </c>
      <c r="G38" s="266">
        <v>0</v>
      </c>
      <c r="H38" s="266">
        <v>0</v>
      </c>
      <c r="I38" s="266"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66"/>
      <c r="P38" s="266"/>
      <c r="Q38" s="267">
        <v>0</v>
      </c>
      <c r="R38" s="268">
        <f t="shared" si="0"/>
        <v>0</v>
      </c>
    </row>
    <row r="39" spans="1:18" x14ac:dyDescent="0.3">
      <c r="A39" s="389"/>
      <c r="B39" s="392"/>
      <c r="C39" s="389"/>
      <c r="D39" s="264" t="s">
        <v>504</v>
      </c>
      <c r="E39" s="265">
        <v>0</v>
      </c>
      <c r="F39" s="266">
        <v>7</v>
      </c>
      <c r="G39" s="266">
        <v>0</v>
      </c>
      <c r="H39" s="266">
        <v>0</v>
      </c>
      <c r="I39" s="266"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66"/>
      <c r="P39" s="266"/>
      <c r="Q39" s="267">
        <v>0</v>
      </c>
      <c r="R39" s="268">
        <f t="shared" si="0"/>
        <v>7</v>
      </c>
    </row>
    <row r="40" spans="1:18" x14ac:dyDescent="0.3">
      <c r="A40" s="389"/>
      <c r="B40" s="392"/>
      <c r="C40" s="389"/>
      <c r="D40" s="264" t="s">
        <v>505</v>
      </c>
      <c r="E40" s="265">
        <v>0</v>
      </c>
      <c r="F40" s="266">
        <v>2</v>
      </c>
      <c r="G40" s="266">
        <v>0</v>
      </c>
      <c r="H40" s="266">
        <v>0</v>
      </c>
      <c r="I40" s="266">
        <v>0</v>
      </c>
      <c r="J40" s="266">
        <v>0</v>
      </c>
      <c r="K40" s="266">
        <v>0</v>
      </c>
      <c r="L40" s="266">
        <v>0</v>
      </c>
      <c r="M40" s="266">
        <v>0</v>
      </c>
      <c r="N40" s="266">
        <v>0</v>
      </c>
      <c r="O40" s="266"/>
      <c r="P40" s="266"/>
      <c r="Q40" s="267">
        <v>0</v>
      </c>
      <c r="R40" s="268">
        <f t="shared" si="0"/>
        <v>2</v>
      </c>
    </row>
    <row r="41" spans="1:18" x14ac:dyDescent="0.3">
      <c r="A41" s="389"/>
      <c r="B41" s="392"/>
      <c r="C41" s="389"/>
      <c r="D41" s="264" t="s">
        <v>506</v>
      </c>
      <c r="E41" s="265">
        <v>0</v>
      </c>
      <c r="F41" s="266">
        <v>0</v>
      </c>
      <c r="G41" s="266">
        <v>0</v>
      </c>
      <c r="H41" s="266">
        <v>0</v>
      </c>
      <c r="I41" s="266">
        <v>0</v>
      </c>
      <c r="J41" s="266">
        <v>0</v>
      </c>
      <c r="K41" s="266">
        <v>0</v>
      </c>
      <c r="L41" s="266">
        <v>0</v>
      </c>
      <c r="M41" s="266">
        <v>0</v>
      </c>
      <c r="N41" s="266">
        <v>0</v>
      </c>
      <c r="O41" s="266"/>
      <c r="P41" s="266"/>
      <c r="Q41" s="267">
        <v>0</v>
      </c>
      <c r="R41" s="268">
        <f t="shared" si="0"/>
        <v>0</v>
      </c>
    </row>
    <row r="42" spans="1:18" x14ac:dyDescent="0.3">
      <c r="A42" s="389"/>
      <c r="B42" s="392"/>
      <c r="C42" s="389"/>
      <c r="D42" s="264" t="s">
        <v>507</v>
      </c>
      <c r="E42" s="265">
        <v>0</v>
      </c>
      <c r="F42" s="266">
        <v>1</v>
      </c>
      <c r="G42" s="266">
        <v>0</v>
      </c>
      <c r="H42" s="266">
        <v>0</v>
      </c>
      <c r="I42" s="266">
        <v>0</v>
      </c>
      <c r="J42" s="266">
        <v>0</v>
      </c>
      <c r="K42" s="266">
        <v>0</v>
      </c>
      <c r="L42" s="266">
        <v>0</v>
      </c>
      <c r="M42" s="266">
        <v>0</v>
      </c>
      <c r="N42" s="266">
        <v>0</v>
      </c>
      <c r="O42" s="266"/>
      <c r="P42" s="266"/>
      <c r="Q42" s="267">
        <v>0</v>
      </c>
      <c r="R42" s="268">
        <f t="shared" si="0"/>
        <v>1</v>
      </c>
    </row>
    <row r="43" spans="1:18" x14ac:dyDescent="0.3">
      <c r="A43" s="389"/>
      <c r="B43" s="392"/>
      <c r="C43" s="389"/>
      <c r="D43" s="264" t="s">
        <v>508</v>
      </c>
      <c r="E43" s="265">
        <v>0</v>
      </c>
      <c r="F43" s="266">
        <v>1</v>
      </c>
      <c r="G43" s="266">
        <v>0</v>
      </c>
      <c r="H43" s="266">
        <v>0</v>
      </c>
      <c r="I43" s="266">
        <v>0</v>
      </c>
      <c r="J43" s="266">
        <v>0</v>
      </c>
      <c r="K43" s="266">
        <v>0</v>
      </c>
      <c r="L43" s="266">
        <v>0</v>
      </c>
      <c r="M43" s="266">
        <v>0</v>
      </c>
      <c r="N43" s="266">
        <v>0</v>
      </c>
      <c r="O43" s="266"/>
      <c r="P43" s="266"/>
      <c r="Q43" s="267">
        <v>0</v>
      </c>
      <c r="R43" s="268">
        <f t="shared" si="0"/>
        <v>1</v>
      </c>
    </row>
    <row r="44" spans="1:18" x14ac:dyDescent="0.3">
      <c r="A44" s="389"/>
      <c r="B44" s="392"/>
      <c r="C44" s="389"/>
      <c r="D44" s="264" t="s">
        <v>509</v>
      </c>
      <c r="E44" s="265">
        <v>0</v>
      </c>
      <c r="F44" s="266">
        <v>6</v>
      </c>
      <c r="G44" s="266">
        <v>0</v>
      </c>
      <c r="H44" s="266">
        <v>0</v>
      </c>
      <c r="I44" s="266">
        <v>0</v>
      </c>
      <c r="J44" s="266">
        <v>0</v>
      </c>
      <c r="K44" s="266">
        <v>0</v>
      </c>
      <c r="L44" s="266">
        <v>0</v>
      </c>
      <c r="M44" s="266">
        <v>0</v>
      </c>
      <c r="N44" s="266">
        <v>0</v>
      </c>
      <c r="O44" s="266"/>
      <c r="P44" s="266"/>
      <c r="Q44" s="267">
        <v>0</v>
      </c>
      <c r="R44" s="268">
        <f t="shared" si="0"/>
        <v>6</v>
      </c>
    </row>
    <row r="45" spans="1:18" x14ac:dyDescent="0.3">
      <c r="A45" s="389"/>
      <c r="B45" s="392"/>
      <c r="C45" s="389"/>
      <c r="D45" s="264" t="s">
        <v>510</v>
      </c>
      <c r="E45" s="265">
        <v>0</v>
      </c>
      <c r="F45" s="266">
        <v>1</v>
      </c>
      <c r="G45" s="266">
        <v>0</v>
      </c>
      <c r="H45" s="266">
        <v>0</v>
      </c>
      <c r="I45" s="266">
        <v>0</v>
      </c>
      <c r="J45" s="266">
        <v>0</v>
      </c>
      <c r="K45" s="266">
        <v>0</v>
      </c>
      <c r="L45" s="266">
        <v>0</v>
      </c>
      <c r="M45" s="266">
        <v>0</v>
      </c>
      <c r="N45" s="266">
        <v>0</v>
      </c>
      <c r="O45" s="266"/>
      <c r="P45" s="266"/>
      <c r="Q45" s="267">
        <v>0</v>
      </c>
      <c r="R45" s="268">
        <f t="shared" si="0"/>
        <v>1</v>
      </c>
    </row>
    <row r="46" spans="1:18" x14ac:dyDescent="0.3">
      <c r="A46" s="389"/>
      <c r="B46" s="392"/>
      <c r="C46" s="389"/>
      <c r="D46" s="264" t="s">
        <v>511</v>
      </c>
      <c r="E46" s="265">
        <v>0</v>
      </c>
      <c r="F46" s="266">
        <v>3</v>
      </c>
      <c r="G46" s="266">
        <v>0</v>
      </c>
      <c r="H46" s="266">
        <v>0</v>
      </c>
      <c r="I46" s="266">
        <v>0</v>
      </c>
      <c r="J46" s="266">
        <v>0</v>
      </c>
      <c r="K46" s="266">
        <v>0</v>
      </c>
      <c r="L46" s="266">
        <v>0</v>
      </c>
      <c r="M46" s="266">
        <v>0</v>
      </c>
      <c r="N46" s="266">
        <v>0</v>
      </c>
      <c r="O46" s="266"/>
      <c r="P46" s="266"/>
      <c r="Q46" s="267">
        <v>0</v>
      </c>
      <c r="R46" s="268">
        <f t="shared" si="0"/>
        <v>3</v>
      </c>
    </row>
    <row r="47" spans="1:18" x14ac:dyDescent="0.3">
      <c r="A47" s="389"/>
      <c r="B47" s="392"/>
      <c r="C47" s="389"/>
      <c r="D47" s="264" t="s">
        <v>512</v>
      </c>
      <c r="E47" s="265">
        <v>0</v>
      </c>
      <c r="F47" s="266">
        <v>5</v>
      </c>
      <c r="G47" s="266">
        <v>0</v>
      </c>
      <c r="H47" s="266">
        <v>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66"/>
      <c r="P47" s="266"/>
      <c r="Q47" s="267">
        <v>0</v>
      </c>
      <c r="R47" s="268">
        <f t="shared" si="0"/>
        <v>5</v>
      </c>
    </row>
    <row r="48" spans="1:18" x14ac:dyDescent="0.3">
      <c r="A48" s="389"/>
      <c r="B48" s="392"/>
      <c r="C48" s="389"/>
      <c r="D48" s="264" t="s">
        <v>513</v>
      </c>
      <c r="E48" s="265">
        <v>0</v>
      </c>
      <c r="F48" s="266">
        <v>2</v>
      </c>
      <c r="G48" s="266">
        <v>0</v>
      </c>
      <c r="H48" s="266">
        <v>0</v>
      </c>
      <c r="I48" s="266">
        <v>0</v>
      </c>
      <c r="J48" s="266">
        <v>0</v>
      </c>
      <c r="K48" s="266">
        <v>0</v>
      </c>
      <c r="L48" s="266">
        <v>0</v>
      </c>
      <c r="M48" s="266">
        <v>0</v>
      </c>
      <c r="N48" s="266">
        <v>0</v>
      </c>
      <c r="O48" s="266"/>
      <c r="P48" s="266"/>
      <c r="Q48" s="267">
        <v>0</v>
      </c>
      <c r="R48" s="268">
        <f t="shared" si="0"/>
        <v>2</v>
      </c>
    </row>
    <row r="49" spans="1:18" x14ac:dyDescent="0.3">
      <c r="A49" s="389"/>
      <c r="B49" s="392"/>
      <c r="C49" s="389"/>
      <c r="D49" s="264" t="s">
        <v>514</v>
      </c>
      <c r="E49" s="265">
        <v>0</v>
      </c>
      <c r="F49" s="266">
        <v>2</v>
      </c>
      <c r="G49" s="266">
        <v>0</v>
      </c>
      <c r="H49" s="266">
        <v>0</v>
      </c>
      <c r="I49" s="266">
        <v>0</v>
      </c>
      <c r="J49" s="266">
        <v>0</v>
      </c>
      <c r="K49" s="266">
        <v>0</v>
      </c>
      <c r="L49" s="266">
        <v>0</v>
      </c>
      <c r="M49" s="266">
        <v>0</v>
      </c>
      <c r="N49" s="266">
        <v>0</v>
      </c>
      <c r="O49" s="266"/>
      <c r="P49" s="266"/>
      <c r="Q49" s="267">
        <v>0</v>
      </c>
      <c r="R49" s="268">
        <f t="shared" si="0"/>
        <v>2</v>
      </c>
    </row>
    <row r="50" spans="1:18" x14ac:dyDescent="0.3">
      <c r="A50" s="389"/>
      <c r="B50" s="392"/>
      <c r="C50" s="389"/>
      <c r="D50" s="264" t="s">
        <v>515</v>
      </c>
      <c r="E50" s="265">
        <v>0</v>
      </c>
      <c r="F50" s="266">
        <v>1</v>
      </c>
      <c r="G50" s="266">
        <v>0</v>
      </c>
      <c r="H50" s="266">
        <v>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66"/>
      <c r="P50" s="266"/>
      <c r="Q50" s="267">
        <v>0</v>
      </c>
      <c r="R50" s="268">
        <f t="shared" si="0"/>
        <v>1</v>
      </c>
    </row>
    <row r="51" spans="1:18" x14ac:dyDescent="0.3">
      <c r="A51" s="389"/>
      <c r="B51" s="392"/>
      <c r="C51" s="389"/>
      <c r="D51" s="264" t="s">
        <v>516</v>
      </c>
      <c r="E51" s="265">
        <v>0</v>
      </c>
      <c r="F51" s="266">
        <v>2</v>
      </c>
      <c r="G51" s="266">
        <v>0</v>
      </c>
      <c r="H51" s="266">
        <v>0</v>
      </c>
      <c r="I51" s="266">
        <v>0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66"/>
      <c r="P51" s="266"/>
      <c r="Q51" s="267">
        <v>0</v>
      </c>
      <c r="R51" s="268">
        <f t="shared" si="0"/>
        <v>2</v>
      </c>
    </row>
    <row r="52" spans="1:18" x14ac:dyDescent="0.3">
      <c r="A52" s="390"/>
      <c r="B52" s="393"/>
      <c r="C52" s="390"/>
      <c r="D52" s="264" t="s">
        <v>517</v>
      </c>
      <c r="E52" s="265">
        <v>0</v>
      </c>
      <c r="F52" s="266">
        <v>9</v>
      </c>
      <c r="G52" s="266">
        <v>0</v>
      </c>
      <c r="H52" s="266">
        <v>0</v>
      </c>
      <c r="I52" s="266">
        <v>0</v>
      </c>
      <c r="J52" s="266">
        <v>0</v>
      </c>
      <c r="K52" s="266">
        <v>0</v>
      </c>
      <c r="L52" s="266">
        <v>0</v>
      </c>
      <c r="M52" s="266">
        <v>0</v>
      </c>
      <c r="N52" s="266">
        <v>0</v>
      </c>
      <c r="O52" s="266"/>
      <c r="P52" s="266"/>
      <c r="Q52" s="267">
        <v>0</v>
      </c>
      <c r="R52" s="268">
        <f t="shared" si="0"/>
        <v>9</v>
      </c>
    </row>
    <row r="53" spans="1:18" x14ac:dyDescent="0.3">
      <c r="A53" s="262" t="s">
        <v>10</v>
      </c>
      <c r="B53" s="263" t="s">
        <v>280</v>
      </c>
      <c r="C53" s="262" t="s">
        <v>247</v>
      </c>
      <c r="D53" s="264" t="s">
        <v>481</v>
      </c>
      <c r="E53" s="265">
        <v>0</v>
      </c>
      <c r="F53" s="266">
        <v>0</v>
      </c>
      <c r="G53" s="266">
        <v>0</v>
      </c>
      <c r="H53" s="266">
        <v>0</v>
      </c>
      <c r="I53" s="266">
        <v>0</v>
      </c>
      <c r="J53" s="266">
        <v>0</v>
      </c>
      <c r="K53" s="266">
        <v>0</v>
      </c>
      <c r="L53" s="266">
        <v>0</v>
      </c>
      <c r="M53" s="266">
        <v>0</v>
      </c>
      <c r="N53" s="266">
        <v>78</v>
      </c>
      <c r="O53" s="266"/>
      <c r="P53" s="266"/>
      <c r="Q53" s="267">
        <v>0</v>
      </c>
      <c r="R53" s="268">
        <f t="shared" si="0"/>
        <v>78</v>
      </c>
    </row>
    <row r="54" spans="1:18" ht="20.7" customHeight="1" x14ac:dyDescent="0.3">
      <c r="A54" s="262" t="s">
        <v>10</v>
      </c>
      <c r="B54" s="263" t="s">
        <v>342</v>
      </c>
      <c r="C54" s="262" t="s">
        <v>343</v>
      </c>
      <c r="D54" s="264" t="s">
        <v>518</v>
      </c>
      <c r="E54" s="265">
        <v>0</v>
      </c>
      <c r="F54" s="266">
        <v>0</v>
      </c>
      <c r="G54" s="266">
        <v>0</v>
      </c>
      <c r="H54" s="266">
        <v>0</v>
      </c>
      <c r="I54" s="266">
        <v>0</v>
      </c>
      <c r="J54" s="266">
        <v>0</v>
      </c>
      <c r="K54" s="266">
        <v>0</v>
      </c>
      <c r="L54" s="266">
        <v>0</v>
      </c>
      <c r="M54" s="266">
        <v>0</v>
      </c>
      <c r="N54" s="266">
        <v>0</v>
      </c>
      <c r="O54" s="266"/>
      <c r="P54" s="266"/>
      <c r="Q54" s="267">
        <v>0</v>
      </c>
      <c r="R54" s="268">
        <f t="shared" si="0"/>
        <v>0</v>
      </c>
    </row>
    <row r="55" spans="1:18" ht="12.55" customHeight="1" x14ac:dyDescent="0.3">
      <c r="A55" s="262" t="s">
        <v>10</v>
      </c>
      <c r="B55" s="263" t="s">
        <v>344</v>
      </c>
      <c r="C55" s="262" t="s">
        <v>345</v>
      </c>
      <c r="D55" s="264" t="s">
        <v>519</v>
      </c>
      <c r="E55" s="265">
        <v>0</v>
      </c>
      <c r="F55" s="266">
        <v>0</v>
      </c>
      <c r="G55" s="266">
        <v>0</v>
      </c>
      <c r="H55" s="266">
        <v>1</v>
      </c>
      <c r="I55" s="266">
        <v>0</v>
      </c>
      <c r="J55" s="266">
        <v>0</v>
      </c>
      <c r="K55" s="266">
        <v>0</v>
      </c>
      <c r="L55" s="266">
        <v>0</v>
      </c>
      <c r="M55" s="266">
        <v>0</v>
      </c>
      <c r="N55" s="266">
        <v>0</v>
      </c>
      <c r="O55" s="266"/>
      <c r="P55" s="266"/>
      <c r="Q55" s="267">
        <v>0</v>
      </c>
      <c r="R55" s="268">
        <f t="shared" si="0"/>
        <v>1</v>
      </c>
    </row>
    <row r="56" spans="1:18" x14ac:dyDescent="0.3">
      <c r="A56" s="388" t="s">
        <v>10</v>
      </c>
      <c r="B56" s="391" t="s">
        <v>346</v>
      </c>
      <c r="C56" s="388" t="s">
        <v>347</v>
      </c>
      <c r="D56" s="264" t="s">
        <v>482</v>
      </c>
      <c r="E56" s="265">
        <v>0</v>
      </c>
      <c r="F56" s="266">
        <v>0</v>
      </c>
      <c r="G56" s="266">
        <v>0</v>
      </c>
      <c r="H56" s="266">
        <v>4</v>
      </c>
      <c r="I56" s="266">
        <v>0</v>
      </c>
      <c r="J56" s="266">
        <v>0</v>
      </c>
      <c r="K56" s="266">
        <v>0</v>
      </c>
      <c r="L56" s="266">
        <v>0</v>
      </c>
      <c r="M56" s="266">
        <v>0</v>
      </c>
      <c r="N56" s="266">
        <v>0</v>
      </c>
      <c r="O56" s="266"/>
      <c r="P56" s="266"/>
      <c r="Q56" s="267">
        <v>0</v>
      </c>
      <c r="R56" s="268">
        <f t="shared" si="0"/>
        <v>4</v>
      </c>
    </row>
    <row r="57" spans="1:18" x14ac:dyDescent="0.3">
      <c r="A57" s="389"/>
      <c r="B57" s="392"/>
      <c r="C57" s="389"/>
      <c r="D57" s="264" t="s">
        <v>520</v>
      </c>
      <c r="E57" s="265">
        <v>0</v>
      </c>
      <c r="F57" s="266">
        <v>0</v>
      </c>
      <c r="G57" s="266">
        <v>0</v>
      </c>
      <c r="H57" s="266">
        <v>1</v>
      </c>
      <c r="I57" s="266">
        <v>0</v>
      </c>
      <c r="J57" s="266">
        <v>0</v>
      </c>
      <c r="K57" s="266">
        <v>0</v>
      </c>
      <c r="L57" s="266">
        <v>0</v>
      </c>
      <c r="M57" s="266">
        <v>0</v>
      </c>
      <c r="N57" s="266">
        <v>0</v>
      </c>
      <c r="O57" s="266"/>
      <c r="P57" s="266"/>
      <c r="Q57" s="267">
        <v>0</v>
      </c>
      <c r="R57" s="268">
        <f t="shared" si="0"/>
        <v>1</v>
      </c>
    </row>
    <row r="58" spans="1:18" x14ac:dyDescent="0.3">
      <c r="A58" s="390"/>
      <c r="B58" s="393"/>
      <c r="C58" s="390"/>
      <c r="D58" s="264" t="s">
        <v>484</v>
      </c>
      <c r="E58" s="265">
        <v>0</v>
      </c>
      <c r="F58" s="266">
        <v>0</v>
      </c>
      <c r="G58" s="266">
        <v>0</v>
      </c>
      <c r="H58" s="266">
        <v>5</v>
      </c>
      <c r="I58" s="266">
        <v>0</v>
      </c>
      <c r="J58" s="266">
        <v>0</v>
      </c>
      <c r="K58" s="266">
        <v>0</v>
      </c>
      <c r="L58" s="266">
        <v>0</v>
      </c>
      <c r="M58" s="266">
        <v>0</v>
      </c>
      <c r="N58" s="266">
        <v>0</v>
      </c>
      <c r="O58" s="266"/>
      <c r="P58" s="266"/>
      <c r="Q58" s="267">
        <v>0</v>
      </c>
      <c r="R58" s="268">
        <f t="shared" si="0"/>
        <v>5</v>
      </c>
    </row>
    <row r="59" spans="1:18" x14ac:dyDescent="0.3">
      <c r="A59" s="388" t="s">
        <v>10</v>
      </c>
      <c r="B59" s="391" t="s">
        <v>348</v>
      </c>
      <c r="C59" s="388" t="s">
        <v>349</v>
      </c>
      <c r="D59" s="264" t="s">
        <v>482</v>
      </c>
      <c r="E59" s="265">
        <v>0</v>
      </c>
      <c r="F59" s="266">
        <v>0</v>
      </c>
      <c r="G59" s="266">
        <v>0</v>
      </c>
      <c r="H59" s="266">
        <v>0</v>
      </c>
      <c r="I59" s="266">
        <v>0</v>
      </c>
      <c r="J59" s="266">
        <v>4</v>
      </c>
      <c r="K59" s="266">
        <v>0</v>
      </c>
      <c r="L59" s="266">
        <v>0</v>
      </c>
      <c r="M59" s="266">
        <v>0</v>
      </c>
      <c r="N59" s="266">
        <v>0</v>
      </c>
      <c r="O59" s="266"/>
      <c r="P59" s="266"/>
      <c r="Q59" s="267">
        <v>0</v>
      </c>
      <c r="R59" s="268">
        <f t="shared" si="0"/>
        <v>4</v>
      </c>
    </row>
    <row r="60" spans="1:18" x14ac:dyDescent="0.3">
      <c r="A60" s="389"/>
      <c r="B60" s="392"/>
      <c r="C60" s="389"/>
      <c r="D60" s="264" t="s">
        <v>520</v>
      </c>
      <c r="E60" s="265">
        <v>0</v>
      </c>
      <c r="F60" s="266">
        <v>0</v>
      </c>
      <c r="G60" s="266">
        <v>0</v>
      </c>
      <c r="H60" s="266">
        <v>0</v>
      </c>
      <c r="I60" s="266">
        <v>0</v>
      </c>
      <c r="J60" s="266">
        <v>1</v>
      </c>
      <c r="K60" s="266">
        <v>0</v>
      </c>
      <c r="L60" s="266">
        <v>0</v>
      </c>
      <c r="M60" s="266">
        <v>0</v>
      </c>
      <c r="N60" s="266">
        <v>0</v>
      </c>
      <c r="O60" s="266"/>
      <c r="P60" s="266"/>
      <c r="Q60" s="267">
        <v>0</v>
      </c>
      <c r="R60" s="268">
        <f t="shared" si="0"/>
        <v>1</v>
      </c>
    </row>
    <row r="61" spans="1:18" x14ac:dyDescent="0.3">
      <c r="A61" s="390"/>
      <c r="B61" s="393"/>
      <c r="C61" s="390"/>
      <c r="D61" s="264" t="s">
        <v>484</v>
      </c>
      <c r="E61" s="265">
        <v>0</v>
      </c>
      <c r="F61" s="266">
        <v>0</v>
      </c>
      <c r="G61" s="266">
        <v>0</v>
      </c>
      <c r="H61" s="266">
        <v>0</v>
      </c>
      <c r="I61" s="266">
        <v>0</v>
      </c>
      <c r="J61" s="266">
        <v>5</v>
      </c>
      <c r="K61" s="266">
        <v>0</v>
      </c>
      <c r="L61" s="266">
        <v>0</v>
      </c>
      <c r="M61" s="266">
        <v>0</v>
      </c>
      <c r="N61" s="266">
        <v>0</v>
      </c>
      <c r="O61" s="266"/>
      <c r="P61" s="266"/>
      <c r="Q61" s="267">
        <v>0</v>
      </c>
      <c r="R61" s="268">
        <f t="shared" si="0"/>
        <v>5</v>
      </c>
    </row>
    <row r="62" spans="1:18" x14ac:dyDescent="0.3">
      <c r="A62" s="384" t="s">
        <v>10</v>
      </c>
      <c r="B62" s="394" t="s">
        <v>350</v>
      </c>
      <c r="C62" s="384" t="s">
        <v>351</v>
      </c>
      <c r="D62" s="264" t="s">
        <v>482</v>
      </c>
      <c r="E62" s="265">
        <v>0</v>
      </c>
      <c r="F62" s="266">
        <v>0</v>
      </c>
      <c r="G62" s="266">
        <v>0</v>
      </c>
      <c r="H62" s="266">
        <v>0</v>
      </c>
      <c r="I62" s="266">
        <v>0</v>
      </c>
      <c r="J62" s="266">
        <v>0</v>
      </c>
      <c r="K62" s="266">
        <v>0</v>
      </c>
      <c r="L62" s="266">
        <v>4</v>
      </c>
      <c r="M62" s="266">
        <v>0</v>
      </c>
      <c r="N62" s="266">
        <v>0</v>
      </c>
      <c r="O62" s="266"/>
      <c r="P62" s="266"/>
      <c r="Q62" s="267">
        <v>0</v>
      </c>
      <c r="R62" s="268">
        <f t="shared" si="0"/>
        <v>4</v>
      </c>
    </row>
    <row r="63" spans="1:18" x14ac:dyDescent="0.3">
      <c r="A63" s="384"/>
      <c r="B63" s="394"/>
      <c r="C63" s="384"/>
      <c r="D63" s="264" t="s">
        <v>520</v>
      </c>
      <c r="E63" s="265">
        <v>0</v>
      </c>
      <c r="F63" s="266">
        <v>0</v>
      </c>
      <c r="G63" s="266">
        <v>0</v>
      </c>
      <c r="H63" s="266">
        <v>0</v>
      </c>
      <c r="I63" s="266">
        <v>0</v>
      </c>
      <c r="J63" s="266">
        <v>0</v>
      </c>
      <c r="K63" s="266">
        <v>0</v>
      </c>
      <c r="L63" s="266">
        <v>1</v>
      </c>
      <c r="M63" s="266">
        <v>0</v>
      </c>
      <c r="N63" s="266">
        <v>0</v>
      </c>
      <c r="O63" s="266"/>
      <c r="P63" s="266"/>
      <c r="Q63" s="267">
        <v>0</v>
      </c>
      <c r="R63" s="268">
        <f t="shared" si="0"/>
        <v>1</v>
      </c>
    </row>
    <row r="64" spans="1:18" x14ac:dyDescent="0.3">
      <c r="A64" s="384"/>
      <c r="B64" s="394"/>
      <c r="C64" s="384"/>
      <c r="D64" s="264" t="s">
        <v>484</v>
      </c>
      <c r="E64" s="265">
        <v>0</v>
      </c>
      <c r="F64" s="266">
        <v>0</v>
      </c>
      <c r="G64" s="266">
        <v>0</v>
      </c>
      <c r="H64" s="266">
        <v>0</v>
      </c>
      <c r="I64" s="266">
        <v>0</v>
      </c>
      <c r="J64" s="266">
        <v>0</v>
      </c>
      <c r="K64" s="266">
        <v>0</v>
      </c>
      <c r="L64" s="266">
        <v>5</v>
      </c>
      <c r="M64" s="266">
        <v>0</v>
      </c>
      <c r="N64" s="266">
        <v>0</v>
      </c>
      <c r="O64" s="266"/>
      <c r="P64" s="266"/>
      <c r="Q64" s="267">
        <v>0</v>
      </c>
      <c r="R64" s="268">
        <f t="shared" si="0"/>
        <v>5</v>
      </c>
    </row>
    <row r="65" spans="1:18" x14ac:dyDescent="0.3">
      <c r="A65" s="384" t="s">
        <v>10</v>
      </c>
      <c r="B65" s="394" t="s">
        <v>352</v>
      </c>
      <c r="C65" s="384" t="s">
        <v>353</v>
      </c>
      <c r="D65" s="264" t="s">
        <v>482</v>
      </c>
      <c r="E65" s="265">
        <v>0</v>
      </c>
      <c r="F65" s="266">
        <v>0</v>
      </c>
      <c r="G65" s="266">
        <v>0</v>
      </c>
      <c r="H65" s="266">
        <v>0</v>
      </c>
      <c r="I65" s="266">
        <v>0</v>
      </c>
      <c r="J65" s="266">
        <v>0</v>
      </c>
      <c r="K65" s="266">
        <v>0</v>
      </c>
      <c r="L65" s="266">
        <v>0</v>
      </c>
      <c r="M65" s="266">
        <v>0</v>
      </c>
      <c r="N65" s="266">
        <v>4</v>
      </c>
      <c r="O65" s="266"/>
      <c r="P65" s="266"/>
      <c r="Q65" s="267">
        <v>0</v>
      </c>
      <c r="R65" s="268">
        <f t="shared" si="0"/>
        <v>4</v>
      </c>
    </row>
    <row r="66" spans="1:18" x14ac:dyDescent="0.3">
      <c r="A66" s="384"/>
      <c r="B66" s="394"/>
      <c r="C66" s="384"/>
      <c r="D66" s="264" t="s">
        <v>520</v>
      </c>
      <c r="E66" s="265">
        <v>0</v>
      </c>
      <c r="F66" s="266">
        <v>0</v>
      </c>
      <c r="G66" s="266">
        <v>0</v>
      </c>
      <c r="H66" s="266">
        <v>0</v>
      </c>
      <c r="I66" s="266">
        <v>0</v>
      </c>
      <c r="J66" s="266">
        <v>0</v>
      </c>
      <c r="K66" s="266">
        <v>0</v>
      </c>
      <c r="L66" s="266">
        <v>0</v>
      </c>
      <c r="M66" s="266">
        <v>0</v>
      </c>
      <c r="N66" s="266">
        <v>1</v>
      </c>
      <c r="O66" s="266"/>
      <c r="P66" s="266"/>
      <c r="Q66" s="267">
        <v>0</v>
      </c>
      <c r="R66" s="268">
        <f t="shared" si="0"/>
        <v>1</v>
      </c>
    </row>
    <row r="67" spans="1:18" x14ac:dyDescent="0.3">
      <c r="A67" s="384"/>
      <c r="B67" s="394"/>
      <c r="C67" s="384"/>
      <c r="D67" s="264" t="s">
        <v>484</v>
      </c>
      <c r="E67" s="265">
        <v>0</v>
      </c>
      <c r="F67" s="266">
        <v>0</v>
      </c>
      <c r="G67" s="266">
        <v>0</v>
      </c>
      <c r="H67" s="266">
        <v>0</v>
      </c>
      <c r="I67" s="266">
        <v>0</v>
      </c>
      <c r="J67" s="266">
        <v>0</v>
      </c>
      <c r="K67" s="266">
        <v>0</v>
      </c>
      <c r="L67" s="266">
        <v>0</v>
      </c>
      <c r="M67" s="266">
        <v>0</v>
      </c>
      <c r="N67" s="266">
        <v>5</v>
      </c>
      <c r="O67" s="266"/>
      <c r="P67" s="266"/>
      <c r="Q67" s="267">
        <v>0</v>
      </c>
      <c r="R67" s="268">
        <f t="shared" si="0"/>
        <v>5</v>
      </c>
    </row>
    <row r="68" spans="1:18" x14ac:dyDescent="0.3">
      <c r="A68" s="384" t="s">
        <v>10</v>
      </c>
      <c r="B68" s="394" t="s">
        <v>358</v>
      </c>
      <c r="C68" s="395" t="s">
        <v>359</v>
      </c>
      <c r="D68" s="264" t="s">
        <v>482</v>
      </c>
      <c r="E68" s="269">
        <v>0</v>
      </c>
      <c r="F68" s="269">
        <v>0</v>
      </c>
      <c r="G68" s="266">
        <v>0</v>
      </c>
      <c r="H68" s="266">
        <v>0</v>
      </c>
      <c r="I68" s="266">
        <v>0</v>
      </c>
      <c r="J68" s="270"/>
      <c r="K68" s="270"/>
      <c r="L68" s="270"/>
      <c r="M68" s="271"/>
      <c r="N68" s="271"/>
      <c r="O68" s="271"/>
      <c r="P68" s="266">
        <v>4</v>
      </c>
      <c r="Q68" s="270"/>
      <c r="R68" s="268">
        <f t="shared" si="0"/>
        <v>4</v>
      </c>
    </row>
    <row r="69" spans="1:18" x14ac:dyDescent="0.3">
      <c r="A69" s="384"/>
      <c r="B69" s="394"/>
      <c r="C69" s="395"/>
      <c r="D69" s="264" t="s">
        <v>520</v>
      </c>
      <c r="E69" s="269">
        <v>0</v>
      </c>
      <c r="F69" s="269">
        <v>0</v>
      </c>
      <c r="G69" s="266">
        <v>0</v>
      </c>
      <c r="H69" s="266">
        <v>0</v>
      </c>
      <c r="I69" s="266">
        <v>0</v>
      </c>
      <c r="J69" s="270"/>
      <c r="K69" s="270"/>
      <c r="L69" s="270"/>
      <c r="M69" s="272"/>
      <c r="N69" s="272"/>
      <c r="O69" s="272"/>
      <c r="P69" s="266">
        <v>1</v>
      </c>
      <c r="Q69" s="270"/>
      <c r="R69" s="268">
        <f t="shared" si="0"/>
        <v>1</v>
      </c>
    </row>
    <row r="70" spans="1:18" x14ac:dyDescent="0.3">
      <c r="A70" s="384"/>
      <c r="B70" s="394"/>
      <c r="C70" s="395"/>
      <c r="D70" s="264" t="s">
        <v>484</v>
      </c>
      <c r="E70" s="269">
        <v>0</v>
      </c>
      <c r="F70" s="269">
        <v>0</v>
      </c>
      <c r="G70" s="266">
        <v>0</v>
      </c>
      <c r="H70" s="266">
        <v>0</v>
      </c>
      <c r="I70" s="266">
        <v>0</v>
      </c>
      <c r="J70" s="270"/>
      <c r="K70" s="270"/>
      <c r="L70" s="270"/>
      <c r="M70" s="272"/>
      <c r="N70" s="272"/>
      <c r="O70" s="272"/>
      <c r="P70" s="266">
        <v>5</v>
      </c>
      <c r="Q70" s="270"/>
      <c r="R70" s="268">
        <f t="shared" si="0"/>
        <v>5</v>
      </c>
    </row>
    <row r="71" spans="1:18" ht="23.2" customHeight="1" x14ac:dyDescent="0.3">
      <c r="A71" s="262" t="s">
        <v>10</v>
      </c>
      <c r="B71" s="263" t="s">
        <v>360</v>
      </c>
      <c r="C71" s="264" t="s">
        <v>361</v>
      </c>
      <c r="D71" s="264" t="s">
        <v>524</v>
      </c>
      <c r="E71" s="269">
        <v>0</v>
      </c>
      <c r="F71" s="269">
        <v>0</v>
      </c>
      <c r="G71" s="266">
        <v>0</v>
      </c>
      <c r="H71" s="266">
        <v>0</v>
      </c>
      <c r="I71" s="266">
        <v>0</v>
      </c>
      <c r="J71" s="270"/>
      <c r="K71" s="270"/>
      <c r="L71" s="272"/>
      <c r="M71" s="272"/>
      <c r="N71" s="272"/>
      <c r="O71" s="272"/>
      <c r="P71" s="266">
        <v>100</v>
      </c>
      <c r="Q71" s="270"/>
      <c r="R71" s="261">
        <f t="shared" si="0"/>
        <v>100</v>
      </c>
    </row>
  </sheetData>
  <mergeCells count="51">
    <mergeCell ref="Q12:R12"/>
    <mergeCell ref="A9:AL9"/>
    <mergeCell ref="A3:AL3"/>
    <mergeCell ref="H2:S2"/>
    <mergeCell ref="A4:AL4"/>
    <mergeCell ref="A6:AL6"/>
    <mergeCell ref="A5:Q5"/>
    <mergeCell ref="A8:Q8"/>
    <mergeCell ref="A7:AL7"/>
    <mergeCell ref="M11:N11"/>
    <mergeCell ref="O11:P11"/>
    <mergeCell ref="E12:F12"/>
    <mergeCell ref="G12:H12"/>
    <mergeCell ref="I12:J12"/>
    <mergeCell ref="K12:L12"/>
    <mergeCell ref="M12:N12"/>
    <mergeCell ref="O12:P12"/>
    <mergeCell ref="A56:A58"/>
    <mergeCell ref="B56:B58"/>
    <mergeCell ref="C56:C58"/>
    <mergeCell ref="A36:A52"/>
    <mergeCell ref="B36:B52"/>
    <mergeCell ref="C36:C52"/>
    <mergeCell ref="A62:A64"/>
    <mergeCell ref="B62:B64"/>
    <mergeCell ref="C62:C64"/>
    <mergeCell ref="A59:A61"/>
    <mergeCell ref="B59:B61"/>
    <mergeCell ref="C59:C61"/>
    <mergeCell ref="A65:A67"/>
    <mergeCell ref="B65:B67"/>
    <mergeCell ref="C65:C67"/>
    <mergeCell ref="A68:A70"/>
    <mergeCell ref="B68:B70"/>
    <mergeCell ref="C68:C70"/>
    <mergeCell ref="Q11:R11"/>
    <mergeCell ref="A19:A21"/>
    <mergeCell ref="B19:B21"/>
    <mergeCell ref="C19:C21"/>
    <mergeCell ref="A22:A28"/>
    <mergeCell ref="B22:B28"/>
    <mergeCell ref="C22:C28"/>
    <mergeCell ref="A10:A13"/>
    <mergeCell ref="B10:B13"/>
    <mergeCell ref="C10:C13"/>
    <mergeCell ref="D10:D12"/>
    <mergeCell ref="E10:R10"/>
    <mergeCell ref="E11:F11"/>
    <mergeCell ref="G11:H11"/>
    <mergeCell ref="I11:J11"/>
    <mergeCell ref="K11:L11"/>
  </mergeCells>
  <printOptions horizontalCentered="1"/>
  <pageMargins left="0.15748031496062992" right="0.15748031496062992" top="0.55118110236220474" bottom="0.19685039370078741" header="0.31496062992125984" footer="0.15748031496062992"/>
  <pageSetup paperSize="9" scale="4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B53"/>
  <sheetViews>
    <sheetView topLeftCell="A34" workbookViewId="0">
      <selection activeCell="B65" sqref="B65"/>
    </sheetView>
  </sheetViews>
  <sheetFormatPr defaultRowHeight="15.65" x14ac:dyDescent="0.3"/>
  <cols>
    <col min="1" max="1" width="19.21875" customWidth="1"/>
    <col min="2" max="2" width="131" customWidth="1"/>
  </cols>
  <sheetData>
    <row r="1" spans="1:2" ht="16.3" thickBot="1" x14ac:dyDescent="0.35">
      <c r="A1" s="23">
        <v>0</v>
      </c>
      <c r="B1" s="24" t="s">
        <v>2</v>
      </c>
    </row>
    <row r="2" spans="1:2" ht="16.3" thickBot="1" x14ac:dyDescent="0.35">
      <c r="A2" s="25">
        <v>0.1</v>
      </c>
      <c r="B2" s="26" t="s">
        <v>3</v>
      </c>
    </row>
    <row r="3" spans="1:2" ht="16.3" thickBot="1" x14ac:dyDescent="0.35">
      <c r="A3" s="25">
        <v>0.2</v>
      </c>
      <c r="B3" s="26" t="s">
        <v>4</v>
      </c>
    </row>
    <row r="4" spans="1:2" ht="16.3" thickBot="1" x14ac:dyDescent="0.35">
      <c r="A4" s="25">
        <v>0.3</v>
      </c>
      <c r="B4" s="26" t="s">
        <v>5</v>
      </c>
    </row>
    <row r="5" spans="1:2" ht="16.3" thickBot="1" x14ac:dyDescent="0.35">
      <c r="A5" s="25">
        <v>0.4</v>
      </c>
      <c r="B5" s="26" t="s">
        <v>6</v>
      </c>
    </row>
    <row r="6" spans="1:2" ht="16.3" thickBot="1" x14ac:dyDescent="0.35">
      <c r="A6" s="25">
        <v>0.5</v>
      </c>
      <c r="B6" s="26" t="s">
        <v>7</v>
      </c>
    </row>
    <row r="7" spans="1:2" ht="16.3" thickBot="1" x14ac:dyDescent="0.35">
      <c r="A7" s="25">
        <v>0.6</v>
      </c>
      <c r="B7" s="26" t="s">
        <v>8</v>
      </c>
    </row>
    <row r="8" spans="1:2" ht="16.3" thickBot="1" x14ac:dyDescent="0.35">
      <c r="A8" s="25">
        <v>1</v>
      </c>
      <c r="B8" s="26" t="s">
        <v>196</v>
      </c>
    </row>
    <row r="9" spans="1:2" ht="16.3" thickBot="1" x14ac:dyDescent="0.35">
      <c r="A9" s="25">
        <v>1.1000000000000001</v>
      </c>
      <c r="B9" s="26" t="s">
        <v>11</v>
      </c>
    </row>
    <row r="10" spans="1:2" ht="16.3" thickBot="1" x14ac:dyDescent="0.35">
      <c r="A10" s="27">
        <v>36892</v>
      </c>
      <c r="B10" s="26" t="s">
        <v>13</v>
      </c>
    </row>
    <row r="11" spans="1:2" ht="16.3" thickBot="1" x14ac:dyDescent="0.35">
      <c r="A11" s="25" t="s">
        <v>14</v>
      </c>
      <c r="B11" s="26" t="s">
        <v>15</v>
      </c>
    </row>
    <row r="12" spans="1:2" ht="16.3" thickBot="1" x14ac:dyDescent="0.35">
      <c r="A12" s="25" t="s">
        <v>16</v>
      </c>
      <c r="B12" s="26" t="s">
        <v>17</v>
      </c>
    </row>
    <row r="13" spans="1:2" ht="16.3" thickBot="1" x14ac:dyDescent="0.35">
      <c r="A13" s="25" t="s">
        <v>18</v>
      </c>
      <c r="B13" s="26" t="s">
        <v>19</v>
      </c>
    </row>
    <row r="14" spans="1:2" ht="16.3" thickBot="1" x14ac:dyDescent="0.35">
      <c r="A14" s="27">
        <v>37257</v>
      </c>
      <c r="B14" s="26" t="s">
        <v>21</v>
      </c>
    </row>
    <row r="15" spans="1:2" ht="30.7" thickBot="1" x14ac:dyDescent="0.35">
      <c r="A15" s="25" t="s">
        <v>22</v>
      </c>
      <c r="B15" s="26" t="s">
        <v>197</v>
      </c>
    </row>
    <row r="16" spans="1:2" ht="16.3" thickBot="1" x14ac:dyDescent="0.35">
      <c r="A16" s="25" t="s">
        <v>23</v>
      </c>
      <c r="B16" s="26" t="s">
        <v>24</v>
      </c>
    </row>
    <row r="17" spans="1:2" ht="16.3" thickBot="1" x14ac:dyDescent="0.35">
      <c r="A17" s="27">
        <v>37622</v>
      </c>
      <c r="B17" s="26" t="s">
        <v>198</v>
      </c>
    </row>
    <row r="18" spans="1:2" ht="16.3" thickBot="1" x14ac:dyDescent="0.35">
      <c r="A18" s="25" t="s">
        <v>26</v>
      </c>
      <c r="B18" s="26" t="s">
        <v>27</v>
      </c>
    </row>
    <row r="19" spans="1:2" ht="30.7" thickBot="1" x14ac:dyDescent="0.35">
      <c r="A19" s="25" t="s">
        <v>26</v>
      </c>
      <c r="B19" s="26" t="s">
        <v>199</v>
      </c>
    </row>
    <row r="20" spans="1:2" ht="30.7" thickBot="1" x14ac:dyDescent="0.35">
      <c r="A20" s="25" t="s">
        <v>26</v>
      </c>
      <c r="B20" s="26" t="s">
        <v>28</v>
      </c>
    </row>
    <row r="21" spans="1:2" ht="30.7" thickBot="1" x14ac:dyDescent="0.35">
      <c r="A21" s="25" t="s">
        <v>26</v>
      </c>
      <c r="B21" s="26" t="s">
        <v>29</v>
      </c>
    </row>
    <row r="22" spans="1:2" ht="16.3" thickBot="1" x14ac:dyDescent="0.35">
      <c r="A22" s="25" t="s">
        <v>30</v>
      </c>
      <c r="B22" s="26" t="s">
        <v>27</v>
      </c>
    </row>
    <row r="23" spans="1:2" ht="30.7" thickBot="1" x14ac:dyDescent="0.35">
      <c r="A23" s="25" t="s">
        <v>30</v>
      </c>
      <c r="B23" s="26" t="s">
        <v>199</v>
      </c>
    </row>
    <row r="24" spans="1:2" ht="30.7" thickBot="1" x14ac:dyDescent="0.35">
      <c r="A24" s="25" t="s">
        <v>30</v>
      </c>
      <c r="B24" s="26" t="s">
        <v>28</v>
      </c>
    </row>
    <row r="25" spans="1:2" ht="30.7" thickBot="1" x14ac:dyDescent="0.35">
      <c r="A25" s="25" t="s">
        <v>30</v>
      </c>
      <c r="B25" s="26" t="s">
        <v>31</v>
      </c>
    </row>
    <row r="26" spans="1:2" ht="30.7" thickBot="1" x14ac:dyDescent="0.35">
      <c r="A26" s="27">
        <v>37987</v>
      </c>
      <c r="B26" s="26" t="s">
        <v>200</v>
      </c>
    </row>
    <row r="27" spans="1:2" ht="30.7" thickBot="1" x14ac:dyDescent="0.35">
      <c r="A27" s="25" t="s">
        <v>32</v>
      </c>
      <c r="B27" s="26" t="s">
        <v>33</v>
      </c>
    </row>
    <row r="28" spans="1:2" ht="30.7" thickBot="1" x14ac:dyDescent="0.35">
      <c r="A28" s="25" t="s">
        <v>34</v>
      </c>
      <c r="B28" s="26" t="s">
        <v>35</v>
      </c>
    </row>
    <row r="29" spans="1:2" ht="16.3" thickBot="1" x14ac:dyDescent="0.35">
      <c r="A29" s="25">
        <v>1.2</v>
      </c>
      <c r="B29" s="26" t="s">
        <v>201</v>
      </c>
    </row>
    <row r="30" spans="1:2" ht="30.7" thickBot="1" x14ac:dyDescent="0.35">
      <c r="A30" s="27">
        <v>36923</v>
      </c>
      <c r="B30" s="26" t="s">
        <v>202</v>
      </c>
    </row>
    <row r="31" spans="1:2" ht="16.3" thickBot="1" x14ac:dyDescent="0.35">
      <c r="A31" s="25" t="s">
        <v>38</v>
      </c>
      <c r="B31" s="26" t="s">
        <v>184</v>
      </c>
    </row>
    <row r="32" spans="1:2" ht="16.3" thickBot="1" x14ac:dyDescent="0.35">
      <c r="A32" s="25" t="s">
        <v>39</v>
      </c>
      <c r="B32" s="26" t="s">
        <v>40</v>
      </c>
    </row>
    <row r="33" spans="1:2" ht="16.3" thickBot="1" x14ac:dyDescent="0.35">
      <c r="A33" s="27">
        <v>37288</v>
      </c>
      <c r="B33" s="26" t="s">
        <v>42</v>
      </c>
    </row>
    <row r="34" spans="1:2" ht="16.3" thickBot="1" x14ac:dyDescent="0.35">
      <c r="A34" s="25" t="s">
        <v>189</v>
      </c>
      <c r="B34" s="26" t="s">
        <v>185</v>
      </c>
    </row>
    <row r="35" spans="1:2" ht="16.3" thickBot="1" x14ac:dyDescent="0.35">
      <c r="A35" s="25" t="s">
        <v>190</v>
      </c>
      <c r="B35" s="26" t="s">
        <v>43</v>
      </c>
    </row>
    <row r="36" spans="1:2" ht="16.3" thickBot="1" x14ac:dyDescent="0.35">
      <c r="A36" s="27">
        <v>37653</v>
      </c>
      <c r="B36" s="26" t="s">
        <v>191</v>
      </c>
    </row>
    <row r="37" spans="1:2" ht="16.3" thickBot="1" x14ac:dyDescent="0.35">
      <c r="A37" s="25" t="s">
        <v>45</v>
      </c>
      <c r="B37" s="26" t="s">
        <v>203</v>
      </c>
    </row>
    <row r="38" spans="1:2" ht="16.3" thickBot="1" x14ac:dyDescent="0.35">
      <c r="A38" s="25" t="s">
        <v>46</v>
      </c>
      <c r="B38" s="26" t="s">
        <v>204</v>
      </c>
    </row>
    <row r="39" spans="1:2" ht="16.3" thickBot="1" x14ac:dyDescent="0.35">
      <c r="A39" s="25" t="s">
        <v>47</v>
      </c>
      <c r="B39" s="26" t="s">
        <v>205</v>
      </c>
    </row>
    <row r="40" spans="1:2" ht="16.3" thickBot="1" x14ac:dyDescent="0.35">
      <c r="A40" s="25" t="s">
        <v>48</v>
      </c>
      <c r="B40" s="26" t="s">
        <v>206</v>
      </c>
    </row>
    <row r="41" spans="1:2" ht="16.3" thickBot="1" x14ac:dyDescent="0.35">
      <c r="A41" s="25" t="s">
        <v>49</v>
      </c>
      <c r="B41" s="26" t="s">
        <v>207</v>
      </c>
    </row>
    <row r="42" spans="1:2" ht="16.3" thickBot="1" x14ac:dyDescent="0.35">
      <c r="A42" s="25" t="s">
        <v>50</v>
      </c>
      <c r="B42" s="26" t="s">
        <v>208</v>
      </c>
    </row>
    <row r="43" spans="1:2" ht="16.3" thickBot="1" x14ac:dyDescent="0.35">
      <c r="A43" s="25" t="s">
        <v>51</v>
      </c>
      <c r="B43" s="26" t="s">
        <v>209</v>
      </c>
    </row>
    <row r="44" spans="1:2" ht="16.3" thickBot="1" x14ac:dyDescent="0.35">
      <c r="A44" s="25" t="s">
        <v>52</v>
      </c>
      <c r="B44" s="26" t="s">
        <v>210</v>
      </c>
    </row>
    <row r="45" spans="1:2" ht="16.3" thickBot="1" x14ac:dyDescent="0.35">
      <c r="A45" s="27">
        <v>38018</v>
      </c>
      <c r="B45" s="26" t="s">
        <v>53</v>
      </c>
    </row>
    <row r="46" spans="1:2" ht="16.3" thickBot="1" x14ac:dyDescent="0.35">
      <c r="A46" s="25" t="s">
        <v>54</v>
      </c>
      <c r="B46" s="26" t="s">
        <v>192</v>
      </c>
    </row>
    <row r="47" spans="1:2" ht="16.3" thickBot="1" x14ac:dyDescent="0.35">
      <c r="A47" s="25" t="s">
        <v>55</v>
      </c>
      <c r="B47" s="26" t="s">
        <v>56</v>
      </c>
    </row>
    <row r="48" spans="1:2" ht="30.7" thickBot="1" x14ac:dyDescent="0.35">
      <c r="A48" s="25">
        <v>1.3</v>
      </c>
      <c r="B48" s="26" t="s">
        <v>58</v>
      </c>
    </row>
    <row r="49" spans="1:2" ht="16.3" thickBot="1" x14ac:dyDescent="0.35">
      <c r="A49" s="27">
        <v>36951</v>
      </c>
      <c r="B49" s="26" t="s">
        <v>193</v>
      </c>
    </row>
    <row r="50" spans="1:2" ht="16.3" thickBot="1" x14ac:dyDescent="0.35">
      <c r="A50" s="27">
        <v>37316</v>
      </c>
      <c r="B50" s="26" t="s">
        <v>59</v>
      </c>
    </row>
    <row r="51" spans="1:2" ht="16.3" thickBot="1" x14ac:dyDescent="0.35">
      <c r="A51" s="25">
        <v>1.4</v>
      </c>
      <c r="B51" s="26" t="s">
        <v>61</v>
      </c>
    </row>
    <row r="52" spans="1:2" ht="16.3" thickBot="1" x14ac:dyDescent="0.35">
      <c r="A52" s="25">
        <v>1.5</v>
      </c>
      <c r="B52" s="26" t="s">
        <v>62</v>
      </c>
    </row>
    <row r="53" spans="1:2" ht="16.3" thickBot="1" x14ac:dyDescent="0.35">
      <c r="A53" s="25">
        <v>1.6</v>
      </c>
      <c r="B53" s="26" t="s">
        <v>63</v>
      </c>
    </row>
  </sheetData>
  <autoFilter ref="B1:B54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66FF33"/>
    <pageSetUpPr fitToPage="1"/>
  </sheetPr>
  <dimension ref="A1:N374"/>
  <sheetViews>
    <sheetView showZeros="0" zoomScale="70" zoomScaleNormal="70" zoomScaleSheetLayoutView="110" workbookViewId="0">
      <selection activeCell="H4" sqref="H4"/>
    </sheetView>
  </sheetViews>
  <sheetFormatPr defaultColWidth="9" defaultRowHeight="15.65" outlineLevelRow="1" x14ac:dyDescent="0.3"/>
  <cols>
    <col min="1" max="1" width="6.109375" style="63" customWidth="1"/>
    <col min="2" max="2" width="88.77734375" style="62" customWidth="1"/>
    <col min="3" max="3" width="10.33203125" style="61" customWidth="1"/>
    <col min="4" max="4" width="0.109375" style="60" hidden="1" customWidth="1"/>
    <col min="5" max="5" width="13.33203125" style="60" customWidth="1"/>
    <col min="6" max="7" width="12.77734375" style="60" customWidth="1"/>
    <col min="8" max="8" width="13.44140625" style="60" customWidth="1"/>
    <col min="9" max="9" width="13.6640625" style="60" customWidth="1"/>
    <col min="10" max="10" width="13.33203125" style="60" customWidth="1"/>
    <col min="11" max="11" width="10.88671875" style="60" customWidth="1"/>
    <col min="12" max="12" width="1.44140625" style="60" customWidth="1"/>
    <col min="13" max="14" width="9" style="60" hidden="1" customWidth="1"/>
    <col min="15" max="16384" width="9" style="60"/>
  </cols>
  <sheetData>
    <row r="1" spans="1:11" ht="23.2" x14ac:dyDescent="0.4">
      <c r="D1" s="77"/>
      <c r="E1" s="77"/>
      <c r="F1" s="77"/>
      <c r="G1" s="416" t="str">
        <f>'0'!AB9</f>
        <v xml:space="preserve">Приложение № 7 к приказу  </v>
      </c>
      <c r="H1" s="416"/>
      <c r="I1" s="416"/>
      <c r="J1" s="416"/>
      <c r="K1" s="416"/>
    </row>
    <row r="2" spans="1:11" ht="23.2" outlineLevel="1" x14ac:dyDescent="0.3">
      <c r="E2" s="71"/>
      <c r="F2" s="419" t="str">
        <f>'0'!AC1</f>
        <v>Минпромэнерго Чувашии от 06.10.2023 № 01-05/121</v>
      </c>
      <c r="G2" s="419"/>
      <c r="H2" s="419"/>
      <c r="I2" s="419"/>
      <c r="J2" s="419"/>
      <c r="K2" s="419"/>
    </row>
    <row r="3" spans="1:11" ht="17.55" outlineLevel="1" x14ac:dyDescent="0.3">
      <c r="E3" s="76"/>
      <c r="F3" s="76"/>
      <c r="G3" s="76"/>
      <c r="H3" s="75"/>
      <c r="I3" s="75"/>
      <c r="J3" s="74"/>
      <c r="K3" s="74"/>
    </row>
    <row r="4" spans="1:11" ht="17.55" outlineLevel="1" x14ac:dyDescent="0.3">
      <c r="D4" s="72"/>
      <c r="E4" s="72"/>
      <c r="F4" s="72"/>
      <c r="G4" s="72"/>
      <c r="H4" s="64"/>
      <c r="I4" s="64"/>
      <c r="J4" s="74"/>
      <c r="K4" s="74"/>
    </row>
    <row r="5" spans="1:11" outlineLevel="1" x14ac:dyDescent="0.3">
      <c r="D5" s="71"/>
      <c r="E5" s="73"/>
      <c r="F5" s="73"/>
      <c r="G5" s="73"/>
      <c r="H5" s="73"/>
      <c r="I5" s="73"/>
      <c r="J5" s="65"/>
      <c r="K5" s="65"/>
    </row>
    <row r="6" spans="1:11" ht="23.35" customHeight="1" outlineLevel="1" x14ac:dyDescent="0.3">
      <c r="A6" s="421" t="s">
        <v>81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</row>
    <row r="7" spans="1:11" ht="22.7" customHeight="1" outlineLevel="1" x14ac:dyDescent="0.4">
      <c r="A7" s="420" t="s">
        <v>271</v>
      </c>
      <c r="B7" s="420"/>
      <c r="C7" s="420"/>
      <c r="D7" s="420"/>
      <c r="E7" s="420"/>
      <c r="F7" s="420"/>
      <c r="G7" s="420"/>
      <c r="H7" s="420"/>
      <c r="I7" s="420"/>
      <c r="J7" s="420"/>
      <c r="K7" s="420"/>
    </row>
    <row r="8" spans="1:11" ht="25.55" customHeight="1" outlineLevel="1" x14ac:dyDescent="0.4">
      <c r="A8" s="417" t="s">
        <v>272</v>
      </c>
      <c r="B8" s="417"/>
      <c r="C8" s="417"/>
      <c r="D8" s="417"/>
      <c r="E8" s="417"/>
      <c r="F8" s="417"/>
      <c r="G8" s="417"/>
      <c r="H8" s="417"/>
      <c r="I8" s="417"/>
      <c r="J8" s="417"/>
      <c r="K8" s="417"/>
    </row>
    <row r="9" spans="1:11" ht="18.649999999999999" customHeight="1" x14ac:dyDescent="0.3">
      <c r="A9" s="418" t="s">
        <v>82</v>
      </c>
      <c r="B9" s="418"/>
      <c r="C9" s="418"/>
      <c r="D9" s="418"/>
      <c r="E9" s="418"/>
      <c r="F9" s="418"/>
      <c r="G9" s="418"/>
      <c r="H9" s="418"/>
      <c r="I9" s="418"/>
      <c r="J9" s="418"/>
      <c r="K9" s="418"/>
    </row>
    <row r="10" spans="1:11" ht="20.350000000000001" customHeight="1" x14ac:dyDescent="0.3">
      <c r="A10" s="413" t="s">
        <v>83</v>
      </c>
      <c r="B10" s="414" t="s">
        <v>84</v>
      </c>
      <c r="C10" s="414" t="s">
        <v>268</v>
      </c>
      <c r="D10" s="115" t="s">
        <v>267</v>
      </c>
      <c r="E10" s="88" t="s">
        <v>270</v>
      </c>
      <c r="F10" s="88" t="s">
        <v>211</v>
      </c>
      <c r="G10" s="88" t="s">
        <v>218</v>
      </c>
      <c r="H10" s="88" t="s">
        <v>219</v>
      </c>
      <c r="I10" s="88" t="s">
        <v>220</v>
      </c>
      <c r="J10" s="88" t="s">
        <v>364</v>
      </c>
      <c r="K10" s="88" t="s">
        <v>85</v>
      </c>
    </row>
    <row r="11" spans="1:11" ht="52.6" x14ac:dyDescent="0.3">
      <c r="A11" s="413"/>
      <c r="B11" s="414"/>
      <c r="C11" s="414"/>
      <c r="D11" s="67" t="s">
        <v>266</v>
      </c>
      <c r="E11" s="67" t="s">
        <v>265</v>
      </c>
      <c r="F11" s="67" t="s">
        <v>265</v>
      </c>
      <c r="G11" s="67" t="s">
        <v>265</v>
      </c>
      <c r="H11" s="67" t="s">
        <v>265</v>
      </c>
      <c r="I11" s="67" t="s">
        <v>265</v>
      </c>
      <c r="J11" s="67" t="s">
        <v>265</v>
      </c>
      <c r="K11" s="67" t="s">
        <v>1</v>
      </c>
    </row>
    <row r="12" spans="1:11" s="68" customFormat="1" x14ac:dyDescent="0.3">
      <c r="A12" s="89">
        <v>1</v>
      </c>
      <c r="B12" s="90">
        <v>2</v>
      </c>
      <c r="C12" s="90">
        <v>3</v>
      </c>
      <c r="D12" s="91" t="s">
        <v>194</v>
      </c>
      <c r="E12" s="91" t="s">
        <v>166</v>
      </c>
      <c r="F12" s="91" t="s">
        <v>269</v>
      </c>
      <c r="G12" s="91" t="s">
        <v>273</v>
      </c>
      <c r="H12" s="91" t="s">
        <v>274</v>
      </c>
      <c r="I12" s="91" t="s">
        <v>275</v>
      </c>
      <c r="J12" s="91" t="s">
        <v>276</v>
      </c>
      <c r="K12" s="91" t="s">
        <v>277</v>
      </c>
    </row>
    <row r="13" spans="1:11" s="68" customFormat="1" x14ac:dyDescent="0.3">
      <c r="A13" s="415" t="s">
        <v>264</v>
      </c>
      <c r="B13" s="415"/>
      <c r="C13" s="92" t="s">
        <v>255</v>
      </c>
      <c r="D13" s="66">
        <v>12291.100721750889</v>
      </c>
      <c r="E13" s="99">
        <v>231.12258288000001</v>
      </c>
      <c r="F13" s="99">
        <v>185.93549272000001</v>
      </c>
      <c r="G13" s="99">
        <v>184.81050175999999</v>
      </c>
      <c r="H13" s="99">
        <v>108.07961324</v>
      </c>
      <c r="I13" s="99">
        <v>112.79347962</v>
      </c>
      <c r="J13" s="99">
        <v>122.83926065999999</v>
      </c>
      <c r="K13" s="100">
        <v>945.58093087999998</v>
      </c>
    </row>
    <row r="14" spans="1:11" s="68" customFormat="1" x14ac:dyDescent="0.3">
      <c r="A14" s="93" t="s">
        <v>86</v>
      </c>
      <c r="B14" s="81" t="s">
        <v>87</v>
      </c>
      <c r="C14" s="92" t="s">
        <v>255</v>
      </c>
      <c r="D14" s="66" t="s">
        <v>254</v>
      </c>
      <c r="E14" s="99">
        <v>231.12258288000001</v>
      </c>
      <c r="F14" s="99">
        <v>185.93549272000001</v>
      </c>
      <c r="G14" s="99">
        <v>184.81050175999999</v>
      </c>
      <c r="H14" s="99">
        <v>108.07961324</v>
      </c>
      <c r="I14" s="99">
        <v>112.79347962</v>
      </c>
      <c r="J14" s="99">
        <v>122.83926065999999</v>
      </c>
      <c r="K14" s="100">
        <v>945.58093087999998</v>
      </c>
    </row>
    <row r="15" spans="1:11" s="68" customFormat="1" x14ac:dyDescent="0.3">
      <c r="A15" s="93" t="s">
        <v>10</v>
      </c>
      <c r="B15" s="82" t="s">
        <v>88</v>
      </c>
      <c r="C15" s="92" t="s">
        <v>255</v>
      </c>
      <c r="D15" s="66" t="s">
        <v>254</v>
      </c>
      <c r="E15" s="99">
        <v>160.00624005823479</v>
      </c>
      <c r="F15" s="99">
        <v>114.48448697999996</v>
      </c>
      <c r="G15" s="99">
        <v>108.97751140999999</v>
      </c>
      <c r="H15" s="99">
        <v>46.7</v>
      </c>
      <c r="I15" s="99">
        <v>50.2</v>
      </c>
      <c r="J15" s="99">
        <v>54</v>
      </c>
      <c r="K15" s="100">
        <v>534.36823844823471</v>
      </c>
    </row>
    <row r="16" spans="1:11" s="68" customFormat="1" ht="30.05" customHeight="1" x14ac:dyDescent="0.3">
      <c r="A16" s="93" t="s">
        <v>12</v>
      </c>
      <c r="B16" s="80" t="s">
        <v>89</v>
      </c>
      <c r="C16" s="92" t="s">
        <v>255</v>
      </c>
      <c r="D16" s="66" t="s">
        <v>254</v>
      </c>
      <c r="E16" s="99">
        <v>33.259349999999998</v>
      </c>
      <c r="F16" s="99">
        <v>39.9</v>
      </c>
      <c r="G16" s="99">
        <v>43.2</v>
      </c>
      <c r="H16" s="99">
        <v>46.7</v>
      </c>
      <c r="I16" s="99">
        <v>50.2</v>
      </c>
      <c r="J16" s="99">
        <v>54</v>
      </c>
      <c r="K16" s="100">
        <f t="shared" ref="K16:K77" si="0">E16+F16+G16+H16+I16+J16</f>
        <v>267.25934999999998</v>
      </c>
    </row>
    <row r="17" spans="1:11" s="68" customFormat="1" hidden="1" x14ac:dyDescent="0.3">
      <c r="A17" s="93" t="s">
        <v>14</v>
      </c>
      <c r="B17" s="83" t="s">
        <v>263</v>
      </c>
      <c r="C17" s="92" t="s">
        <v>255</v>
      </c>
      <c r="D17" s="66" t="s">
        <v>254</v>
      </c>
      <c r="E17" s="101" t="s">
        <v>254</v>
      </c>
      <c r="F17" s="101" t="s">
        <v>254</v>
      </c>
      <c r="G17" s="101" t="s">
        <v>254</v>
      </c>
      <c r="H17" s="101" t="s">
        <v>254</v>
      </c>
      <c r="I17" s="101" t="s">
        <v>254</v>
      </c>
      <c r="J17" s="102"/>
      <c r="K17" s="100" t="e">
        <f t="shared" si="0"/>
        <v>#VALUE!</v>
      </c>
    </row>
    <row r="18" spans="1:11" s="68" customFormat="1" ht="31.3" hidden="1" x14ac:dyDescent="0.3">
      <c r="A18" s="93" t="s">
        <v>90</v>
      </c>
      <c r="B18" s="84" t="s">
        <v>91</v>
      </c>
      <c r="C18" s="92" t="s">
        <v>255</v>
      </c>
      <c r="D18" s="66" t="s">
        <v>254</v>
      </c>
      <c r="E18" s="101" t="s">
        <v>254</v>
      </c>
      <c r="F18" s="101" t="s">
        <v>254</v>
      </c>
      <c r="G18" s="101" t="s">
        <v>254</v>
      </c>
      <c r="H18" s="101" t="s">
        <v>254</v>
      </c>
      <c r="I18" s="101" t="s">
        <v>254</v>
      </c>
      <c r="J18" s="102"/>
      <c r="K18" s="100" t="e">
        <f t="shared" si="0"/>
        <v>#VALUE!</v>
      </c>
    </row>
    <row r="19" spans="1:11" s="68" customFormat="1" ht="31.3" hidden="1" x14ac:dyDescent="0.3">
      <c r="A19" s="93" t="s">
        <v>92</v>
      </c>
      <c r="B19" s="84" t="s">
        <v>93</v>
      </c>
      <c r="C19" s="92" t="s">
        <v>255</v>
      </c>
      <c r="D19" s="66" t="s">
        <v>254</v>
      </c>
      <c r="E19" s="101" t="s">
        <v>254</v>
      </c>
      <c r="F19" s="101" t="s">
        <v>254</v>
      </c>
      <c r="G19" s="101" t="s">
        <v>254</v>
      </c>
      <c r="H19" s="101" t="s">
        <v>254</v>
      </c>
      <c r="I19" s="101" t="s">
        <v>254</v>
      </c>
      <c r="J19" s="102"/>
      <c r="K19" s="100" t="e">
        <f t="shared" si="0"/>
        <v>#VALUE!</v>
      </c>
    </row>
    <row r="20" spans="1:11" s="68" customFormat="1" ht="31.3" hidden="1" x14ac:dyDescent="0.3">
      <c r="A20" s="93" t="s">
        <v>94</v>
      </c>
      <c r="B20" s="84" t="s">
        <v>95</v>
      </c>
      <c r="C20" s="92" t="s">
        <v>255</v>
      </c>
      <c r="D20" s="66" t="s">
        <v>254</v>
      </c>
      <c r="E20" s="101" t="s">
        <v>254</v>
      </c>
      <c r="F20" s="101" t="s">
        <v>254</v>
      </c>
      <c r="G20" s="101" t="s">
        <v>254</v>
      </c>
      <c r="H20" s="101" t="s">
        <v>254</v>
      </c>
      <c r="I20" s="101" t="s">
        <v>254</v>
      </c>
      <c r="J20" s="102"/>
      <c r="K20" s="100" t="e">
        <f t="shared" si="0"/>
        <v>#VALUE!</v>
      </c>
    </row>
    <row r="21" spans="1:11" s="68" customFormat="1" x14ac:dyDescent="0.3">
      <c r="A21" s="93" t="s">
        <v>16</v>
      </c>
      <c r="B21" s="83" t="s">
        <v>262</v>
      </c>
      <c r="C21" s="92" t="s">
        <v>255</v>
      </c>
      <c r="D21" s="66" t="s">
        <v>254</v>
      </c>
      <c r="E21" s="101"/>
      <c r="F21" s="101"/>
      <c r="G21" s="101"/>
      <c r="H21" s="101"/>
      <c r="I21" s="101"/>
      <c r="J21" s="102"/>
      <c r="K21" s="100">
        <f t="shared" si="0"/>
        <v>0</v>
      </c>
    </row>
    <row r="22" spans="1:11" s="68" customFormat="1" x14ac:dyDescent="0.3">
      <c r="A22" s="93" t="s">
        <v>18</v>
      </c>
      <c r="B22" s="83" t="s">
        <v>96</v>
      </c>
      <c r="C22" s="92" t="s">
        <v>255</v>
      </c>
      <c r="D22" s="70">
        <v>12094.457229810889</v>
      </c>
      <c r="E22" s="101"/>
      <c r="F22" s="101"/>
      <c r="G22" s="101"/>
      <c r="H22" s="101"/>
      <c r="I22" s="101"/>
      <c r="J22" s="102"/>
      <c r="K22" s="100">
        <f t="shared" si="0"/>
        <v>0</v>
      </c>
    </row>
    <row r="23" spans="1:11" s="68" customFormat="1" x14ac:dyDescent="0.3">
      <c r="A23" s="93" t="s">
        <v>97</v>
      </c>
      <c r="B23" s="83" t="s">
        <v>98</v>
      </c>
      <c r="C23" s="92" t="s">
        <v>255</v>
      </c>
      <c r="D23" s="66" t="s">
        <v>254</v>
      </c>
      <c r="E23" s="101"/>
      <c r="F23" s="101"/>
      <c r="G23" s="101"/>
      <c r="H23" s="101"/>
      <c r="I23" s="101"/>
      <c r="J23" s="102"/>
      <c r="K23" s="100">
        <f t="shared" si="0"/>
        <v>0</v>
      </c>
    </row>
    <row r="24" spans="1:11" s="68" customFormat="1" ht="15.65" customHeight="1" x14ac:dyDescent="0.3">
      <c r="A24" s="93" t="s">
        <v>99</v>
      </c>
      <c r="B24" s="83" t="s">
        <v>100</v>
      </c>
      <c r="C24" s="92" t="s">
        <v>255</v>
      </c>
      <c r="D24" s="66" t="s">
        <v>254</v>
      </c>
      <c r="E24" s="101"/>
      <c r="F24" s="101"/>
      <c r="G24" s="101"/>
      <c r="H24" s="101"/>
      <c r="I24" s="101"/>
      <c r="J24" s="102"/>
      <c r="K24" s="100">
        <f t="shared" si="0"/>
        <v>0</v>
      </c>
    </row>
    <row r="25" spans="1:11" s="68" customFormat="1" ht="31.3" hidden="1" x14ac:dyDescent="0.3">
      <c r="A25" s="93" t="s">
        <v>101</v>
      </c>
      <c r="B25" s="84" t="s">
        <v>102</v>
      </c>
      <c r="C25" s="92" t="s">
        <v>255</v>
      </c>
      <c r="D25" s="66" t="s">
        <v>254</v>
      </c>
      <c r="E25" s="101" t="s">
        <v>254</v>
      </c>
      <c r="F25" s="101" t="s">
        <v>254</v>
      </c>
      <c r="G25" s="101" t="s">
        <v>254</v>
      </c>
      <c r="H25" s="101" t="s">
        <v>254</v>
      </c>
      <c r="I25" s="101" t="s">
        <v>254</v>
      </c>
      <c r="J25" s="102"/>
      <c r="K25" s="100" t="e">
        <f t="shared" si="0"/>
        <v>#VALUE!</v>
      </c>
    </row>
    <row r="26" spans="1:11" s="68" customFormat="1" hidden="1" x14ac:dyDescent="0.3">
      <c r="A26" s="93" t="s">
        <v>103</v>
      </c>
      <c r="B26" s="84" t="s">
        <v>261</v>
      </c>
      <c r="C26" s="92" t="s">
        <v>255</v>
      </c>
      <c r="D26" s="66" t="s">
        <v>254</v>
      </c>
      <c r="E26" s="101" t="s">
        <v>254</v>
      </c>
      <c r="F26" s="101" t="s">
        <v>254</v>
      </c>
      <c r="G26" s="101" t="s">
        <v>254</v>
      </c>
      <c r="H26" s="101" t="s">
        <v>254</v>
      </c>
      <c r="I26" s="101" t="s">
        <v>254</v>
      </c>
      <c r="J26" s="102"/>
      <c r="K26" s="100" t="e">
        <f t="shared" si="0"/>
        <v>#VALUE!</v>
      </c>
    </row>
    <row r="27" spans="1:11" s="68" customFormat="1" hidden="1" x14ac:dyDescent="0.3">
      <c r="A27" s="93" t="s">
        <v>104</v>
      </c>
      <c r="B27" s="84" t="s">
        <v>105</v>
      </c>
      <c r="C27" s="92" t="s">
        <v>255</v>
      </c>
      <c r="D27" s="94">
        <v>196.64349193999999</v>
      </c>
      <c r="E27" s="101" t="s">
        <v>254</v>
      </c>
      <c r="F27" s="101" t="s">
        <v>254</v>
      </c>
      <c r="G27" s="101" t="s">
        <v>254</v>
      </c>
      <c r="H27" s="101" t="s">
        <v>254</v>
      </c>
      <c r="I27" s="101" t="s">
        <v>254</v>
      </c>
      <c r="J27" s="102"/>
      <c r="K27" s="100" t="e">
        <f t="shared" si="0"/>
        <v>#VALUE!</v>
      </c>
    </row>
    <row r="28" spans="1:11" s="68" customFormat="1" hidden="1" x14ac:dyDescent="0.3">
      <c r="A28" s="93" t="s">
        <v>106</v>
      </c>
      <c r="B28" s="84" t="s">
        <v>261</v>
      </c>
      <c r="C28" s="92" t="s">
        <v>255</v>
      </c>
      <c r="D28" s="66">
        <v>11886.454269498434</v>
      </c>
      <c r="E28" s="101" t="s">
        <v>254</v>
      </c>
      <c r="F28" s="101" t="s">
        <v>254</v>
      </c>
      <c r="G28" s="101" t="s">
        <v>254</v>
      </c>
      <c r="H28" s="101" t="s">
        <v>254</v>
      </c>
      <c r="I28" s="101" t="s">
        <v>254</v>
      </c>
      <c r="J28" s="102"/>
      <c r="K28" s="100" t="e">
        <f t="shared" si="0"/>
        <v>#VALUE!</v>
      </c>
    </row>
    <row r="29" spans="1:11" s="68" customFormat="1" x14ac:dyDescent="0.3">
      <c r="A29" s="93" t="s">
        <v>107</v>
      </c>
      <c r="B29" s="83" t="s">
        <v>108</v>
      </c>
      <c r="C29" s="92" t="s">
        <v>255</v>
      </c>
      <c r="D29" s="66" t="s">
        <v>254</v>
      </c>
      <c r="E29" s="102">
        <v>33.259349999999998</v>
      </c>
      <c r="F29" s="102">
        <v>39.9</v>
      </c>
      <c r="G29" s="102">
        <v>43.2</v>
      </c>
      <c r="H29" s="102">
        <v>46.7</v>
      </c>
      <c r="I29" s="102">
        <v>50.2</v>
      </c>
      <c r="J29" s="102">
        <v>54</v>
      </c>
      <c r="K29" s="100">
        <f t="shared" si="0"/>
        <v>267.25934999999998</v>
      </c>
    </row>
    <row r="30" spans="1:11" s="68" customFormat="1" hidden="1" x14ac:dyDescent="0.3">
      <c r="A30" s="93" t="s">
        <v>109</v>
      </c>
      <c r="B30" s="83" t="s">
        <v>110</v>
      </c>
      <c r="C30" s="92" t="s">
        <v>255</v>
      </c>
      <c r="D30" s="66" t="s">
        <v>254</v>
      </c>
      <c r="E30" s="101" t="s">
        <v>254</v>
      </c>
      <c r="F30" s="101" t="s">
        <v>254</v>
      </c>
      <c r="G30" s="101" t="s">
        <v>254</v>
      </c>
      <c r="H30" s="101" t="s">
        <v>254</v>
      </c>
      <c r="I30" s="101" t="s">
        <v>254</v>
      </c>
      <c r="J30" s="102" t="s">
        <v>254</v>
      </c>
      <c r="K30" s="100" t="e">
        <f t="shared" si="0"/>
        <v>#VALUE!</v>
      </c>
    </row>
    <row r="31" spans="1:11" s="68" customFormat="1" ht="32.6" hidden="1" customHeight="1" x14ac:dyDescent="0.3">
      <c r="A31" s="93" t="s">
        <v>111</v>
      </c>
      <c r="B31" s="104" t="s">
        <v>282</v>
      </c>
      <c r="C31" s="92" t="s">
        <v>255</v>
      </c>
      <c r="D31" s="66" t="s">
        <v>254</v>
      </c>
      <c r="E31" s="101" t="s">
        <v>254</v>
      </c>
      <c r="F31" s="101" t="s">
        <v>254</v>
      </c>
      <c r="G31" s="101" t="s">
        <v>254</v>
      </c>
      <c r="H31" s="101" t="s">
        <v>254</v>
      </c>
      <c r="I31" s="101" t="s">
        <v>254</v>
      </c>
      <c r="J31" s="102" t="s">
        <v>254</v>
      </c>
      <c r="K31" s="100" t="e">
        <f t="shared" si="0"/>
        <v>#VALUE!</v>
      </c>
    </row>
    <row r="32" spans="1:11" s="68" customFormat="1" hidden="1" x14ac:dyDescent="0.3">
      <c r="A32" s="93" t="s">
        <v>112</v>
      </c>
      <c r="B32" s="84" t="s">
        <v>258</v>
      </c>
      <c r="C32" s="92" t="s">
        <v>255</v>
      </c>
      <c r="D32" s="66" t="s">
        <v>254</v>
      </c>
      <c r="E32" s="101" t="s">
        <v>254</v>
      </c>
      <c r="F32" s="101" t="s">
        <v>254</v>
      </c>
      <c r="G32" s="101" t="s">
        <v>254</v>
      </c>
      <c r="H32" s="101" t="s">
        <v>254</v>
      </c>
      <c r="I32" s="101" t="s">
        <v>254</v>
      </c>
      <c r="J32" s="102" t="s">
        <v>254</v>
      </c>
      <c r="K32" s="100" t="e">
        <f t="shared" si="0"/>
        <v>#VALUE!</v>
      </c>
    </row>
    <row r="33" spans="1:11" s="68" customFormat="1" hidden="1" x14ac:dyDescent="0.3">
      <c r="A33" s="93" t="s">
        <v>113</v>
      </c>
      <c r="B33" s="85" t="s">
        <v>114</v>
      </c>
      <c r="C33" s="92" t="s">
        <v>255</v>
      </c>
      <c r="D33" s="66" t="s">
        <v>254</v>
      </c>
      <c r="E33" s="101" t="s">
        <v>254</v>
      </c>
      <c r="F33" s="101" t="s">
        <v>254</v>
      </c>
      <c r="G33" s="101" t="s">
        <v>254</v>
      </c>
      <c r="H33" s="101" t="s">
        <v>254</v>
      </c>
      <c r="I33" s="101" t="s">
        <v>254</v>
      </c>
      <c r="J33" s="102" t="s">
        <v>254</v>
      </c>
      <c r="K33" s="100" t="e">
        <f t="shared" si="0"/>
        <v>#VALUE!</v>
      </c>
    </row>
    <row r="34" spans="1:11" s="68" customFormat="1" ht="29.9" customHeight="1" x14ac:dyDescent="0.3">
      <c r="A34" s="93" t="s">
        <v>20</v>
      </c>
      <c r="B34" s="80" t="s">
        <v>260</v>
      </c>
      <c r="C34" s="92" t="s">
        <v>255</v>
      </c>
      <c r="D34" s="66" t="s">
        <v>254</v>
      </c>
      <c r="E34" s="101"/>
      <c r="F34" s="101"/>
      <c r="G34" s="101"/>
      <c r="H34" s="101"/>
      <c r="I34" s="101"/>
      <c r="J34" s="102"/>
      <c r="K34" s="100"/>
    </row>
    <row r="35" spans="1:11" s="68" customFormat="1" ht="0.65" hidden="1" customHeight="1" x14ac:dyDescent="0.3">
      <c r="A35" s="93" t="s">
        <v>22</v>
      </c>
      <c r="B35" s="83" t="s">
        <v>91</v>
      </c>
      <c r="C35" s="92" t="s">
        <v>255</v>
      </c>
      <c r="D35" s="66" t="s">
        <v>254</v>
      </c>
      <c r="E35" s="101"/>
      <c r="F35" s="101"/>
      <c r="G35" s="101"/>
      <c r="H35" s="101"/>
      <c r="I35" s="101"/>
      <c r="J35" s="102" t="s">
        <v>254</v>
      </c>
      <c r="K35" s="100" t="e">
        <f t="shared" si="0"/>
        <v>#VALUE!</v>
      </c>
    </row>
    <row r="36" spans="1:11" s="68" customFormat="1" ht="31.3" hidden="1" x14ac:dyDescent="0.3">
      <c r="A36" s="93" t="s">
        <v>23</v>
      </c>
      <c r="B36" s="83" t="s">
        <v>93</v>
      </c>
      <c r="C36" s="92" t="s">
        <v>255</v>
      </c>
      <c r="D36" s="66" t="s">
        <v>254</v>
      </c>
      <c r="E36" s="101"/>
      <c r="F36" s="101"/>
      <c r="G36" s="101"/>
      <c r="H36" s="101"/>
      <c r="I36" s="101"/>
      <c r="J36" s="102" t="s">
        <v>254</v>
      </c>
      <c r="K36" s="100" t="e">
        <f t="shared" si="0"/>
        <v>#VALUE!</v>
      </c>
    </row>
    <row r="37" spans="1:11" s="68" customFormat="1" ht="31.3" hidden="1" x14ac:dyDescent="0.3">
      <c r="A37" s="93" t="s">
        <v>115</v>
      </c>
      <c r="B37" s="83" t="s">
        <v>95</v>
      </c>
      <c r="C37" s="92" t="s">
        <v>255</v>
      </c>
      <c r="D37" s="66">
        <v>11697.098856083434</v>
      </c>
      <c r="E37" s="101"/>
      <c r="F37" s="101"/>
      <c r="G37" s="101"/>
      <c r="H37" s="101"/>
      <c r="I37" s="101"/>
      <c r="J37" s="102" t="s">
        <v>254</v>
      </c>
      <c r="K37" s="100" t="e">
        <f t="shared" si="0"/>
        <v>#VALUE!</v>
      </c>
    </row>
    <row r="38" spans="1:11" s="68" customFormat="1" x14ac:dyDescent="0.3">
      <c r="A38" s="93" t="s">
        <v>25</v>
      </c>
      <c r="B38" s="80" t="s">
        <v>116</v>
      </c>
      <c r="C38" s="92" t="s">
        <v>255</v>
      </c>
      <c r="D38" s="69" t="s">
        <v>254</v>
      </c>
      <c r="E38" s="99">
        <v>126.7468900582348</v>
      </c>
      <c r="F38" s="102">
        <v>74.584486979999951</v>
      </c>
      <c r="G38" s="102">
        <v>65.777511409999988</v>
      </c>
      <c r="H38" s="102">
        <v>0</v>
      </c>
      <c r="I38" s="102">
        <v>0</v>
      </c>
      <c r="J38" s="102">
        <v>0</v>
      </c>
      <c r="K38" s="100">
        <f t="shared" si="0"/>
        <v>267.10888844823472</v>
      </c>
    </row>
    <row r="39" spans="1:11" s="68" customFormat="1" x14ac:dyDescent="0.3">
      <c r="A39" s="93" t="s">
        <v>36</v>
      </c>
      <c r="B39" s="82" t="s">
        <v>117</v>
      </c>
      <c r="C39" s="92" t="s">
        <v>255</v>
      </c>
      <c r="D39" s="69" t="s">
        <v>254</v>
      </c>
      <c r="E39" s="99">
        <f>E48+E53+E54</f>
        <v>31.590275773259926</v>
      </c>
      <c r="F39" s="99">
        <v>42.557392300000053</v>
      </c>
      <c r="G39" s="99">
        <v>42.557392300000004</v>
      </c>
      <c r="H39" s="99">
        <f>H48+H53+H54</f>
        <v>42.557392300000004</v>
      </c>
      <c r="I39" s="99">
        <f t="shared" ref="I39" si="1">I48+I53+I54</f>
        <v>42.557392299999997</v>
      </c>
      <c r="J39" s="99">
        <v>42.557392299999997</v>
      </c>
      <c r="K39" s="100">
        <v>244.37723727325999</v>
      </c>
    </row>
    <row r="40" spans="1:11" s="68" customFormat="1" x14ac:dyDescent="0.3">
      <c r="A40" s="93" t="s">
        <v>37</v>
      </c>
      <c r="B40" s="80" t="s">
        <v>118</v>
      </c>
      <c r="C40" s="92" t="s">
        <v>255</v>
      </c>
      <c r="D40" s="69" t="s">
        <v>254</v>
      </c>
      <c r="E40" s="173">
        <v>24.877437520000001</v>
      </c>
      <c r="F40" s="173">
        <v>42.557392300000053</v>
      </c>
      <c r="G40" s="173">
        <v>42.557392300000004</v>
      </c>
      <c r="H40" s="173">
        <v>42.557392300000004</v>
      </c>
      <c r="I40" s="173">
        <v>42.557392299999997</v>
      </c>
      <c r="J40" s="173">
        <v>42.557392299999997</v>
      </c>
      <c r="K40" s="100">
        <f t="shared" si="0"/>
        <v>237.66439902000008</v>
      </c>
    </row>
    <row r="41" spans="1:11" s="68" customFormat="1" x14ac:dyDescent="0.3">
      <c r="A41" s="93" t="s">
        <v>38</v>
      </c>
      <c r="B41" s="83" t="s">
        <v>119</v>
      </c>
      <c r="C41" s="92" t="s">
        <v>255</v>
      </c>
      <c r="D41" s="69" t="s">
        <v>254</v>
      </c>
      <c r="E41" s="174"/>
      <c r="F41" s="174"/>
      <c r="G41" s="174"/>
      <c r="H41" s="174"/>
      <c r="I41" s="174"/>
      <c r="J41" s="174"/>
      <c r="K41" s="100"/>
    </row>
    <row r="42" spans="1:11" s="68" customFormat="1" ht="31.3" hidden="1" x14ac:dyDescent="0.3">
      <c r="A42" s="93" t="s">
        <v>120</v>
      </c>
      <c r="B42" s="83" t="s">
        <v>91</v>
      </c>
      <c r="C42" s="92" t="s">
        <v>255</v>
      </c>
      <c r="D42" s="66">
        <v>189.35541341500002</v>
      </c>
      <c r="E42" s="101"/>
      <c r="F42" s="101"/>
      <c r="G42" s="101"/>
      <c r="H42" s="101"/>
      <c r="I42" s="101"/>
      <c r="J42" s="102"/>
      <c r="K42" s="100"/>
    </row>
    <row r="43" spans="1:11" s="68" customFormat="1" ht="31.3" hidden="1" x14ac:dyDescent="0.3">
      <c r="A43" s="93" t="s">
        <v>121</v>
      </c>
      <c r="B43" s="83" t="s">
        <v>93</v>
      </c>
      <c r="C43" s="92" t="s">
        <v>255</v>
      </c>
      <c r="D43" s="66">
        <v>7705.0351971928158</v>
      </c>
      <c r="E43" s="101"/>
      <c r="F43" s="101"/>
      <c r="G43" s="101"/>
      <c r="H43" s="101"/>
      <c r="I43" s="101"/>
      <c r="J43" s="102"/>
      <c r="K43" s="100"/>
    </row>
    <row r="44" spans="1:11" s="68" customFormat="1" ht="31.3" hidden="1" x14ac:dyDescent="0.3">
      <c r="A44" s="93" t="s">
        <v>122</v>
      </c>
      <c r="B44" s="83" t="s">
        <v>95</v>
      </c>
      <c r="C44" s="92" t="s">
        <v>255</v>
      </c>
      <c r="D44" s="66">
        <v>5.01168776</v>
      </c>
      <c r="E44" s="101"/>
      <c r="F44" s="101"/>
      <c r="G44" s="101"/>
      <c r="H44" s="101"/>
      <c r="I44" s="101"/>
      <c r="J44" s="102"/>
      <c r="K44" s="100"/>
    </row>
    <row r="45" spans="1:11" s="68" customFormat="1" x14ac:dyDescent="0.3">
      <c r="A45" s="93" t="s">
        <v>39</v>
      </c>
      <c r="B45" s="83" t="s">
        <v>123</v>
      </c>
      <c r="C45" s="92" t="s">
        <v>255</v>
      </c>
      <c r="D45" s="66">
        <v>7676.9369089228157</v>
      </c>
      <c r="E45" s="101"/>
      <c r="F45" s="101"/>
      <c r="G45" s="101"/>
      <c r="H45" s="101"/>
      <c r="I45" s="101"/>
      <c r="J45" s="102"/>
      <c r="K45" s="100"/>
    </row>
    <row r="46" spans="1:11" s="68" customFormat="1" x14ac:dyDescent="0.3">
      <c r="A46" s="93" t="s">
        <v>124</v>
      </c>
      <c r="B46" s="83" t="s">
        <v>125</v>
      </c>
      <c r="C46" s="92" t="s">
        <v>255</v>
      </c>
      <c r="D46" s="66">
        <v>7676.9369089228157</v>
      </c>
      <c r="E46" s="101"/>
      <c r="F46" s="101"/>
      <c r="G46" s="101"/>
      <c r="H46" s="101"/>
      <c r="I46" s="101"/>
      <c r="J46" s="102"/>
      <c r="K46" s="100"/>
    </row>
    <row r="47" spans="1:11" s="68" customFormat="1" x14ac:dyDescent="0.3">
      <c r="A47" s="93" t="s">
        <v>126</v>
      </c>
      <c r="B47" s="83" t="s">
        <v>127</v>
      </c>
      <c r="C47" s="92" t="s">
        <v>255</v>
      </c>
      <c r="D47" s="69" t="s">
        <v>254</v>
      </c>
      <c r="E47" s="101"/>
      <c r="F47" s="101"/>
      <c r="G47" s="101"/>
      <c r="H47" s="101"/>
      <c r="I47" s="101"/>
      <c r="J47" s="102"/>
      <c r="K47" s="100"/>
    </row>
    <row r="48" spans="1:11" s="68" customFormat="1" ht="15.05" customHeight="1" x14ac:dyDescent="0.3">
      <c r="A48" s="93" t="s">
        <v>128</v>
      </c>
      <c r="B48" s="83" t="s">
        <v>129</v>
      </c>
      <c r="C48" s="92" t="s">
        <v>255</v>
      </c>
      <c r="D48" s="66">
        <v>7676.9369089228157</v>
      </c>
      <c r="E48" s="99">
        <v>24.877437520000001</v>
      </c>
      <c r="F48" s="99">
        <v>42.557392300000053</v>
      </c>
      <c r="G48" s="99">
        <v>42.557392300000004</v>
      </c>
      <c r="H48" s="99">
        <v>42.557392300000004</v>
      </c>
      <c r="I48" s="99">
        <v>42.557392299999997</v>
      </c>
      <c r="J48" s="99">
        <v>42.557392299999997</v>
      </c>
      <c r="K48" s="100">
        <f>E48+F48+G48+H48+I48+J48</f>
        <v>237.66439902000008</v>
      </c>
    </row>
    <row r="49" spans="1:11" s="68" customFormat="1" hidden="1" x14ac:dyDescent="0.3">
      <c r="A49" s="93" t="s">
        <v>130</v>
      </c>
      <c r="B49" s="83" t="s">
        <v>110</v>
      </c>
      <c r="C49" s="92" t="s">
        <v>255</v>
      </c>
      <c r="D49" s="69" t="s">
        <v>254</v>
      </c>
      <c r="E49" s="101"/>
      <c r="F49" s="101"/>
      <c r="G49" s="101"/>
      <c r="H49" s="101"/>
      <c r="I49" s="101"/>
      <c r="J49" s="102" t="s">
        <v>254</v>
      </c>
      <c r="K49" s="100" t="e">
        <f t="shared" ref="K49:K62" si="2">E49+F49+G49+H49+I49+J49</f>
        <v>#VALUE!</v>
      </c>
    </row>
    <row r="50" spans="1:11" s="68" customFormat="1" ht="13.8" hidden="1" customHeight="1" x14ac:dyDescent="0.3">
      <c r="A50" s="93" t="s">
        <v>131</v>
      </c>
      <c r="B50" s="103" t="s">
        <v>283</v>
      </c>
      <c r="C50" s="92" t="s">
        <v>255</v>
      </c>
      <c r="D50" s="69" t="s">
        <v>254</v>
      </c>
      <c r="E50" s="101"/>
      <c r="F50" s="101"/>
      <c r="G50" s="101"/>
      <c r="H50" s="101"/>
      <c r="I50" s="101"/>
      <c r="J50" s="102" t="s">
        <v>254</v>
      </c>
      <c r="K50" s="100" t="e">
        <f t="shared" si="2"/>
        <v>#VALUE!</v>
      </c>
    </row>
    <row r="51" spans="1:11" s="68" customFormat="1" hidden="1" x14ac:dyDescent="0.3">
      <c r="A51" s="93" t="s">
        <v>132</v>
      </c>
      <c r="B51" s="84" t="s">
        <v>258</v>
      </c>
      <c r="C51" s="92" t="s">
        <v>255</v>
      </c>
      <c r="D51" s="66">
        <v>23.08660051</v>
      </c>
      <c r="E51" s="101" t="s">
        <v>254</v>
      </c>
      <c r="F51" s="101" t="s">
        <v>254</v>
      </c>
      <c r="G51" s="101" t="s">
        <v>254</v>
      </c>
      <c r="H51" s="101" t="s">
        <v>254</v>
      </c>
      <c r="I51" s="101" t="s">
        <v>254</v>
      </c>
      <c r="J51" s="102" t="s">
        <v>254</v>
      </c>
      <c r="K51" s="100" t="e">
        <f t="shared" si="2"/>
        <v>#VALUE!</v>
      </c>
    </row>
    <row r="52" spans="1:11" s="68" customFormat="1" hidden="1" x14ac:dyDescent="0.3">
      <c r="A52" s="93" t="s">
        <v>133</v>
      </c>
      <c r="B52" s="85" t="s">
        <v>114</v>
      </c>
      <c r="C52" s="92" t="s">
        <v>255</v>
      </c>
      <c r="D52" s="66">
        <v>3651.6354622056201</v>
      </c>
      <c r="E52" s="101" t="s">
        <v>254</v>
      </c>
      <c r="F52" s="101" t="s">
        <v>254</v>
      </c>
      <c r="G52" s="101" t="s">
        <v>254</v>
      </c>
      <c r="H52" s="101" t="s">
        <v>254</v>
      </c>
      <c r="I52" s="101" t="s">
        <v>254</v>
      </c>
      <c r="J52" s="102" t="s">
        <v>254</v>
      </c>
      <c r="K52" s="100" t="e">
        <f t="shared" si="2"/>
        <v>#VALUE!</v>
      </c>
    </row>
    <row r="53" spans="1:11" s="68" customFormat="1" ht="15.65" customHeight="1" x14ac:dyDescent="0.3">
      <c r="A53" s="93" t="s">
        <v>41</v>
      </c>
      <c r="B53" s="105" t="s">
        <v>367</v>
      </c>
      <c r="C53" s="92" t="s">
        <v>255</v>
      </c>
      <c r="D53" s="69" t="s">
        <v>254</v>
      </c>
      <c r="E53" s="99"/>
      <c r="F53" s="99"/>
      <c r="G53" s="99"/>
      <c r="H53" s="99"/>
      <c r="I53" s="99"/>
      <c r="J53" s="99"/>
      <c r="K53" s="100">
        <f t="shared" si="2"/>
        <v>0</v>
      </c>
    </row>
    <row r="54" spans="1:11" s="68" customFormat="1" x14ac:dyDescent="0.3">
      <c r="A54" s="93" t="s">
        <v>44</v>
      </c>
      <c r="B54" s="80" t="s">
        <v>134</v>
      </c>
      <c r="C54" s="92" t="s">
        <v>255</v>
      </c>
      <c r="D54" s="66">
        <v>3552.7308082366199</v>
      </c>
      <c r="E54" s="102">
        <v>6.7128382532599229</v>
      </c>
      <c r="F54" s="102">
        <v>0</v>
      </c>
      <c r="G54" s="102">
        <v>0</v>
      </c>
      <c r="H54" s="102">
        <v>0</v>
      </c>
      <c r="I54" s="102">
        <v>0</v>
      </c>
      <c r="J54" s="99"/>
      <c r="K54" s="100">
        <f t="shared" si="2"/>
        <v>6.7128382532599229</v>
      </c>
    </row>
    <row r="55" spans="1:11" s="68" customFormat="1" ht="15.05" customHeight="1" x14ac:dyDescent="0.3">
      <c r="A55" s="93" t="s">
        <v>45</v>
      </c>
      <c r="B55" s="83" t="s">
        <v>119</v>
      </c>
      <c r="C55" s="92" t="s">
        <v>255</v>
      </c>
      <c r="D55" s="69" t="s">
        <v>254</v>
      </c>
      <c r="E55" s="101"/>
      <c r="F55" s="101"/>
      <c r="G55" s="101"/>
      <c r="H55" s="101"/>
      <c r="I55" s="101"/>
      <c r="J55" s="102"/>
      <c r="K55" s="100">
        <f t="shared" si="2"/>
        <v>0</v>
      </c>
    </row>
    <row r="56" spans="1:11" s="68" customFormat="1" ht="31.3" hidden="1" x14ac:dyDescent="0.3">
      <c r="A56" s="93" t="s">
        <v>135</v>
      </c>
      <c r="B56" s="83" t="s">
        <v>91</v>
      </c>
      <c r="C56" s="92" t="s">
        <v>255</v>
      </c>
      <c r="D56" s="66">
        <v>11.662065454</v>
      </c>
      <c r="E56" s="101"/>
      <c r="F56" s="101"/>
      <c r="G56" s="101"/>
      <c r="H56" s="101"/>
      <c r="I56" s="101"/>
      <c r="J56" s="102"/>
      <c r="K56" s="100">
        <f t="shared" si="2"/>
        <v>0</v>
      </c>
    </row>
    <row r="57" spans="1:11" s="68" customFormat="1" ht="31.3" hidden="1" x14ac:dyDescent="0.3">
      <c r="A57" s="93" t="s">
        <v>259</v>
      </c>
      <c r="B57" s="83" t="s">
        <v>93</v>
      </c>
      <c r="C57" s="92" t="s">
        <v>255</v>
      </c>
      <c r="D57" s="66">
        <v>87.242588515000008</v>
      </c>
      <c r="E57" s="101"/>
      <c r="F57" s="101"/>
      <c r="G57" s="101"/>
      <c r="H57" s="101"/>
      <c r="I57" s="101"/>
      <c r="J57" s="102"/>
      <c r="K57" s="100">
        <f t="shared" si="2"/>
        <v>0</v>
      </c>
    </row>
    <row r="58" spans="1:11" s="68" customFormat="1" ht="31.3" hidden="1" x14ac:dyDescent="0.3">
      <c r="A58" s="93" t="s">
        <v>281</v>
      </c>
      <c r="B58" s="83" t="s">
        <v>95</v>
      </c>
      <c r="C58" s="92" t="s">
        <v>255</v>
      </c>
      <c r="D58" s="66">
        <v>295.49894179</v>
      </c>
      <c r="E58" s="101"/>
      <c r="F58" s="101"/>
      <c r="G58" s="101"/>
      <c r="H58" s="101"/>
      <c r="I58" s="101"/>
      <c r="J58" s="102"/>
      <c r="K58" s="100">
        <f t="shared" si="2"/>
        <v>0</v>
      </c>
    </row>
    <row r="59" spans="1:11" s="68" customFormat="1" x14ac:dyDescent="0.3">
      <c r="A59" s="93" t="s">
        <v>46</v>
      </c>
      <c r="B59" s="83" t="s">
        <v>123</v>
      </c>
      <c r="C59" s="92" t="s">
        <v>255</v>
      </c>
      <c r="D59" s="66">
        <v>25.6961601</v>
      </c>
      <c r="E59" s="101"/>
      <c r="F59" s="101"/>
      <c r="G59" s="101"/>
      <c r="H59" s="101"/>
      <c r="I59" s="101"/>
      <c r="J59" s="102"/>
      <c r="K59" s="100">
        <f t="shared" si="2"/>
        <v>0</v>
      </c>
    </row>
    <row r="60" spans="1:11" s="68" customFormat="1" x14ac:dyDescent="0.3">
      <c r="A60" s="93" t="s">
        <v>47</v>
      </c>
      <c r="B60" s="83" t="s">
        <v>125</v>
      </c>
      <c r="C60" s="92" t="s">
        <v>255</v>
      </c>
      <c r="D60" s="66">
        <v>4.7110189999999994</v>
      </c>
      <c r="E60" s="101"/>
      <c r="F60" s="101"/>
      <c r="G60" s="101"/>
      <c r="H60" s="101"/>
      <c r="I60" s="101"/>
      <c r="J60" s="102"/>
      <c r="K60" s="100">
        <f t="shared" si="2"/>
        <v>0</v>
      </c>
    </row>
    <row r="61" spans="1:11" s="68" customFormat="1" x14ac:dyDescent="0.3">
      <c r="A61" s="93" t="s">
        <v>48</v>
      </c>
      <c r="B61" s="83" t="s">
        <v>127</v>
      </c>
      <c r="C61" s="92" t="s">
        <v>255</v>
      </c>
      <c r="D61" s="66">
        <v>4.4101720000000002</v>
      </c>
      <c r="E61" s="101"/>
      <c r="F61" s="101"/>
      <c r="G61" s="101"/>
      <c r="H61" s="101"/>
      <c r="I61" s="101"/>
      <c r="J61" s="102"/>
      <c r="K61" s="100">
        <f t="shared" si="2"/>
        <v>0</v>
      </c>
    </row>
    <row r="62" spans="1:11" s="68" customFormat="1" ht="14.4" customHeight="1" x14ac:dyDescent="0.3">
      <c r="A62" s="93" t="s">
        <v>49</v>
      </c>
      <c r="B62" s="83" t="s">
        <v>129</v>
      </c>
      <c r="C62" s="92" t="s">
        <v>255</v>
      </c>
      <c r="D62" s="66">
        <v>0.3008469999999992</v>
      </c>
      <c r="E62" s="102">
        <v>6.7128382532599229</v>
      </c>
      <c r="F62" s="102">
        <v>0</v>
      </c>
      <c r="G62" s="102">
        <v>0</v>
      </c>
      <c r="H62" s="102">
        <v>0</v>
      </c>
      <c r="I62" s="102">
        <v>0</v>
      </c>
      <c r="J62" s="99"/>
      <c r="K62" s="100">
        <f t="shared" si="2"/>
        <v>6.7128382532599229</v>
      </c>
    </row>
    <row r="63" spans="1:11" s="68" customFormat="1" hidden="1" x14ac:dyDescent="0.3">
      <c r="A63" s="93" t="s">
        <v>50</v>
      </c>
      <c r="B63" s="83" t="s">
        <v>110</v>
      </c>
      <c r="C63" s="92" t="s">
        <v>255</v>
      </c>
      <c r="D63" s="66">
        <v>203.87748921000002</v>
      </c>
      <c r="E63" s="101"/>
      <c r="F63" s="101"/>
      <c r="G63" s="101"/>
      <c r="H63" s="101"/>
      <c r="I63" s="101"/>
      <c r="J63" s="102" t="s">
        <v>254</v>
      </c>
      <c r="K63" s="100" t="e">
        <f t="shared" si="0"/>
        <v>#VALUE!</v>
      </c>
    </row>
    <row r="64" spans="1:11" s="68" customFormat="1" ht="16.3" hidden="1" customHeight="1" x14ac:dyDescent="0.3">
      <c r="A64" s="93" t="s">
        <v>51</v>
      </c>
      <c r="B64" s="104" t="s">
        <v>283</v>
      </c>
      <c r="C64" s="92" t="s">
        <v>255</v>
      </c>
      <c r="D64" s="66">
        <v>163.40832743999999</v>
      </c>
      <c r="E64" s="101"/>
      <c r="F64" s="101"/>
      <c r="G64" s="101"/>
      <c r="H64" s="101"/>
      <c r="I64" s="101"/>
      <c r="J64" s="102" t="s">
        <v>254</v>
      </c>
      <c r="K64" s="100" t="e">
        <f t="shared" si="0"/>
        <v>#VALUE!</v>
      </c>
    </row>
    <row r="65" spans="1:11" s="68" customFormat="1" hidden="1" x14ac:dyDescent="0.3">
      <c r="A65" s="93" t="s">
        <v>136</v>
      </c>
      <c r="B65" s="85" t="s">
        <v>258</v>
      </c>
      <c r="C65" s="92" t="s">
        <v>255</v>
      </c>
      <c r="D65" s="66">
        <v>2.9989962999999999</v>
      </c>
      <c r="E65" s="101" t="s">
        <v>254</v>
      </c>
      <c r="F65" s="101" t="s">
        <v>254</v>
      </c>
      <c r="G65" s="101" t="s">
        <v>254</v>
      </c>
      <c r="H65" s="101" t="s">
        <v>254</v>
      </c>
      <c r="I65" s="101" t="s">
        <v>254</v>
      </c>
      <c r="J65" s="102" t="s">
        <v>254</v>
      </c>
      <c r="K65" s="100" t="e">
        <f t="shared" si="0"/>
        <v>#VALUE!</v>
      </c>
    </row>
    <row r="66" spans="1:11" s="68" customFormat="1" hidden="1" x14ac:dyDescent="0.3">
      <c r="A66" s="93" t="s">
        <v>137</v>
      </c>
      <c r="B66" s="85" t="s">
        <v>114</v>
      </c>
      <c r="C66" s="92" t="s">
        <v>255</v>
      </c>
      <c r="D66" s="66">
        <v>37.470165470000026</v>
      </c>
      <c r="E66" s="101" t="s">
        <v>254</v>
      </c>
      <c r="F66" s="101" t="s">
        <v>254</v>
      </c>
      <c r="G66" s="101" t="s">
        <v>254</v>
      </c>
      <c r="H66" s="101" t="s">
        <v>254</v>
      </c>
      <c r="I66" s="101" t="s">
        <v>254</v>
      </c>
      <c r="J66" s="102" t="s">
        <v>254</v>
      </c>
      <c r="K66" s="100" t="e">
        <f t="shared" si="0"/>
        <v>#VALUE!</v>
      </c>
    </row>
    <row r="67" spans="1:11" s="68" customFormat="1" x14ac:dyDescent="0.3">
      <c r="A67" s="93" t="s">
        <v>57</v>
      </c>
      <c r="B67" s="82" t="s">
        <v>257</v>
      </c>
      <c r="C67" s="92" t="s">
        <v>255</v>
      </c>
      <c r="D67" s="66">
        <v>462.11846312999995</v>
      </c>
      <c r="E67" s="102">
        <v>36.507175159999996</v>
      </c>
      <c r="F67" s="102">
        <v>25.389790740000009</v>
      </c>
      <c r="G67" s="102">
        <v>30.801750290000001</v>
      </c>
      <c r="H67" s="102">
        <v>18.82222093999999</v>
      </c>
      <c r="I67" s="102">
        <v>18.798913249600009</v>
      </c>
      <c r="J67" s="99">
        <v>24.557509399999994</v>
      </c>
      <c r="K67" s="100">
        <v>154.8773597796</v>
      </c>
    </row>
    <row r="68" spans="1:11" s="68" customFormat="1" ht="23.8" customHeight="1" x14ac:dyDescent="0.3">
      <c r="A68" s="93" t="s">
        <v>60</v>
      </c>
      <c r="B68" s="82" t="s">
        <v>256</v>
      </c>
      <c r="C68" s="92" t="s">
        <v>255</v>
      </c>
      <c r="D68" s="66">
        <v>6.3493896599999999</v>
      </c>
      <c r="E68" s="102">
        <v>3.0188918885052898</v>
      </c>
      <c r="F68" s="102">
        <v>3.5038226999999997</v>
      </c>
      <c r="G68" s="102">
        <v>2.4738477599999991</v>
      </c>
      <c r="H68" s="102">
        <v>0</v>
      </c>
      <c r="I68" s="102">
        <v>1.2371740703999998</v>
      </c>
      <c r="J68" s="99">
        <v>1.72435896</v>
      </c>
      <c r="K68" s="100">
        <v>11.95809537890529</v>
      </c>
    </row>
    <row r="69" spans="1:11" s="68" customFormat="1" hidden="1" x14ac:dyDescent="0.3">
      <c r="A69" s="93" t="s">
        <v>138</v>
      </c>
      <c r="B69" s="80" t="s">
        <v>139</v>
      </c>
      <c r="C69" s="92" t="s">
        <v>255</v>
      </c>
      <c r="D69" s="66">
        <v>455.76907346999997</v>
      </c>
      <c r="E69" s="86" t="s">
        <v>254</v>
      </c>
      <c r="F69" s="86" t="s">
        <v>254</v>
      </c>
      <c r="G69" s="86" t="s">
        <v>254</v>
      </c>
      <c r="H69" s="86" t="s">
        <v>254</v>
      </c>
      <c r="I69" s="86" t="s">
        <v>254</v>
      </c>
      <c r="J69" s="78"/>
      <c r="K69" s="100" t="e">
        <f t="shared" si="0"/>
        <v>#VALUE!</v>
      </c>
    </row>
    <row r="70" spans="1:11" s="68" customFormat="1" hidden="1" x14ac:dyDescent="0.3">
      <c r="A70" s="93" t="s">
        <v>140</v>
      </c>
      <c r="B70" s="80" t="s">
        <v>141</v>
      </c>
      <c r="C70" s="92" t="s">
        <v>255</v>
      </c>
      <c r="D70" s="69" t="s">
        <v>254</v>
      </c>
      <c r="E70" s="86" t="s">
        <v>254</v>
      </c>
      <c r="F70" s="86" t="s">
        <v>254</v>
      </c>
      <c r="G70" s="86" t="s">
        <v>254</v>
      </c>
      <c r="H70" s="86" t="s">
        <v>254</v>
      </c>
      <c r="I70" s="86" t="s">
        <v>254</v>
      </c>
      <c r="J70" s="78"/>
      <c r="K70" s="100" t="e">
        <f t="shared" si="0"/>
        <v>#VALUE!</v>
      </c>
    </row>
    <row r="71" spans="1:11" s="68" customFormat="1" x14ac:dyDescent="0.3">
      <c r="A71" s="93" t="s">
        <v>142</v>
      </c>
      <c r="B71" s="81" t="s">
        <v>143</v>
      </c>
      <c r="C71" s="92" t="s">
        <v>255</v>
      </c>
      <c r="D71" s="66">
        <v>404.64645225245476</v>
      </c>
      <c r="E71" s="86"/>
      <c r="F71" s="86"/>
      <c r="G71" s="86"/>
      <c r="H71" s="86"/>
      <c r="I71" s="86"/>
      <c r="J71" s="78"/>
      <c r="K71" s="100">
        <f t="shared" si="0"/>
        <v>0</v>
      </c>
    </row>
    <row r="72" spans="1:11" s="68" customFormat="1" x14ac:dyDescent="0.3">
      <c r="A72" s="93" t="s">
        <v>144</v>
      </c>
      <c r="B72" s="82" t="s">
        <v>145</v>
      </c>
      <c r="C72" s="92" t="s">
        <v>255</v>
      </c>
      <c r="D72" s="66" t="s">
        <v>254</v>
      </c>
      <c r="E72" s="87"/>
      <c r="F72" s="87"/>
      <c r="G72" s="87"/>
      <c r="H72" s="87"/>
      <c r="I72" s="87"/>
      <c r="J72" s="78"/>
      <c r="K72" s="100">
        <f t="shared" si="0"/>
        <v>0</v>
      </c>
    </row>
    <row r="73" spans="1:11" s="68" customFormat="1" x14ac:dyDescent="0.3">
      <c r="A73" s="93" t="s">
        <v>146</v>
      </c>
      <c r="B73" s="82" t="s">
        <v>147</v>
      </c>
      <c r="C73" s="92" t="s">
        <v>255</v>
      </c>
      <c r="D73" s="66" t="s">
        <v>254</v>
      </c>
      <c r="E73" s="87"/>
      <c r="F73" s="87"/>
      <c r="G73" s="87"/>
      <c r="H73" s="87"/>
      <c r="I73" s="87"/>
      <c r="J73" s="78"/>
      <c r="K73" s="100">
        <f t="shared" si="0"/>
        <v>0</v>
      </c>
    </row>
    <row r="74" spans="1:11" s="68" customFormat="1" x14ac:dyDescent="0.3">
      <c r="A74" s="93" t="s">
        <v>148</v>
      </c>
      <c r="B74" s="82" t="s">
        <v>149</v>
      </c>
      <c r="C74" s="92" t="s">
        <v>255</v>
      </c>
      <c r="D74" s="66" t="s">
        <v>254</v>
      </c>
      <c r="E74" s="87"/>
      <c r="F74" s="87"/>
      <c r="G74" s="87"/>
      <c r="H74" s="87"/>
      <c r="I74" s="87"/>
      <c r="J74" s="78"/>
      <c r="K74" s="100">
        <f t="shared" si="0"/>
        <v>0</v>
      </c>
    </row>
    <row r="75" spans="1:11" s="68" customFormat="1" x14ac:dyDescent="0.3">
      <c r="A75" s="93" t="s">
        <v>150</v>
      </c>
      <c r="B75" s="82" t="s">
        <v>151</v>
      </c>
      <c r="C75" s="92" t="s">
        <v>255</v>
      </c>
      <c r="D75" s="66" t="s">
        <v>254</v>
      </c>
      <c r="E75" s="87"/>
      <c r="F75" s="87"/>
      <c r="G75" s="87"/>
      <c r="H75" s="87"/>
      <c r="I75" s="87"/>
      <c r="J75" s="78"/>
      <c r="K75" s="100">
        <f t="shared" si="0"/>
        <v>0</v>
      </c>
    </row>
    <row r="76" spans="1:11" s="68" customFormat="1" ht="15.05" customHeight="1" x14ac:dyDescent="0.3">
      <c r="A76" s="93" t="s">
        <v>152</v>
      </c>
      <c r="B76" s="82" t="s">
        <v>153</v>
      </c>
      <c r="C76" s="92" t="s">
        <v>255</v>
      </c>
      <c r="D76" s="66" t="s">
        <v>254</v>
      </c>
      <c r="E76" s="87"/>
      <c r="F76" s="87"/>
      <c r="G76" s="87"/>
      <c r="H76" s="87"/>
      <c r="I76" s="87"/>
      <c r="J76" s="78"/>
      <c r="K76" s="100">
        <f t="shared" si="0"/>
        <v>0</v>
      </c>
    </row>
    <row r="77" spans="1:11" s="68" customFormat="1" ht="29.3" hidden="1" customHeight="1" x14ac:dyDescent="0.3">
      <c r="A77" s="93" t="s">
        <v>154</v>
      </c>
      <c r="B77" s="80" t="s">
        <v>155</v>
      </c>
      <c r="C77" s="92" t="s">
        <v>255</v>
      </c>
      <c r="D77" s="66" t="s">
        <v>254</v>
      </c>
      <c r="E77" s="87"/>
      <c r="F77" s="87"/>
      <c r="G77" s="87"/>
      <c r="H77" s="87"/>
      <c r="I77" s="87"/>
      <c r="J77" s="78"/>
      <c r="K77" s="100">
        <f t="shared" si="0"/>
        <v>0</v>
      </c>
    </row>
    <row r="78" spans="1:11" s="68" customFormat="1" ht="33.35" hidden="1" customHeight="1" x14ac:dyDescent="0.3">
      <c r="A78" s="93" t="s">
        <v>156</v>
      </c>
      <c r="B78" s="83" t="s">
        <v>157</v>
      </c>
      <c r="C78" s="92" t="s">
        <v>255</v>
      </c>
      <c r="D78" s="66" t="s">
        <v>254</v>
      </c>
      <c r="E78" s="87"/>
      <c r="F78" s="87"/>
      <c r="G78" s="87"/>
      <c r="H78" s="87"/>
      <c r="I78" s="87"/>
      <c r="J78" s="78"/>
      <c r="K78" s="100">
        <f t="shared" ref="K78:K82" si="3">E78+F78+G78+H78+I78+J78</f>
        <v>0</v>
      </c>
    </row>
    <row r="79" spans="1:11" s="68" customFormat="1" ht="23.2" hidden="1" customHeight="1" x14ac:dyDescent="0.3">
      <c r="A79" s="93" t="s">
        <v>158</v>
      </c>
      <c r="B79" s="80" t="s">
        <v>159</v>
      </c>
      <c r="C79" s="92" t="s">
        <v>255</v>
      </c>
      <c r="D79" s="66" t="s">
        <v>254</v>
      </c>
      <c r="E79" s="87"/>
      <c r="F79" s="87"/>
      <c r="G79" s="87"/>
      <c r="H79" s="87"/>
      <c r="I79" s="87"/>
      <c r="J79" s="78"/>
      <c r="K79" s="100">
        <f t="shared" si="3"/>
        <v>0</v>
      </c>
    </row>
    <row r="80" spans="1:11" s="68" customFormat="1" ht="26.45" hidden="1" customHeight="1" x14ac:dyDescent="0.3">
      <c r="A80" s="93" t="s">
        <v>160</v>
      </c>
      <c r="B80" s="83" t="s">
        <v>161</v>
      </c>
      <c r="C80" s="92" t="s">
        <v>255</v>
      </c>
      <c r="D80" s="66">
        <v>397.35837372745482</v>
      </c>
      <c r="E80" s="87"/>
      <c r="F80" s="87"/>
      <c r="G80" s="87"/>
      <c r="H80" s="87"/>
      <c r="I80" s="87"/>
      <c r="J80" s="78"/>
      <c r="K80" s="100">
        <f t="shared" si="3"/>
        <v>0</v>
      </c>
    </row>
    <row r="81" spans="1:11" s="68" customFormat="1" x14ac:dyDescent="0.3">
      <c r="A81" s="93" t="s">
        <v>162</v>
      </c>
      <c r="B81" s="82" t="s">
        <v>163</v>
      </c>
      <c r="C81" s="92" t="s">
        <v>255</v>
      </c>
      <c r="D81" s="66" t="s">
        <v>254</v>
      </c>
      <c r="E81" s="87"/>
      <c r="F81" s="87"/>
      <c r="G81" s="87"/>
      <c r="H81" s="87"/>
      <c r="I81" s="87"/>
      <c r="J81" s="78"/>
      <c r="K81" s="100">
        <f t="shared" si="3"/>
        <v>0</v>
      </c>
    </row>
    <row r="82" spans="1:11" s="68" customFormat="1" x14ac:dyDescent="0.25">
      <c r="A82" s="93" t="s">
        <v>164</v>
      </c>
      <c r="B82" s="82" t="s">
        <v>165</v>
      </c>
      <c r="C82" s="92" t="s">
        <v>255</v>
      </c>
      <c r="D82" s="66" t="s">
        <v>254</v>
      </c>
      <c r="E82" s="95"/>
      <c r="F82" s="95"/>
      <c r="G82" s="95"/>
      <c r="H82" s="95"/>
      <c r="I82" s="95"/>
      <c r="J82" s="96"/>
      <c r="K82" s="100">
        <f t="shared" si="3"/>
        <v>0</v>
      </c>
    </row>
    <row r="83" spans="1:11" s="68" customFormat="1" x14ac:dyDescent="0.3">
      <c r="A83" s="63"/>
      <c r="B83" s="62"/>
      <c r="C83" s="61"/>
      <c r="D83" s="60"/>
      <c r="E83" s="60"/>
      <c r="F83" s="60"/>
      <c r="G83" s="60"/>
      <c r="H83" s="60"/>
      <c r="I83" s="60"/>
      <c r="J83" s="60"/>
      <c r="K83" s="60"/>
    </row>
    <row r="84" spans="1:11" s="68" customFormat="1" x14ac:dyDescent="0.3">
      <c r="A84" s="63"/>
      <c r="B84" s="62"/>
      <c r="C84" s="180" t="s">
        <v>368</v>
      </c>
      <c r="D84" s="181"/>
      <c r="E84" s="182">
        <f>E14-E68-E67</f>
        <v>191.59651583149471</v>
      </c>
      <c r="F84" s="182">
        <f t="shared" ref="F84:K84" si="4">F14-F68-F67</f>
        <v>157.04187927999999</v>
      </c>
      <c r="G84" s="182">
        <f t="shared" si="4"/>
        <v>151.53490370999998</v>
      </c>
      <c r="H84" s="182">
        <f t="shared" si="4"/>
        <v>89.257392300000006</v>
      </c>
      <c r="I84" s="182">
        <f t="shared" si="4"/>
        <v>92.757392299999992</v>
      </c>
      <c r="J84" s="182">
        <f t="shared" si="4"/>
        <v>96.557392300000004</v>
      </c>
      <c r="K84" s="182">
        <f t="shared" si="4"/>
        <v>778.74547572149459</v>
      </c>
    </row>
    <row r="85" spans="1:11" s="68" customFormat="1" x14ac:dyDescent="0.3">
      <c r="A85" s="63"/>
      <c r="B85" s="62"/>
      <c r="C85" s="180" t="s">
        <v>369</v>
      </c>
      <c r="D85" s="181"/>
      <c r="E85" s="182">
        <f>E14-E84</f>
        <v>39.526067048505297</v>
      </c>
      <c r="F85" s="182">
        <f t="shared" ref="F85:K85" si="5">F14-F84</f>
        <v>28.893613440000024</v>
      </c>
      <c r="G85" s="182">
        <f t="shared" si="5"/>
        <v>33.275598050000013</v>
      </c>
      <c r="H85" s="182">
        <f t="shared" si="5"/>
        <v>18.822220939999994</v>
      </c>
      <c r="I85" s="182">
        <f t="shared" si="5"/>
        <v>20.036087320000007</v>
      </c>
      <c r="J85" s="182">
        <f t="shared" si="5"/>
        <v>26.28186835999999</v>
      </c>
      <c r="K85" s="182">
        <f t="shared" si="5"/>
        <v>166.8354551585054</v>
      </c>
    </row>
    <row r="86" spans="1:11" s="68" customFormat="1" x14ac:dyDescent="0.3">
      <c r="A86" s="63"/>
      <c r="B86" s="62"/>
      <c r="C86" s="180"/>
      <c r="D86" s="181"/>
      <c r="E86" s="181"/>
      <c r="F86" s="181"/>
      <c r="G86" s="181"/>
      <c r="H86" s="181"/>
      <c r="I86" s="181"/>
      <c r="J86" s="181"/>
      <c r="K86" s="181"/>
    </row>
    <row r="87" spans="1:11" s="68" customFormat="1" x14ac:dyDescent="0.3">
      <c r="A87" s="63"/>
      <c r="B87" s="62"/>
      <c r="C87" s="61"/>
      <c r="D87" s="60"/>
      <c r="E87" s="60"/>
      <c r="F87" s="60"/>
      <c r="G87" s="60"/>
      <c r="H87" s="60"/>
      <c r="I87" s="60"/>
      <c r="J87" s="60"/>
      <c r="K87" s="60"/>
    </row>
    <row r="88" spans="1:11" s="68" customFormat="1" x14ac:dyDescent="0.3">
      <c r="A88" s="63"/>
      <c r="B88" s="62"/>
      <c r="C88" s="61"/>
      <c r="D88" s="60"/>
      <c r="E88" s="60"/>
      <c r="F88" s="60"/>
      <c r="G88" s="60"/>
      <c r="H88" s="60"/>
      <c r="I88" s="60"/>
      <c r="J88" s="60"/>
      <c r="K88" s="60"/>
    </row>
    <row r="89" spans="1:11" s="68" customFormat="1" x14ac:dyDescent="0.3">
      <c r="A89" s="63"/>
      <c r="B89" s="62"/>
      <c r="C89" s="61"/>
      <c r="D89" s="60"/>
      <c r="E89" s="60"/>
      <c r="F89" s="60"/>
      <c r="G89" s="60"/>
      <c r="H89" s="60"/>
      <c r="I89" s="60"/>
      <c r="J89" s="60"/>
      <c r="K89" s="60"/>
    </row>
    <row r="90" spans="1:11" s="68" customFormat="1" x14ac:dyDescent="0.3">
      <c r="A90" s="63"/>
      <c r="B90" s="62"/>
      <c r="C90" s="61"/>
      <c r="D90" s="60"/>
      <c r="E90" s="60"/>
      <c r="F90" s="60"/>
      <c r="G90" s="60"/>
      <c r="H90" s="60"/>
      <c r="I90" s="60"/>
      <c r="J90" s="60"/>
      <c r="K90" s="60"/>
    </row>
    <row r="91" spans="1:11" s="68" customFormat="1" x14ac:dyDescent="0.3">
      <c r="A91" s="63"/>
      <c r="B91" s="62"/>
      <c r="C91" s="61"/>
      <c r="D91" s="60"/>
      <c r="E91" s="60"/>
      <c r="F91" s="60"/>
      <c r="G91" s="60"/>
      <c r="H91" s="60"/>
      <c r="I91" s="60"/>
      <c r="J91" s="60"/>
      <c r="K91" s="60"/>
    </row>
    <row r="92" spans="1:11" s="68" customFormat="1" x14ac:dyDescent="0.3">
      <c r="A92" s="63"/>
      <c r="B92" s="62"/>
      <c r="C92" s="61"/>
      <c r="D92" s="60"/>
      <c r="E92" s="60"/>
      <c r="F92" s="60"/>
      <c r="G92" s="60"/>
      <c r="H92" s="60"/>
      <c r="I92" s="60"/>
      <c r="J92" s="60"/>
      <c r="K92" s="60"/>
    </row>
    <row r="93" spans="1:11" s="68" customFormat="1" x14ac:dyDescent="0.3">
      <c r="A93" s="63"/>
      <c r="B93" s="62"/>
      <c r="C93" s="61"/>
      <c r="D93" s="60"/>
      <c r="E93" s="60"/>
      <c r="F93" s="60"/>
      <c r="G93" s="60"/>
      <c r="H93" s="60"/>
      <c r="I93" s="60"/>
      <c r="J93" s="60"/>
      <c r="K93" s="60"/>
    </row>
    <row r="94" spans="1:11" s="68" customFormat="1" x14ac:dyDescent="0.3">
      <c r="A94" s="63"/>
      <c r="B94" s="62"/>
      <c r="C94" s="61"/>
      <c r="D94" s="60"/>
      <c r="E94" s="60"/>
      <c r="F94" s="60"/>
      <c r="G94" s="60"/>
      <c r="H94" s="60"/>
      <c r="I94" s="60"/>
      <c r="J94" s="60"/>
      <c r="K94" s="60"/>
    </row>
    <row r="95" spans="1:11" s="68" customFormat="1" x14ac:dyDescent="0.3">
      <c r="A95" s="63"/>
      <c r="B95" s="62"/>
      <c r="C95" s="61"/>
      <c r="D95" s="60"/>
      <c r="E95" s="60"/>
      <c r="F95" s="60"/>
      <c r="G95" s="60"/>
      <c r="H95" s="60"/>
      <c r="I95" s="60"/>
      <c r="J95" s="60"/>
      <c r="K95" s="60"/>
    </row>
    <row r="96" spans="1:11" s="68" customFormat="1" x14ac:dyDescent="0.3">
      <c r="A96" s="63"/>
      <c r="B96" s="62"/>
      <c r="C96" s="61"/>
      <c r="D96" s="60"/>
      <c r="E96" s="60"/>
      <c r="F96" s="60"/>
      <c r="G96" s="60"/>
      <c r="H96" s="60"/>
      <c r="I96" s="60"/>
      <c r="J96" s="60"/>
      <c r="K96" s="60"/>
    </row>
    <row r="97" spans="1:11" s="68" customFormat="1" x14ac:dyDescent="0.3">
      <c r="A97" s="63"/>
      <c r="B97" s="62"/>
      <c r="C97" s="61"/>
      <c r="D97" s="60"/>
      <c r="E97" s="60"/>
      <c r="F97" s="60"/>
      <c r="G97" s="60"/>
      <c r="H97" s="60"/>
      <c r="I97" s="60"/>
      <c r="J97" s="60"/>
      <c r="K97" s="60"/>
    </row>
    <row r="98" spans="1:11" s="68" customFormat="1" x14ac:dyDescent="0.3">
      <c r="A98" s="63"/>
      <c r="B98" s="62"/>
      <c r="C98" s="61"/>
      <c r="D98" s="60"/>
      <c r="E98" s="60"/>
      <c r="F98" s="60"/>
      <c r="G98" s="60"/>
      <c r="H98" s="60"/>
      <c r="I98" s="60"/>
      <c r="J98" s="60"/>
      <c r="K98" s="60"/>
    </row>
    <row r="99" spans="1:11" s="68" customFormat="1" x14ac:dyDescent="0.3">
      <c r="A99" s="63"/>
      <c r="B99" s="62"/>
      <c r="C99" s="61"/>
      <c r="D99" s="60"/>
      <c r="E99" s="60"/>
      <c r="F99" s="60"/>
      <c r="G99" s="60"/>
      <c r="H99" s="60"/>
      <c r="I99" s="60"/>
      <c r="J99" s="60"/>
      <c r="K99" s="60"/>
    </row>
    <row r="100" spans="1:11" s="68" customFormat="1" x14ac:dyDescent="0.3">
      <c r="A100" s="63"/>
      <c r="B100" s="62"/>
      <c r="C100" s="61"/>
      <c r="D100" s="60"/>
      <c r="E100" s="60"/>
      <c r="F100" s="60"/>
      <c r="G100" s="60"/>
      <c r="H100" s="60"/>
      <c r="I100" s="60"/>
      <c r="J100" s="60"/>
      <c r="K100" s="60"/>
    </row>
    <row r="101" spans="1:11" s="68" customFormat="1" x14ac:dyDescent="0.3">
      <c r="A101" s="63"/>
      <c r="B101" s="62"/>
      <c r="C101" s="61"/>
      <c r="D101" s="60"/>
      <c r="E101" s="60"/>
      <c r="F101" s="60"/>
      <c r="G101" s="60"/>
      <c r="H101" s="60"/>
      <c r="I101" s="60"/>
      <c r="J101" s="60"/>
      <c r="K101" s="60"/>
    </row>
    <row r="102" spans="1:11" s="68" customFormat="1" x14ac:dyDescent="0.3">
      <c r="A102" s="63"/>
      <c r="B102" s="62"/>
      <c r="C102" s="61"/>
      <c r="D102" s="60"/>
      <c r="E102" s="60"/>
      <c r="F102" s="60"/>
      <c r="G102" s="60"/>
      <c r="H102" s="60"/>
      <c r="I102" s="60"/>
      <c r="J102" s="60"/>
      <c r="K102" s="60"/>
    </row>
    <row r="103" spans="1:11" s="68" customFormat="1" x14ac:dyDescent="0.3">
      <c r="A103" s="63"/>
      <c r="B103" s="62"/>
      <c r="C103" s="61"/>
      <c r="D103" s="60"/>
      <c r="E103" s="60"/>
      <c r="F103" s="60"/>
      <c r="G103" s="60"/>
      <c r="H103" s="60"/>
      <c r="I103" s="60"/>
      <c r="J103" s="60"/>
      <c r="K103" s="60"/>
    </row>
    <row r="104" spans="1:11" s="68" customFormat="1" x14ac:dyDescent="0.3">
      <c r="A104" s="63"/>
      <c r="B104" s="62"/>
      <c r="C104" s="61"/>
      <c r="D104" s="60"/>
      <c r="E104" s="60"/>
      <c r="F104" s="60"/>
      <c r="G104" s="60"/>
      <c r="H104" s="60"/>
      <c r="I104" s="60"/>
      <c r="J104" s="60"/>
      <c r="K104" s="60"/>
    </row>
    <row r="105" spans="1:11" s="68" customFormat="1" x14ac:dyDescent="0.3">
      <c r="A105" s="63"/>
      <c r="B105" s="62"/>
      <c r="C105" s="61"/>
      <c r="D105" s="60"/>
      <c r="E105" s="60"/>
      <c r="F105" s="60"/>
      <c r="G105" s="60"/>
      <c r="H105" s="60"/>
      <c r="I105" s="60"/>
      <c r="J105" s="60"/>
      <c r="K105" s="60"/>
    </row>
    <row r="106" spans="1:11" s="68" customFormat="1" x14ac:dyDescent="0.3">
      <c r="A106" s="63"/>
      <c r="B106" s="62"/>
      <c r="C106" s="61"/>
      <c r="D106" s="60"/>
      <c r="E106" s="60"/>
      <c r="F106" s="60"/>
      <c r="G106" s="60"/>
      <c r="H106" s="60"/>
      <c r="I106" s="60"/>
      <c r="J106" s="60"/>
      <c r="K106" s="60"/>
    </row>
    <row r="107" spans="1:11" s="68" customFormat="1" x14ac:dyDescent="0.3">
      <c r="A107" s="63"/>
      <c r="B107" s="62"/>
      <c r="C107" s="61"/>
      <c r="D107" s="60"/>
      <c r="E107" s="60"/>
      <c r="F107" s="60"/>
      <c r="G107" s="60"/>
      <c r="H107" s="60"/>
      <c r="I107" s="60"/>
      <c r="J107" s="60"/>
      <c r="K107" s="60"/>
    </row>
    <row r="108" spans="1:11" s="68" customFormat="1" x14ac:dyDescent="0.3">
      <c r="A108" s="63"/>
      <c r="B108" s="62"/>
      <c r="C108" s="61"/>
      <c r="D108" s="60"/>
      <c r="E108" s="60"/>
      <c r="F108" s="60"/>
      <c r="G108" s="60"/>
      <c r="H108" s="60"/>
      <c r="I108" s="60"/>
      <c r="J108" s="60"/>
      <c r="K108" s="60"/>
    </row>
    <row r="109" spans="1:11" s="68" customFormat="1" x14ac:dyDescent="0.3">
      <c r="A109" s="63"/>
      <c r="B109" s="62"/>
      <c r="C109" s="61"/>
      <c r="D109" s="60"/>
      <c r="E109" s="60"/>
      <c r="F109" s="60"/>
      <c r="G109" s="60"/>
      <c r="H109" s="60"/>
      <c r="I109" s="60"/>
      <c r="J109" s="60"/>
      <c r="K109" s="60"/>
    </row>
    <row r="110" spans="1:11" s="68" customFormat="1" x14ac:dyDescent="0.3">
      <c r="A110" s="63"/>
      <c r="B110" s="62"/>
      <c r="C110" s="61"/>
      <c r="D110" s="60"/>
      <c r="E110" s="60"/>
      <c r="F110" s="60"/>
      <c r="G110" s="60"/>
      <c r="H110" s="60"/>
      <c r="I110" s="60"/>
      <c r="J110" s="60"/>
      <c r="K110" s="60"/>
    </row>
    <row r="111" spans="1:11" s="68" customFormat="1" x14ac:dyDescent="0.3">
      <c r="A111" s="63"/>
      <c r="B111" s="62"/>
      <c r="C111" s="61"/>
      <c r="D111" s="60"/>
      <c r="E111" s="60"/>
      <c r="F111" s="60"/>
      <c r="G111" s="60"/>
      <c r="H111" s="60"/>
      <c r="I111" s="60"/>
      <c r="J111" s="60"/>
      <c r="K111" s="60"/>
    </row>
    <row r="112" spans="1:11" s="68" customFormat="1" x14ac:dyDescent="0.3">
      <c r="A112" s="63"/>
      <c r="B112" s="62"/>
      <c r="C112" s="61"/>
      <c r="D112" s="60"/>
      <c r="E112" s="60"/>
      <c r="F112" s="60"/>
      <c r="G112" s="60"/>
      <c r="H112" s="60"/>
      <c r="I112" s="60"/>
      <c r="J112" s="60"/>
      <c r="K112" s="60"/>
    </row>
    <row r="113" spans="1:11" s="68" customFormat="1" x14ac:dyDescent="0.3">
      <c r="A113" s="63"/>
      <c r="B113" s="62"/>
      <c r="C113" s="61"/>
      <c r="D113" s="60"/>
      <c r="E113" s="60"/>
      <c r="F113" s="60"/>
      <c r="G113" s="60"/>
      <c r="H113" s="60"/>
      <c r="I113" s="60"/>
      <c r="J113" s="60"/>
      <c r="K113" s="60"/>
    </row>
    <row r="114" spans="1:11" s="68" customFormat="1" x14ac:dyDescent="0.3">
      <c r="A114" s="63"/>
      <c r="B114" s="62"/>
      <c r="C114" s="61"/>
      <c r="D114" s="60"/>
      <c r="E114" s="60"/>
      <c r="F114" s="60"/>
      <c r="G114" s="60"/>
      <c r="H114" s="60"/>
      <c r="I114" s="60"/>
      <c r="J114" s="60"/>
      <c r="K114" s="60"/>
    </row>
    <row r="115" spans="1:11" s="68" customFormat="1" x14ac:dyDescent="0.3">
      <c r="A115" s="63"/>
      <c r="B115" s="62"/>
      <c r="C115" s="61"/>
      <c r="D115" s="60"/>
      <c r="E115" s="60"/>
      <c r="F115" s="60"/>
      <c r="G115" s="60"/>
      <c r="H115" s="60"/>
      <c r="I115" s="60"/>
      <c r="J115" s="60"/>
      <c r="K115" s="60"/>
    </row>
    <row r="116" spans="1:11" s="68" customFormat="1" x14ac:dyDescent="0.3">
      <c r="A116" s="63"/>
      <c r="B116" s="62"/>
      <c r="C116" s="61"/>
      <c r="D116" s="60"/>
      <c r="E116" s="60"/>
      <c r="F116" s="60"/>
      <c r="G116" s="60"/>
      <c r="H116" s="60"/>
      <c r="I116" s="60"/>
      <c r="J116" s="60"/>
      <c r="K116" s="60"/>
    </row>
    <row r="117" spans="1:11" s="68" customFormat="1" x14ac:dyDescent="0.3">
      <c r="A117" s="63"/>
      <c r="B117" s="62"/>
      <c r="C117" s="61"/>
      <c r="D117" s="60"/>
      <c r="E117" s="60"/>
      <c r="F117" s="60"/>
      <c r="G117" s="60"/>
      <c r="H117" s="60"/>
      <c r="I117" s="60"/>
      <c r="J117" s="60"/>
      <c r="K117" s="60"/>
    </row>
    <row r="118" spans="1:11" s="68" customFormat="1" x14ac:dyDescent="0.3">
      <c r="A118" s="63"/>
      <c r="B118" s="62"/>
      <c r="C118" s="61"/>
      <c r="D118" s="60"/>
      <c r="E118" s="60"/>
      <c r="F118" s="60"/>
      <c r="G118" s="60"/>
      <c r="H118" s="60"/>
      <c r="I118" s="60"/>
      <c r="J118" s="60"/>
      <c r="K118" s="60"/>
    </row>
    <row r="119" spans="1:11" s="68" customFormat="1" x14ac:dyDescent="0.3">
      <c r="A119" s="63"/>
      <c r="B119" s="62"/>
      <c r="C119" s="61"/>
      <c r="D119" s="60"/>
      <c r="E119" s="60"/>
      <c r="F119" s="60"/>
      <c r="G119" s="60"/>
      <c r="H119" s="60"/>
      <c r="I119" s="60"/>
      <c r="J119" s="60"/>
      <c r="K119" s="60"/>
    </row>
    <row r="120" spans="1:11" s="68" customFormat="1" x14ac:dyDescent="0.3">
      <c r="A120" s="63"/>
      <c r="B120" s="62"/>
      <c r="C120" s="61"/>
      <c r="D120" s="60"/>
      <c r="E120" s="60"/>
      <c r="F120" s="60"/>
      <c r="G120" s="60"/>
      <c r="H120" s="60"/>
      <c r="I120" s="60"/>
      <c r="J120" s="60"/>
      <c r="K120" s="60"/>
    </row>
    <row r="121" spans="1:11" s="68" customFormat="1" x14ac:dyDescent="0.3">
      <c r="A121" s="63"/>
      <c r="B121" s="62"/>
      <c r="C121" s="61"/>
      <c r="D121" s="60"/>
      <c r="E121" s="60"/>
      <c r="F121" s="60"/>
      <c r="G121" s="60"/>
      <c r="H121" s="60"/>
      <c r="I121" s="60"/>
      <c r="J121" s="60"/>
      <c r="K121" s="60"/>
    </row>
    <row r="122" spans="1:11" s="68" customFormat="1" x14ac:dyDescent="0.3">
      <c r="A122" s="63"/>
      <c r="B122" s="62"/>
      <c r="C122" s="61"/>
      <c r="D122" s="60"/>
      <c r="E122" s="60"/>
      <c r="F122" s="60"/>
      <c r="G122" s="60"/>
      <c r="H122" s="60"/>
      <c r="I122" s="60"/>
      <c r="J122" s="60"/>
      <c r="K122" s="60"/>
    </row>
    <row r="123" spans="1:11" s="68" customFormat="1" x14ac:dyDescent="0.3">
      <c r="A123" s="63"/>
      <c r="B123" s="62"/>
      <c r="C123" s="61"/>
      <c r="D123" s="60"/>
      <c r="E123" s="60"/>
      <c r="F123" s="60"/>
      <c r="G123" s="60"/>
      <c r="H123" s="60"/>
      <c r="I123" s="60"/>
      <c r="J123" s="60"/>
      <c r="K123" s="60"/>
    </row>
    <row r="124" spans="1:11" s="68" customFormat="1" x14ac:dyDescent="0.3">
      <c r="A124" s="63"/>
      <c r="B124" s="62"/>
      <c r="C124" s="61"/>
      <c r="D124" s="60"/>
      <c r="E124" s="60"/>
      <c r="F124" s="60"/>
      <c r="G124" s="60"/>
      <c r="H124" s="60"/>
      <c r="I124" s="60"/>
      <c r="J124" s="60"/>
      <c r="K124" s="60"/>
    </row>
    <row r="125" spans="1:11" s="68" customFormat="1" x14ac:dyDescent="0.3">
      <c r="A125" s="63"/>
      <c r="B125" s="62"/>
      <c r="C125" s="61"/>
      <c r="D125" s="60"/>
      <c r="E125" s="60"/>
      <c r="F125" s="60"/>
      <c r="G125" s="60"/>
      <c r="H125" s="60"/>
      <c r="I125" s="60"/>
      <c r="J125" s="60"/>
      <c r="K125" s="60"/>
    </row>
    <row r="126" spans="1:11" s="68" customFormat="1" x14ac:dyDescent="0.3">
      <c r="A126" s="63"/>
      <c r="B126" s="62"/>
      <c r="C126" s="61"/>
      <c r="D126" s="60"/>
      <c r="E126" s="60"/>
      <c r="F126" s="60"/>
      <c r="G126" s="60"/>
      <c r="H126" s="60"/>
      <c r="I126" s="60"/>
      <c r="J126" s="60"/>
      <c r="K126" s="60"/>
    </row>
    <row r="127" spans="1:11" s="68" customFormat="1" x14ac:dyDescent="0.3">
      <c r="A127" s="63"/>
      <c r="B127" s="62"/>
      <c r="C127" s="61"/>
      <c r="D127" s="60"/>
      <c r="E127" s="60"/>
      <c r="F127" s="60"/>
      <c r="G127" s="60"/>
      <c r="H127" s="60"/>
      <c r="I127" s="60"/>
      <c r="J127" s="60"/>
      <c r="K127" s="60"/>
    </row>
    <row r="128" spans="1:11" s="68" customFormat="1" x14ac:dyDescent="0.3">
      <c r="A128" s="63"/>
      <c r="B128" s="62"/>
      <c r="C128" s="61"/>
      <c r="D128" s="60"/>
      <c r="E128" s="60"/>
      <c r="F128" s="60"/>
      <c r="G128" s="60"/>
      <c r="H128" s="60"/>
      <c r="I128" s="60"/>
      <c r="J128" s="60"/>
      <c r="K128" s="60"/>
    </row>
    <row r="129" spans="1:11" s="68" customFormat="1" x14ac:dyDescent="0.3">
      <c r="A129" s="63"/>
      <c r="B129" s="62"/>
      <c r="C129" s="61"/>
      <c r="D129" s="60"/>
      <c r="E129" s="60"/>
      <c r="F129" s="60"/>
      <c r="G129" s="60"/>
      <c r="H129" s="60"/>
      <c r="I129" s="60"/>
      <c r="J129" s="60"/>
      <c r="K129" s="60"/>
    </row>
    <row r="130" spans="1:11" s="68" customFormat="1" x14ac:dyDescent="0.3">
      <c r="A130" s="63"/>
      <c r="B130" s="62"/>
      <c r="C130" s="61"/>
      <c r="D130" s="60"/>
      <c r="E130" s="60"/>
      <c r="F130" s="60"/>
      <c r="G130" s="60"/>
      <c r="H130" s="60"/>
      <c r="I130" s="60"/>
      <c r="J130" s="60"/>
      <c r="K130" s="60"/>
    </row>
    <row r="131" spans="1:11" s="68" customFormat="1" x14ac:dyDescent="0.3">
      <c r="A131" s="63"/>
      <c r="B131" s="62"/>
      <c r="C131" s="61"/>
      <c r="D131" s="60"/>
      <c r="E131" s="60"/>
      <c r="F131" s="60"/>
      <c r="G131" s="60"/>
      <c r="H131" s="60"/>
      <c r="I131" s="60"/>
      <c r="J131" s="60"/>
      <c r="K131" s="60"/>
    </row>
    <row r="132" spans="1:11" s="68" customFormat="1" x14ac:dyDescent="0.3">
      <c r="A132" s="63"/>
      <c r="B132" s="62"/>
      <c r="C132" s="61"/>
      <c r="D132" s="60"/>
      <c r="E132" s="60"/>
      <c r="F132" s="60"/>
      <c r="G132" s="60"/>
      <c r="H132" s="60"/>
      <c r="I132" s="60"/>
      <c r="J132" s="60"/>
      <c r="K132" s="60"/>
    </row>
    <row r="133" spans="1:11" s="68" customFormat="1" x14ac:dyDescent="0.3">
      <c r="A133" s="63"/>
      <c r="B133" s="62"/>
      <c r="C133" s="61"/>
      <c r="D133" s="60"/>
      <c r="E133" s="60"/>
      <c r="F133" s="60"/>
      <c r="G133" s="60"/>
      <c r="H133" s="60"/>
      <c r="I133" s="60"/>
      <c r="J133" s="60"/>
      <c r="K133" s="60"/>
    </row>
    <row r="134" spans="1:11" s="68" customFormat="1" x14ac:dyDescent="0.3">
      <c r="A134" s="63"/>
      <c r="B134" s="62"/>
      <c r="C134" s="61"/>
      <c r="D134" s="60"/>
      <c r="E134" s="60"/>
      <c r="F134" s="60"/>
      <c r="G134" s="60"/>
      <c r="H134" s="60"/>
      <c r="I134" s="60"/>
      <c r="J134" s="60"/>
      <c r="K134" s="60"/>
    </row>
    <row r="135" spans="1:11" s="68" customFormat="1" x14ac:dyDescent="0.3">
      <c r="A135" s="63"/>
      <c r="B135" s="62"/>
      <c r="C135" s="61"/>
      <c r="D135" s="60"/>
      <c r="E135" s="60"/>
      <c r="F135" s="60"/>
      <c r="G135" s="60"/>
      <c r="H135" s="60"/>
      <c r="I135" s="60"/>
      <c r="J135" s="60"/>
      <c r="K135" s="60"/>
    </row>
    <row r="136" spans="1:11" s="68" customFormat="1" x14ac:dyDescent="0.3">
      <c r="A136" s="63"/>
      <c r="B136" s="62"/>
      <c r="C136" s="61"/>
      <c r="D136" s="60"/>
      <c r="E136" s="60"/>
      <c r="F136" s="60"/>
      <c r="G136" s="60"/>
      <c r="H136" s="60"/>
      <c r="I136" s="60"/>
      <c r="J136" s="60"/>
      <c r="K136" s="60"/>
    </row>
    <row r="137" spans="1:11" s="68" customFormat="1" x14ac:dyDescent="0.3">
      <c r="A137" s="63"/>
      <c r="B137" s="62"/>
      <c r="C137" s="61"/>
      <c r="D137" s="60"/>
      <c r="E137" s="60"/>
      <c r="F137" s="60"/>
      <c r="G137" s="60"/>
      <c r="H137" s="60"/>
      <c r="I137" s="60"/>
      <c r="J137" s="60"/>
      <c r="K137" s="60"/>
    </row>
    <row r="138" spans="1:11" s="68" customFormat="1" x14ac:dyDescent="0.3">
      <c r="A138" s="63"/>
      <c r="B138" s="62"/>
      <c r="C138" s="61"/>
      <c r="D138" s="60"/>
      <c r="E138" s="60"/>
      <c r="F138" s="60"/>
      <c r="G138" s="60"/>
      <c r="H138" s="60"/>
      <c r="I138" s="60"/>
      <c r="J138" s="60"/>
      <c r="K138" s="60"/>
    </row>
    <row r="139" spans="1:11" s="68" customFormat="1" x14ac:dyDescent="0.3">
      <c r="A139" s="63"/>
      <c r="B139" s="62"/>
      <c r="C139" s="61"/>
      <c r="D139" s="60"/>
      <c r="E139" s="60"/>
      <c r="F139" s="60"/>
      <c r="G139" s="60"/>
      <c r="H139" s="60"/>
      <c r="I139" s="60"/>
      <c r="J139" s="60"/>
      <c r="K139" s="60"/>
    </row>
    <row r="140" spans="1:11" s="68" customFormat="1" x14ac:dyDescent="0.3">
      <c r="A140" s="63"/>
      <c r="B140" s="62"/>
      <c r="C140" s="61"/>
      <c r="D140" s="60"/>
      <c r="E140" s="60"/>
      <c r="F140" s="60"/>
      <c r="G140" s="60"/>
      <c r="H140" s="60"/>
      <c r="I140" s="60"/>
      <c r="J140" s="60"/>
      <c r="K140" s="60"/>
    </row>
    <row r="141" spans="1:11" s="68" customFormat="1" x14ac:dyDescent="0.3">
      <c r="A141" s="63"/>
      <c r="B141" s="62"/>
      <c r="C141" s="61"/>
      <c r="D141" s="60"/>
      <c r="E141" s="60"/>
      <c r="F141" s="60"/>
      <c r="G141" s="60"/>
      <c r="H141" s="60"/>
      <c r="I141" s="60"/>
      <c r="J141" s="60"/>
      <c r="K141" s="60"/>
    </row>
    <row r="142" spans="1:11" s="68" customFormat="1" x14ac:dyDescent="0.3">
      <c r="A142" s="63"/>
      <c r="B142" s="62"/>
      <c r="C142" s="61"/>
      <c r="D142" s="60"/>
      <c r="E142" s="60"/>
      <c r="F142" s="60"/>
      <c r="G142" s="60"/>
      <c r="H142" s="60"/>
      <c r="I142" s="60"/>
      <c r="J142" s="60"/>
      <c r="K142" s="60"/>
    </row>
    <row r="143" spans="1:11" s="68" customFormat="1" x14ac:dyDescent="0.3">
      <c r="A143" s="63"/>
      <c r="B143" s="62"/>
      <c r="C143" s="61"/>
      <c r="D143" s="60"/>
      <c r="E143" s="60"/>
      <c r="F143" s="60"/>
      <c r="G143" s="60"/>
      <c r="H143" s="60"/>
      <c r="I143" s="60"/>
      <c r="J143" s="60"/>
      <c r="K143" s="60"/>
    </row>
    <row r="144" spans="1:11" s="68" customFormat="1" x14ac:dyDescent="0.3">
      <c r="A144" s="63"/>
      <c r="B144" s="62"/>
      <c r="C144" s="61"/>
      <c r="D144" s="60"/>
      <c r="E144" s="60"/>
      <c r="F144" s="60"/>
      <c r="G144" s="60"/>
      <c r="H144" s="60"/>
      <c r="I144" s="60"/>
      <c r="J144" s="60"/>
      <c r="K144" s="60"/>
    </row>
    <row r="145" spans="1:11" s="68" customFormat="1" x14ac:dyDescent="0.3">
      <c r="A145" s="63"/>
      <c r="B145" s="62"/>
      <c r="C145" s="61"/>
      <c r="D145" s="60"/>
      <c r="E145" s="60"/>
      <c r="F145" s="60"/>
      <c r="G145" s="60"/>
      <c r="H145" s="60"/>
      <c r="I145" s="60"/>
      <c r="J145" s="60"/>
      <c r="K145" s="60"/>
    </row>
    <row r="146" spans="1:11" s="68" customFormat="1" x14ac:dyDescent="0.3">
      <c r="A146" s="63"/>
      <c r="B146" s="62"/>
      <c r="C146" s="61"/>
      <c r="D146" s="60"/>
      <c r="E146" s="60"/>
      <c r="F146" s="60"/>
      <c r="G146" s="60"/>
      <c r="H146" s="60"/>
      <c r="I146" s="60"/>
      <c r="J146" s="60"/>
      <c r="K146" s="60"/>
    </row>
    <row r="147" spans="1:11" s="68" customFormat="1" x14ac:dyDescent="0.3">
      <c r="A147" s="63"/>
      <c r="B147" s="62"/>
      <c r="C147" s="61"/>
      <c r="D147" s="60"/>
      <c r="E147" s="60"/>
      <c r="F147" s="60"/>
      <c r="G147" s="60"/>
      <c r="H147" s="60"/>
      <c r="I147" s="60"/>
      <c r="J147" s="60"/>
      <c r="K147" s="60"/>
    </row>
    <row r="148" spans="1:11" s="68" customFormat="1" x14ac:dyDescent="0.3">
      <c r="A148" s="63"/>
      <c r="B148" s="62"/>
      <c r="C148" s="61"/>
      <c r="D148" s="60"/>
      <c r="E148" s="60"/>
      <c r="F148" s="60"/>
      <c r="G148" s="60"/>
      <c r="H148" s="60"/>
      <c r="I148" s="60"/>
      <c r="J148" s="60"/>
      <c r="K148" s="60"/>
    </row>
    <row r="149" spans="1:11" s="68" customFormat="1" x14ac:dyDescent="0.3">
      <c r="A149" s="63"/>
      <c r="B149" s="62"/>
      <c r="C149" s="61"/>
      <c r="D149" s="60"/>
      <c r="E149" s="60"/>
      <c r="F149" s="60"/>
      <c r="G149" s="60"/>
      <c r="H149" s="60"/>
      <c r="I149" s="60"/>
      <c r="J149" s="60"/>
      <c r="K149" s="60"/>
    </row>
    <row r="150" spans="1:11" s="68" customFormat="1" x14ac:dyDescent="0.3">
      <c r="A150" s="63"/>
      <c r="B150" s="62"/>
      <c r="C150" s="61"/>
      <c r="D150" s="60"/>
      <c r="E150" s="60"/>
      <c r="F150" s="60"/>
      <c r="G150" s="60"/>
      <c r="H150" s="60"/>
      <c r="I150" s="60"/>
      <c r="J150" s="60"/>
      <c r="K150" s="60"/>
    </row>
    <row r="151" spans="1:11" s="68" customFormat="1" x14ac:dyDescent="0.3">
      <c r="A151" s="63"/>
      <c r="B151" s="62"/>
      <c r="C151" s="61"/>
      <c r="D151" s="60"/>
      <c r="E151" s="60"/>
      <c r="F151" s="60"/>
      <c r="G151" s="60"/>
      <c r="H151" s="60"/>
      <c r="I151" s="60"/>
      <c r="J151" s="60"/>
      <c r="K151" s="60"/>
    </row>
    <row r="152" spans="1:11" s="68" customFormat="1" x14ac:dyDescent="0.3">
      <c r="A152" s="63"/>
      <c r="B152" s="62"/>
      <c r="C152" s="61"/>
      <c r="D152" s="60"/>
      <c r="E152" s="60"/>
      <c r="F152" s="60"/>
      <c r="G152" s="60"/>
      <c r="H152" s="60"/>
      <c r="I152" s="60"/>
      <c r="J152" s="60"/>
      <c r="K152" s="60"/>
    </row>
    <row r="153" spans="1:11" s="68" customFormat="1" x14ac:dyDescent="0.3">
      <c r="A153" s="63"/>
      <c r="B153" s="62"/>
      <c r="C153" s="61"/>
      <c r="D153" s="60"/>
      <c r="E153" s="60"/>
      <c r="F153" s="60"/>
      <c r="G153" s="60"/>
      <c r="H153" s="60"/>
      <c r="I153" s="60"/>
      <c r="J153" s="60"/>
      <c r="K153" s="60"/>
    </row>
    <row r="154" spans="1:11" s="68" customFormat="1" x14ac:dyDescent="0.3">
      <c r="A154" s="63"/>
      <c r="B154" s="62"/>
      <c r="C154" s="61"/>
      <c r="D154" s="60"/>
      <c r="E154" s="60"/>
      <c r="F154" s="60"/>
      <c r="G154" s="60"/>
      <c r="H154" s="60"/>
      <c r="I154" s="60"/>
      <c r="J154" s="60"/>
      <c r="K154" s="60"/>
    </row>
    <row r="155" spans="1:11" s="68" customFormat="1" x14ac:dyDescent="0.3">
      <c r="A155" s="63"/>
      <c r="B155" s="62"/>
      <c r="C155" s="61"/>
      <c r="D155" s="60"/>
      <c r="E155" s="60"/>
      <c r="F155" s="60"/>
      <c r="G155" s="60"/>
      <c r="H155" s="60"/>
      <c r="I155" s="60"/>
      <c r="J155" s="60"/>
      <c r="K155" s="60"/>
    </row>
    <row r="156" spans="1:11" s="68" customFormat="1" x14ac:dyDescent="0.3">
      <c r="A156" s="63"/>
      <c r="B156" s="62"/>
      <c r="C156" s="61"/>
      <c r="D156" s="60"/>
      <c r="E156" s="60"/>
      <c r="F156" s="60"/>
      <c r="G156" s="60"/>
      <c r="H156" s="60"/>
      <c r="I156" s="60"/>
      <c r="J156" s="60"/>
      <c r="K156" s="60"/>
    </row>
    <row r="157" spans="1:11" s="68" customFormat="1" x14ac:dyDescent="0.3">
      <c r="A157" s="63"/>
      <c r="B157" s="62"/>
      <c r="C157" s="61"/>
      <c r="D157" s="60"/>
      <c r="E157" s="60"/>
      <c r="F157" s="60"/>
      <c r="G157" s="60"/>
      <c r="H157" s="60"/>
      <c r="I157" s="60"/>
      <c r="J157" s="60"/>
      <c r="K157" s="60"/>
    </row>
    <row r="158" spans="1:11" s="68" customFormat="1" x14ac:dyDescent="0.3">
      <c r="A158" s="63"/>
      <c r="B158" s="62"/>
      <c r="C158" s="61"/>
      <c r="D158" s="60"/>
      <c r="E158" s="60"/>
      <c r="F158" s="60"/>
      <c r="G158" s="60"/>
      <c r="H158" s="60"/>
      <c r="I158" s="60"/>
      <c r="J158" s="60"/>
      <c r="K158" s="60"/>
    </row>
    <row r="159" spans="1:11" s="68" customFormat="1" x14ac:dyDescent="0.3">
      <c r="A159" s="63"/>
      <c r="B159" s="62"/>
      <c r="C159" s="61"/>
      <c r="D159" s="60"/>
      <c r="E159" s="60"/>
      <c r="F159" s="60"/>
      <c r="G159" s="60"/>
      <c r="H159" s="60"/>
      <c r="I159" s="60"/>
      <c r="J159" s="60"/>
      <c r="K159" s="60"/>
    </row>
    <row r="160" spans="1:11" s="68" customFormat="1" x14ac:dyDescent="0.3">
      <c r="A160" s="63"/>
      <c r="B160" s="62"/>
      <c r="C160" s="61"/>
      <c r="D160" s="60"/>
      <c r="E160" s="60"/>
      <c r="F160" s="60"/>
      <c r="G160" s="60"/>
      <c r="H160" s="60"/>
      <c r="I160" s="60"/>
      <c r="J160" s="60"/>
      <c r="K160" s="60"/>
    </row>
    <row r="161" spans="1:11" s="68" customFormat="1" x14ac:dyDescent="0.3">
      <c r="A161" s="63"/>
      <c r="B161" s="62"/>
      <c r="C161" s="61"/>
      <c r="D161" s="60"/>
      <c r="E161" s="60"/>
      <c r="F161" s="60"/>
      <c r="G161" s="60"/>
      <c r="H161" s="60"/>
      <c r="I161" s="60"/>
      <c r="J161" s="60"/>
      <c r="K161" s="60"/>
    </row>
    <row r="162" spans="1:11" s="68" customFormat="1" x14ac:dyDescent="0.3">
      <c r="A162" s="63"/>
      <c r="B162" s="62"/>
      <c r="C162" s="61"/>
      <c r="D162" s="60"/>
      <c r="E162" s="60"/>
      <c r="F162" s="60"/>
      <c r="G162" s="60"/>
      <c r="H162" s="60"/>
      <c r="I162" s="60"/>
      <c r="J162" s="60"/>
      <c r="K162" s="60"/>
    </row>
    <row r="163" spans="1:11" s="68" customFormat="1" x14ac:dyDescent="0.3">
      <c r="A163" s="63"/>
      <c r="B163" s="62"/>
      <c r="C163" s="61"/>
      <c r="D163" s="60"/>
      <c r="E163" s="60"/>
      <c r="F163" s="60"/>
      <c r="G163" s="60"/>
      <c r="H163" s="60"/>
      <c r="I163" s="60"/>
      <c r="J163" s="60"/>
      <c r="K163" s="60"/>
    </row>
    <row r="164" spans="1:11" s="68" customFormat="1" x14ac:dyDescent="0.3">
      <c r="A164" s="63"/>
      <c r="B164" s="62"/>
      <c r="C164" s="61"/>
      <c r="D164" s="60"/>
      <c r="E164" s="60"/>
      <c r="F164" s="60"/>
      <c r="G164" s="60"/>
      <c r="H164" s="60"/>
      <c r="I164" s="60"/>
      <c r="J164" s="60"/>
      <c r="K164" s="60"/>
    </row>
    <row r="165" spans="1:11" s="68" customFormat="1" x14ac:dyDescent="0.3">
      <c r="A165" s="63"/>
      <c r="B165" s="62"/>
      <c r="C165" s="61"/>
      <c r="D165" s="60"/>
      <c r="E165" s="60"/>
      <c r="F165" s="60"/>
      <c r="G165" s="60"/>
      <c r="H165" s="60"/>
      <c r="I165" s="60"/>
      <c r="J165" s="60"/>
      <c r="K165" s="60"/>
    </row>
    <row r="166" spans="1:11" s="68" customFormat="1" x14ac:dyDescent="0.3">
      <c r="A166" s="63"/>
      <c r="B166" s="62"/>
      <c r="C166" s="61"/>
      <c r="D166" s="60"/>
      <c r="E166" s="60"/>
      <c r="F166" s="60"/>
      <c r="G166" s="60"/>
      <c r="H166" s="60"/>
      <c r="I166" s="60"/>
      <c r="J166" s="60"/>
      <c r="K166" s="60"/>
    </row>
    <row r="167" spans="1:11" s="68" customFormat="1" x14ac:dyDescent="0.3">
      <c r="A167" s="63"/>
      <c r="B167" s="62"/>
      <c r="C167" s="61"/>
      <c r="D167" s="60"/>
      <c r="E167" s="60"/>
      <c r="F167" s="60"/>
      <c r="G167" s="60"/>
      <c r="H167" s="60"/>
      <c r="I167" s="60"/>
      <c r="J167" s="60"/>
      <c r="K167" s="60"/>
    </row>
    <row r="168" spans="1:11" s="68" customFormat="1" x14ac:dyDescent="0.3">
      <c r="A168" s="63"/>
      <c r="B168" s="62"/>
      <c r="C168" s="61"/>
      <c r="D168" s="60"/>
      <c r="E168" s="60"/>
      <c r="F168" s="60"/>
      <c r="G168" s="60"/>
      <c r="H168" s="60"/>
      <c r="I168" s="60"/>
      <c r="J168" s="60"/>
      <c r="K168" s="60"/>
    </row>
    <row r="169" spans="1:11" s="68" customFormat="1" x14ac:dyDescent="0.3">
      <c r="A169" s="63"/>
      <c r="B169" s="62"/>
      <c r="C169" s="61"/>
      <c r="D169" s="60"/>
      <c r="E169" s="60"/>
      <c r="F169" s="60"/>
      <c r="G169" s="60"/>
      <c r="H169" s="60"/>
      <c r="I169" s="60"/>
      <c r="J169" s="60"/>
      <c r="K169" s="60"/>
    </row>
    <row r="170" spans="1:11" s="68" customFormat="1" x14ac:dyDescent="0.3">
      <c r="A170" s="63"/>
      <c r="B170" s="62"/>
      <c r="C170" s="61"/>
      <c r="D170" s="60"/>
      <c r="E170" s="60"/>
      <c r="F170" s="60"/>
      <c r="G170" s="60"/>
      <c r="H170" s="60"/>
      <c r="I170" s="60"/>
      <c r="J170" s="60"/>
      <c r="K170" s="60"/>
    </row>
    <row r="171" spans="1:11" s="68" customFormat="1" x14ac:dyDescent="0.3">
      <c r="A171" s="63"/>
      <c r="B171" s="62"/>
      <c r="C171" s="61"/>
      <c r="D171" s="60"/>
      <c r="E171" s="60"/>
      <c r="F171" s="60"/>
      <c r="G171" s="60"/>
      <c r="H171" s="60"/>
      <c r="I171" s="60"/>
      <c r="J171" s="60"/>
      <c r="K171" s="60"/>
    </row>
    <row r="172" spans="1:11" s="68" customFormat="1" x14ac:dyDescent="0.3">
      <c r="A172" s="63"/>
      <c r="B172" s="62"/>
      <c r="C172" s="61"/>
      <c r="D172" s="60"/>
      <c r="E172" s="60"/>
      <c r="F172" s="60"/>
      <c r="G172" s="60"/>
      <c r="H172" s="60"/>
      <c r="I172" s="60"/>
      <c r="J172" s="60"/>
      <c r="K172" s="60"/>
    </row>
    <row r="173" spans="1:11" s="68" customFormat="1" x14ac:dyDescent="0.3">
      <c r="A173" s="63"/>
      <c r="B173" s="62"/>
      <c r="C173" s="61"/>
      <c r="D173" s="60"/>
      <c r="E173" s="60"/>
      <c r="F173" s="60"/>
      <c r="G173" s="60"/>
      <c r="H173" s="60"/>
      <c r="I173" s="60"/>
      <c r="J173" s="60"/>
      <c r="K173" s="60"/>
    </row>
    <row r="174" spans="1:11" s="68" customFormat="1" x14ac:dyDescent="0.3">
      <c r="A174" s="63"/>
      <c r="B174" s="62"/>
      <c r="C174" s="61"/>
      <c r="D174" s="60"/>
      <c r="E174" s="60"/>
      <c r="F174" s="60"/>
      <c r="G174" s="60"/>
      <c r="H174" s="60"/>
      <c r="I174" s="60"/>
      <c r="J174" s="60"/>
      <c r="K174" s="60"/>
    </row>
    <row r="175" spans="1:11" s="68" customFormat="1" x14ac:dyDescent="0.3">
      <c r="A175" s="63"/>
      <c r="B175" s="62"/>
      <c r="C175" s="61"/>
      <c r="D175" s="60"/>
      <c r="E175" s="60"/>
      <c r="F175" s="60"/>
      <c r="G175" s="60"/>
      <c r="H175" s="60"/>
      <c r="I175" s="60"/>
      <c r="J175" s="60"/>
      <c r="K175" s="60"/>
    </row>
    <row r="176" spans="1:11" s="68" customFormat="1" x14ac:dyDescent="0.3">
      <c r="A176" s="63"/>
      <c r="B176" s="62"/>
      <c r="C176" s="61"/>
      <c r="D176" s="60"/>
      <c r="E176" s="60"/>
      <c r="F176" s="60"/>
      <c r="G176" s="60"/>
      <c r="H176" s="60"/>
      <c r="I176" s="60"/>
      <c r="J176" s="60"/>
      <c r="K176" s="60"/>
    </row>
    <row r="177" spans="1:11" s="68" customFormat="1" x14ac:dyDescent="0.3">
      <c r="A177" s="63"/>
      <c r="B177" s="62"/>
      <c r="C177" s="61"/>
      <c r="D177" s="60"/>
      <c r="E177" s="60"/>
      <c r="F177" s="60"/>
      <c r="G177" s="60"/>
      <c r="H177" s="60"/>
      <c r="I177" s="60"/>
      <c r="J177" s="60"/>
      <c r="K177" s="60"/>
    </row>
    <row r="178" spans="1:11" s="68" customFormat="1" x14ac:dyDescent="0.3">
      <c r="A178" s="63"/>
      <c r="B178" s="62"/>
      <c r="C178" s="61"/>
      <c r="D178" s="60"/>
      <c r="E178" s="60"/>
      <c r="F178" s="60"/>
      <c r="G178" s="60"/>
      <c r="H178" s="60"/>
      <c r="I178" s="60"/>
      <c r="J178" s="60"/>
      <c r="K178" s="60"/>
    </row>
    <row r="179" spans="1:11" s="68" customFormat="1" x14ac:dyDescent="0.3">
      <c r="A179" s="63"/>
      <c r="B179" s="62"/>
      <c r="C179" s="61"/>
      <c r="D179" s="60"/>
      <c r="E179" s="60"/>
      <c r="F179" s="60"/>
      <c r="G179" s="60"/>
      <c r="H179" s="60"/>
      <c r="I179" s="60"/>
      <c r="J179" s="60"/>
      <c r="K179" s="60"/>
    </row>
    <row r="180" spans="1:11" s="68" customFormat="1" x14ac:dyDescent="0.3">
      <c r="A180" s="63"/>
      <c r="B180" s="62"/>
      <c r="C180" s="61"/>
      <c r="D180" s="60"/>
      <c r="E180" s="60"/>
      <c r="F180" s="60"/>
      <c r="G180" s="60"/>
      <c r="H180" s="60"/>
      <c r="I180" s="60"/>
      <c r="J180" s="60"/>
      <c r="K180" s="60"/>
    </row>
    <row r="181" spans="1:11" s="68" customFormat="1" x14ac:dyDescent="0.3">
      <c r="A181" s="63"/>
      <c r="B181" s="62"/>
      <c r="C181" s="61"/>
      <c r="D181" s="60"/>
      <c r="E181" s="60"/>
      <c r="F181" s="60"/>
      <c r="G181" s="60"/>
      <c r="H181" s="60"/>
      <c r="I181" s="60"/>
      <c r="J181" s="60"/>
      <c r="K181" s="60"/>
    </row>
    <row r="182" spans="1:11" s="68" customFormat="1" x14ac:dyDescent="0.3">
      <c r="A182" s="63"/>
      <c r="B182" s="62"/>
      <c r="C182" s="61"/>
      <c r="D182" s="60"/>
      <c r="E182" s="60"/>
      <c r="F182" s="60"/>
      <c r="G182" s="60"/>
      <c r="H182" s="60"/>
      <c r="I182" s="60"/>
      <c r="J182" s="60"/>
      <c r="K182" s="60"/>
    </row>
    <row r="183" spans="1:11" s="68" customFormat="1" x14ac:dyDescent="0.3">
      <c r="A183" s="63"/>
      <c r="B183" s="62"/>
      <c r="C183" s="61"/>
      <c r="D183" s="60"/>
      <c r="E183" s="60"/>
      <c r="F183" s="60"/>
      <c r="G183" s="60"/>
      <c r="H183" s="60"/>
      <c r="I183" s="60"/>
      <c r="J183" s="60"/>
      <c r="K183" s="60"/>
    </row>
    <row r="184" spans="1:11" s="68" customFormat="1" x14ac:dyDescent="0.3">
      <c r="A184" s="63"/>
      <c r="B184" s="62"/>
      <c r="C184" s="61"/>
      <c r="D184" s="60"/>
      <c r="E184" s="60"/>
      <c r="F184" s="60"/>
      <c r="G184" s="60"/>
      <c r="H184" s="60"/>
      <c r="I184" s="60"/>
      <c r="J184" s="60"/>
      <c r="K184" s="60"/>
    </row>
    <row r="185" spans="1:11" s="68" customFormat="1" x14ac:dyDescent="0.3">
      <c r="A185" s="63"/>
      <c r="B185" s="62"/>
      <c r="C185" s="61"/>
      <c r="D185" s="60"/>
      <c r="E185" s="60"/>
      <c r="F185" s="60"/>
      <c r="G185" s="60"/>
      <c r="H185" s="60"/>
      <c r="I185" s="60"/>
      <c r="J185" s="60"/>
      <c r="K185" s="60"/>
    </row>
    <row r="186" spans="1:11" s="68" customFormat="1" x14ac:dyDescent="0.3">
      <c r="A186" s="63"/>
      <c r="B186" s="62"/>
      <c r="C186" s="61"/>
      <c r="D186" s="60"/>
      <c r="E186" s="60"/>
      <c r="F186" s="60"/>
      <c r="G186" s="60"/>
      <c r="H186" s="60"/>
      <c r="I186" s="60"/>
      <c r="J186" s="60"/>
      <c r="K186" s="60"/>
    </row>
    <row r="187" spans="1:11" s="68" customFormat="1" x14ac:dyDescent="0.3">
      <c r="A187" s="63"/>
      <c r="B187" s="62"/>
      <c r="C187" s="61"/>
      <c r="D187" s="60"/>
      <c r="E187" s="60"/>
      <c r="F187" s="60"/>
      <c r="G187" s="60"/>
      <c r="H187" s="60"/>
      <c r="I187" s="60"/>
      <c r="J187" s="60"/>
      <c r="K187" s="60"/>
    </row>
    <row r="188" spans="1:11" s="68" customFormat="1" x14ac:dyDescent="0.3">
      <c r="A188" s="63"/>
      <c r="B188" s="62"/>
      <c r="C188" s="61"/>
      <c r="D188" s="60"/>
      <c r="E188" s="60"/>
      <c r="F188" s="60"/>
      <c r="G188" s="60"/>
      <c r="H188" s="60"/>
      <c r="I188" s="60"/>
      <c r="J188" s="60"/>
      <c r="K188" s="60"/>
    </row>
    <row r="189" spans="1:11" s="68" customFormat="1" x14ac:dyDescent="0.3">
      <c r="A189" s="63"/>
      <c r="B189" s="62"/>
      <c r="C189" s="61"/>
      <c r="D189" s="60"/>
      <c r="E189" s="60"/>
      <c r="F189" s="60"/>
      <c r="G189" s="60"/>
      <c r="H189" s="60"/>
      <c r="I189" s="60"/>
      <c r="J189" s="60"/>
      <c r="K189" s="60"/>
    </row>
    <row r="190" spans="1:11" s="68" customFormat="1" x14ac:dyDescent="0.3">
      <c r="A190" s="63"/>
      <c r="B190" s="62"/>
      <c r="C190" s="61"/>
      <c r="D190" s="60"/>
      <c r="E190" s="60"/>
      <c r="F190" s="60"/>
      <c r="G190" s="60"/>
      <c r="H190" s="60"/>
      <c r="I190" s="60"/>
      <c r="J190" s="60"/>
      <c r="K190" s="60"/>
    </row>
    <row r="191" spans="1:11" s="68" customFormat="1" x14ac:dyDescent="0.3">
      <c r="A191" s="63"/>
      <c r="B191" s="62"/>
      <c r="C191" s="61"/>
      <c r="D191" s="60"/>
      <c r="E191" s="60"/>
      <c r="F191" s="60"/>
      <c r="G191" s="60"/>
      <c r="H191" s="60"/>
      <c r="I191" s="60"/>
      <c r="J191" s="60"/>
      <c r="K191" s="60"/>
    </row>
    <row r="192" spans="1:11" s="68" customFormat="1" x14ac:dyDescent="0.3">
      <c r="A192" s="63"/>
      <c r="B192" s="62"/>
      <c r="C192" s="61"/>
      <c r="D192" s="60"/>
      <c r="E192" s="60"/>
      <c r="F192" s="60"/>
      <c r="G192" s="60"/>
      <c r="H192" s="60"/>
      <c r="I192" s="60"/>
      <c r="J192" s="60"/>
      <c r="K192" s="60"/>
    </row>
    <row r="193" spans="1:11" s="68" customFormat="1" x14ac:dyDescent="0.3">
      <c r="A193" s="63"/>
      <c r="B193" s="62"/>
      <c r="C193" s="61"/>
      <c r="D193" s="60"/>
      <c r="E193" s="60"/>
      <c r="F193" s="60"/>
      <c r="G193" s="60"/>
      <c r="H193" s="60"/>
      <c r="I193" s="60"/>
      <c r="J193" s="60"/>
      <c r="K193" s="60"/>
    </row>
    <row r="194" spans="1:11" s="68" customFormat="1" x14ac:dyDescent="0.3">
      <c r="A194" s="63"/>
      <c r="B194" s="62"/>
      <c r="C194" s="61"/>
      <c r="D194" s="60"/>
      <c r="E194" s="60"/>
      <c r="F194" s="60"/>
      <c r="G194" s="60"/>
      <c r="H194" s="60"/>
      <c r="I194" s="60"/>
      <c r="J194" s="60"/>
      <c r="K194" s="60"/>
    </row>
    <row r="195" spans="1:11" s="68" customFormat="1" x14ac:dyDescent="0.3">
      <c r="A195" s="63"/>
      <c r="B195" s="62"/>
      <c r="C195" s="61"/>
      <c r="D195" s="60"/>
      <c r="E195" s="60"/>
      <c r="F195" s="60"/>
      <c r="G195" s="60"/>
      <c r="H195" s="60"/>
      <c r="I195" s="60"/>
      <c r="J195" s="60"/>
      <c r="K195" s="60"/>
    </row>
    <row r="196" spans="1:11" s="68" customFormat="1" x14ac:dyDescent="0.3">
      <c r="A196" s="63"/>
      <c r="B196" s="62"/>
      <c r="C196" s="61"/>
      <c r="D196" s="60"/>
      <c r="E196" s="60"/>
      <c r="F196" s="60"/>
      <c r="G196" s="60"/>
      <c r="H196" s="60"/>
      <c r="I196" s="60"/>
      <c r="J196" s="60"/>
      <c r="K196" s="60"/>
    </row>
    <row r="197" spans="1:11" s="68" customFormat="1" x14ac:dyDescent="0.3">
      <c r="A197" s="63"/>
      <c r="B197" s="62"/>
      <c r="C197" s="61"/>
      <c r="D197" s="60"/>
      <c r="E197" s="60"/>
      <c r="F197" s="60"/>
      <c r="G197" s="60"/>
      <c r="H197" s="60"/>
      <c r="I197" s="60"/>
      <c r="J197" s="60"/>
      <c r="K197" s="60"/>
    </row>
    <row r="198" spans="1:11" s="68" customFormat="1" x14ac:dyDescent="0.3">
      <c r="A198" s="63"/>
      <c r="B198" s="62"/>
      <c r="C198" s="61"/>
      <c r="D198" s="60"/>
      <c r="E198" s="60"/>
      <c r="F198" s="60"/>
      <c r="G198" s="60"/>
      <c r="H198" s="60"/>
      <c r="I198" s="60"/>
      <c r="J198" s="60"/>
      <c r="K198" s="60"/>
    </row>
    <row r="199" spans="1:11" s="68" customFormat="1" x14ac:dyDescent="0.3">
      <c r="A199" s="63"/>
      <c r="B199" s="62"/>
      <c r="C199" s="61"/>
      <c r="D199" s="60"/>
      <c r="E199" s="60"/>
      <c r="F199" s="60"/>
      <c r="G199" s="60"/>
      <c r="H199" s="60"/>
      <c r="I199" s="60"/>
      <c r="J199" s="60"/>
      <c r="K199" s="60"/>
    </row>
    <row r="200" spans="1:11" s="68" customFormat="1" x14ac:dyDescent="0.3">
      <c r="A200" s="63"/>
      <c r="B200" s="62"/>
      <c r="C200" s="61"/>
      <c r="D200" s="60"/>
      <c r="E200" s="60"/>
      <c r="F200" s="60"/>
      <c r="G200" s="60"/>
      <c r="H200" s="60"/>
      <c r="I200" s="60"/>
      <c r="J200" s="60"/>
      <c r="K200" s="60"/>
    </row>
    <row r="201" spans="1:11" s="68" customFormat="1" x14ac:dyDescent="0.3">
      <c r="A201" s="63"/>
      <c r="B201" s="62"/>
      <c r="C201" s="61"/>
      <c r="D201" s="60"/>
      <c r="E201" s="60"/>
      <c r="F201" s="60"/>
      <c r="G201" s="60"/>
      <c r="H201" s="60"/>
      <c r="I201" s="60"/>
      <c r="J201" s="60"/>
      <c r="K201" s="60"/>
    </row>
    <row r="202" spans="1:11" s="68" customFormat="1" x14ac:dyDescent="0.3">
      <c r="A202" s="63"/>
      <c r="B202" s="62"/>
      <c r="C202" s="61"/>
      <c r="D202" s="60"/>
      <c r="E202" s="60"/>
      <c r="F202" s="60"/>
      <c r="G202" s="60"/>
      <c r="H202" s="60"/>
      <c r="I202" s="60"/>
      <c r="J202" s="60"/>
      <c r="K202" s="60"/>
    </row>
    <row r="203" spans="1:11" s="68" customFormat="1" x14ac:dyDescent="0.3">
      <c r="A203" s="63"/>
      <c r="B203" s="62"/>
      <c r="C203" s="61"/>
      <c r="D203" s="60"/>
      <c r="E203" s="60"/>
      <c r="F203" s="60"/>
      <c r="G203" s="60"/>
      <c r="H203" s="60"/>
      <c r="I203" s="60"/>
      <c r="J203" s="60"/>
      <c r="K203" s="60"/>
    </row>
    <row r="204" spans="1:11" s="68" customFormat="1" x14ac:dyDescent="0.3">
      <c r="A204" s="63"/>
      <c r="B204" s="62"/>
      <c r="C204" s="61"/>
      <c r="D204" s="60"/>
      <c r="E204" s="60"/>
      <c r="F204" s="60"/>
      <c r="G204" s="60"/>
      <c r="H204" s="60"/>
      <c r="I204" s="60"/>
      <c r="J204" s="60"/>
      <c r="K204" s="60"/>
    </row>
    <row r="205" spans="1:11" s="68" customFormat="1" x14ac:dyDescent="0.3">
      <c r="A205" s="63"/>
      <c r="B205" s="62"/>
      <c r="C205" s="61"/>
      <c r="D205" s="60"/>
      <c r="E205" s="60"/>
      <c r="F205" s="60"/>
      <c r="G205" s="60"/>
      <c r="H205" s="60"/>
      <c r="I205" s="60"/>
      <c r="J205" s="60"/>
      <c r="K205" s="60"/>
    </row>
    <row r="206" spans="1:11" s="68" customFormat="1" x14ac:dyDescent="0.3">
      <c r="A206" s="63"/>
      <c r="B206" s="62"/>
      <c r="C206" s="61"/>
      <c r="D206" s="60"/>
      <c r="E206" s="60"/>
      <c r="F206" s="60"/>
      <c r="G206" s="60"/>
      <c r="H206" s="60"/>
      <c r="I206" s="60"/>
      <c r="J206" s="60"/>
      <c r="K206" s="60"/>
    </row>
    <row r="207" spans="1:11" s="68" customFormat="1" x14ac:dyDescent="0.3">
      <c r="A207" s="63"/>
      <c r="B207" s="62"/>
      <c r="C207" s="61"/>
      <c r="D207" s="60"/>
      <c r="E207" s="60"/>
      <c r="F207" s="60"/>
      <c r="G207" s="60"/>
      <c r="H207" s="60"/>
      <c r="I207" s="60"/>
      <c r="J207" s="60"/>
      <c r="K207" s="60"/>
    </row>
    <row r="208" spans="1:11" s="68" customFormat="1" x14ac:dyDescent="0.3">
      <c r="A208" s="63"/>
      <c r="B208" s="62"/>
      <c r="C208" s="61"/>
      <c r="D208" s="60"/>
      <c r="E208" s="60"/>
      <c r="F208" s="60"/>
      <c r="G208" s="60"/>
      <c r="H208" s="60"/>
      <c r="I208" s="60"/>
      <c r="J208" s="60"/>
      <c r="K208" s="60"/>
    </row>
    <row r="209" spans="1:11" s="68" customFormat="1" x14ac:dyDescent="0.3">
      <c r="A209" s="63"/>
      <c r="B209" s="62"/>
      <c r="C209" s="61"/>
      <c r="D209" s="60"/>
      <c r="E209" s="60"/>
      <c r="F209" s="60"/>
      <c r="G209" s="60"/>
      <c r="H209" s="60"/>
      <c r="I209" s="60"/>
      <c r="J209" s="60"/>
      <c r="K209" s="60"/>
    </row>
    <row r="210" spans="1:11" s="68" customFormat="1" x14ac:dyDescent="0.3">
      <c r="A210" s="63"/>
      <c r="B210" s="62"/>
      <c r="C210" s="61"/>
      <c r="D210" s="60"/>
      <c r="E210" s="60"/>
      <c r="F210" s="60"/>
      <c r="G210" s="60"/>
      <c r="H210" s="60"/>
      <c r="I210" s="60"/>
      <c r="J210" s="60"/>
      <c r="K210" s="60"/>
    </row>
    <row r="211" spans="1:11" s="68" customFormat="1" x14ac:dyDescent="0.3">
      <c r="A211" s="63"/>
      <c r="B211" s="62"/>
      <c r="C211" s="61"/>
      <c r="D211" s="60"/>
      <c r="E211" s="60"/>
      <c r="F211" s="60"/>
      <c r="G211" s="60"/>
      <c r="H211" s="60"/>
      <c r="I211" s="60"/>
      <c r="J211" s="60"/>
      <c r="K211" s="60"/>
    </row>
    <row r="212" spans="1:11" s="68" customFormat="1" x14ac:dyDescent="0.3">
      <c r="A212" s="63"/>
      <c r="B212" s="62"/>
      <c r="C212" s="61"/>
      <c r="D212" s="60"/>
      <c r="E212" s="60"/>
      <c r="F212" s="60"/>
      <c r="G212" s="60"/>
      <c r="H212" s="60"/>
      <c r="I212" s="60"/>
      <c r="J212" s="60"/>
      <c r="K212" s="60"/>
    </row>
    <row r="213" spans="1:11" s="68" customFormat="1" x14ac:dyDescent="0.3">
      <c r="A213" s="63"/>
      <c r="B213" s="62"/>
      <c r="C213" s="61"/>
      <c r="D213" s="60"/>
      <c r="E213" s="60"/>
      <c r="F213" s="60"/>
      <c r="G213" s="60"/>
      <c r="H213" s="60"/>
      <c r="I213" s="60"/>
      <c r="J213" s="60"/>
      <c r="K213" s="60"/>
    </row>
    <row r="214" spans="1:11" s="68" customFormat="1" x14ac:dyDescent="0.3">
      <c r="A214" s="63"/>
      <c r="B214" s="62"/>
      <c r="C214" s="61"/>
      <c r="D214" s="60"/>
      <c r="E214" s="60"/>
      <c r="F214" s="60"/>
      <c r="G214" s="60"/>
      <c r="H214" s="60"/>
      <c r="I214" s="60"/>
      <c r="J214" s="60"/>
      <c r="K214" s="60"/>
    </row>
    <row r="215" spans="1:11" s="68" customFormat="1" x14ac:dyDescent="0.3">
      <c r="A215" s="63"/>
      <c r="B215" s="62"/>
      <c r="C215" s="61"/>
      <c r="D215" s="60"/>
      <c r="E215" s="60"/>
      <c r="F215" s="60"/>
      <c r="G215" s="60"/>
      <c r="H215" s="60"/>
      <c r="I215" s="60"/>
      <c r="J215" s="60"/>
      <c r="K215" s="60"/>
    </row>
    <row r="216" spans="1:11" s="68" customFormat="1" x14ac:dyDescent="0.3">
      <c r="A216" s="63"/>
      <c r="B216" s="62"/>
      <c r="C216" s="61"/>
      <c r="D216" s="60"/>
      <c r="E216" s="60"/>
      <c r="F216" s="60"/>
      <c r="G216" s="60"/>
      <c r="H216" s="60"/>
      <c r="I216" s="60"/>
      <c r="J216" s="60"/>
      <c r="K216" s="60"/>
    </row>
    <row r="217" spans="1:11" s="68" customFormat="1" x14ac:dyDescent="0.3">
      <c r="A217" s="63"/>
      <c r="B217" s="62"/>
      <c r="C217" s="61"/>
      <c r="D217" s="60"/>
      <c r="E217" s="60"/>
      <c r="F217" s="60"/>
      <c r="G217" s="60"/>
      <c r="H217" s="60"/>
      <c r="I217" s="60"/>
      <c r="J217" s="60"/>
      <c r="K217" s="60"/>
    </row>
    <row r="218" spans="1:11" s="68" customFormat="1" x14ac:dyDescent="0.3">
      <c r="A218" s="63"/>
      <c r="B218" s="62"/>
      <c r="C218" s="61"/>
      <c r="D218" s="60"/>
      <c r="E218" s="60"/>
      <c r="F218" s="60"/>
      <c r="G218" s="60"/>
      <c r="H218" s="60"/>
      <c r="I218" s="60"/>
      <c r="J218" s="60"/>
      <c r="K218" s="60"/>
    </row>
    <row r="219" spans="1:11" s="68" customFormat="1" x14ac:dyDescent="0.3">
      <c r="A219" s="63"/>
      <c r="B219" s="62"/>
      <c r="C219" s="61"/>
      <c r="D219" s="60"/>
      <c r="E219" s="60"/>
      <c r="F219" s="60"/>
      <c r="G219" s="60"/>
      <c r="H219" s="60"/>
      <c r="I219" s="60"/>
      <c r="J219" s="60"/>
      <c r="K219" s="60"/>
    </row>
    <row r="220" spans="1:11" s="68" customFormat="1" x14ac:dyDescent="0.3">
      <c r="A220" s="63"/>
      <c r="B220" s="62"/>
      <c r="C220" s="61"/>
      <c r="D220" s="60"/>
      <c r="E220" s="60"/>
      <c r="F220" s="60"/>
      <c r="G220" s="60"/>
      <c r="H220" s="60"/>
      <c r="I220" s="60"/>
      <c r="J220" s="60"/>
      <c r="K220" s="60"/>
    </row>
    <row r="221" spans="1:11" s="68" customFormat="1" x14ac:dyDescent="0.3">
      <c r="A221" s="63"/>
      <c r="B221" s="62"/>
      <c r="C221" s="61"/>
      <c r="D221" s="60"/>
      <c r="E221" s="60"/>
      <c r="F221" s="60"/>
      <c r="G221" s="60"/>
      <c r="H221" s="60"/>
      <c r="I221" s="60"/>
      <c r="J221" s="60"/>
      <c r="K221" s="60"/>
    </row>
    <row r="222" spans="1:11" s="68" customFormat="1" x14ac:dyDescent="0.3">
      <c r="A222" s="63"/>
      <c r="B222" s="62"/>
      <c r="C222" s="61"/>
      <c r="D222" s="60"/>
      <c r="E222" s="60"/>
      <c r="F222" s="60"/>
      <c r="G222" s="60"/>
      <c r="H222" s="60"/>
      <c r="I222" s="60"/>
      <c r="J222" s="60"/>
      <c r="K222" s="60"/>
    </row>
    <row r="223" spans="1:11" s="68" customFormat="1" x14ac:dyDescent="0.3">
      <c r="A223" s="63"/>
      <c r="B223" s="62"/>
      <c r="C223" s="61"/>
      <c r="D223" s="60"/>
      <c r="E223" s="60"/>
      <c r="F223" s="60"/>
      <c r="G223" s="60"/>
      <c r="H223" s="60"/>
      <c r="I223" s="60"/>
      <c r="J223" s="60"/>
      <c r="K223" s="60"/>
    </row>
    <row r="224" spans="1:11" s="68" customFormat="1" x14ac:dyDescent="0.3">
      <c r="A224" s="63"/>
      <c r="B224" s="62"/>
      <c r="C224" s="61"/>
      <c r="D224" s="60"/>
      <c r="E224" s="60"/>
      <c r="F224" s="60"/>
      <c r="G224" s="60"/>
      <c r="H224" s="60"/>
      <c r="I224" s="60"/>
      <c r="J224" s="60"/>
      <c r="K224" s="60"/>
    </row>
    <row r="225" spans="1:11" s="68" customFormat="1" x14ac:dyDescent="0.3">
      <c r="A225" s="63"/>
      <c r="B225" s="62"/>
      <c r="C225" s="61"/>
      <c r="D225" s="60"/>
      <c r="E225" s="60"/>
      <c r="F225" s="60"/>
      <c r="G225" s="60"/>
      <c r="H225" s="60"/>
      <c r="I225" s="60"/>
      <c r="J225" s="60"/>
      <c r="K225" s="60"/>
    </row>
    <row r="226" spans="1:11" s="68" customFormat="1" x14ac:dyDescent="0.3">
      <c r="A226" s="63"/>
      <c r="B226" s="62"/>
      <c r="C226" s="61"/>
      <c r="D226" s="60"/>
      <c r="E226" s="60"/>
      <c r="F226" s="60"/>
      <c r="G226" s="60"/>
      <c r="H226" s="60"/>
      <c r="I226" s="60"/>
      <c r="J226" s="60"/>
      <c r="K226" s="60"/>
    </row>
    <row r="227" spans="1:11" s="68" customFormat="1" x14ac:dyDescent="0.3">
      <c r="A227" s="63"/>
      <c r="B227" s="62"/>
      <c r="C227" s="61"/>
      <c r="D227" s="60"/>
      <c r="E227" s="60"/>
      <c r="F227" s="60"/>
      <c r="G227" s="60"/>
      <c r="H227" s="60"/>
      <c r="I227" s="60"/>
      <c r="J227" s="60"/>
      <c r="K227" s="60"/>
    </row>
    <row r="228" spans="1:11" s="68" customFormat="1" x14ac:dyDescent="0.3">
      <c r="A228" s="63"/>
      <c r="B228" s="62"/>
      <c r="C228" s="61"/>
      <c r="D228" s="60"/>
      <c r="E228" s="60"/>
      <c r="F228" s="60"/>
      <c r="G228" s="60"/>
      <c r="H228" s="60"/>
      <c r="I228" s="60"/>
      <c r="J228" s="60"/>
      <c r="K228" s="60"/>
    </row>
    <row r="229" spans="1:11" s="68" customFormat="1" x14ac:dyDescent="0.3">
      <c r="A229" s="63"/>
      <c r="B229" s="62"/>
      <c r="C229" s="61"/>
      <c r="D229" s="60"/>
      <c r="E229" s="60"/>
      <c r="F229" s="60"/>
      <c r="G229" s="60"/>
      <c r="H229" s="60"/>
      <c r="I229" s="60"/>
      <c r="J229" s="60"/>
      <c r="K229" s="60"/>
    </row>
    <row r="230" spans="1:11" s="68" customFormat="1" x14ac:dyDescent="0.3">
      <c r="A230" s="63"/>
      <c r="B230" s="62"/>
      <c r="C230" s="61"/>
      <c r="D230" s="60"/>
      <c r="E230" s="60"/>
      <c r="F230" s="60"/>
      <c r="G230" s="60"/>
      <c r="H230" s="60"/>
      <c r="I230" s="60"/>
      <c r="J230" s="60"/>
      <c r="K230" s="60"/>
    </row>
    <row r="231" spans="1:11" s="68" customFormat="1" x14ac:dyDescent="0.3">
      <c r="A231" s="63"/>
      <c r="B231" s="62"/>
      <c r="C231" s="61"/>
      <c r="D231" s="60"/>
      <c r="E231" s="60"/>
      <c r="F231" s="60"/>
      <c r="G231" s="60"/>
      <c r="H231" s="60"/>
      <c r="I231" s="60"/>
      <c r="J231" s="60"/>
      <c r="K231" s="60"/>
    </row>
    <row r="232" spans="1:11" s="68" customFormat="1" x14ac:dyDescent="0.3">
      <c r="A232" s="63"/>
      <c r="B232" s="62"/>
      <c r="C232" s="61"/>
      <c r="D232" s="60"/>
      <c r="E232" s="60"/>
      <c r="F232" s="60"/>
      <c r="G232" s="60"/>
      <c r="H232" s="60"/>
      <c r="I232" s="60"/>
      <c r="J232" s="60"/>
      <c r="K232" s="60"/>
    </row>
    <row r="233" spans="1:11" s="68" customFormat="1" x14ac:dyDescent="0.3">
      <c r="A233" s="63"/>
      <c r="B233" s="62"/>
      <c r="C233" s="61"/>
      <c r="D233" s="60"/>
      <c r="E233" s="60"/>
      <c r="F233" s="60"/>
      <c r="G233" s="60"/>
      <c r="H233" s="60"/>
      <c r="I233" s="60"/>
      <c r="J233" s="60"/>
      <c r="K233" s="60"/>
    </row>
    <row r="234" spans="1:11" outlineLevel="1" x14ac:dyDescent="0.3"/>
    <row r="235" spans="1:11" outlineLevel="1" x14ac:dyDescent="0.3"/>
    <row r="236" spans="1:11" outlineLevel="1" x14ac:dyDescent="0.3"/>
    <row r="237" spans="1:11" outlineLevel="1" x14ac:dyDescent="0.3"/>
    <row r="238" spans="1:11" outlineLevel="1" x14ac:dyDescent="0.3"/>
    <row r="239" spans="1:11" outlineLevel="1" x14ac:dyDescent="0.3"/>
    <row r="240" spans="1:11" outlineLevel="1" x14ac:dyDescent="0.3"/>
    <row r="241" outlineLevel="1" x14ac:dyDescent="0.3"/>
    <row r="242" outlineLevel="1" x14ac:dyDescent="0.3"/>
    <row r="243" outlineLevel="1" x14ac:dyDescent="0.3"/>
    <row r="244" outlineLevel="1" x14ac:dyDescent="0.3"/>
    <row r="245" outlineLevel="1" x14ac:dyDescent="0.3"/>
    <row r="246" outlineLevel="1" x14ac:dyDescent="0.3"/>
    <row r="247" outlineLevel="1" x14ac:dyDescent="0.3"/>
    <row r="248" outlineLevel="1" x14ac:dyDescent="0.3"/>
    <row r="249" outlineLevel="1" x14ac:dyDescent="0.3"/>
    <row r="250" outlineLevel="1" x14ac:dyDescent="0.3"/>
    <row r="251" outlineLevel="1" x14ac:dyDescent="0.3"/>
    <row r="252" outlineLevel="1" x14ac:dyDescent="0.3"/>
    <row r="253" outlineLevel="1" x14ac:dyDescent="0.3"/>
    <row r="254" outlineLevel="1" x14ac:dyDescent="0.3"/>
    <row r="255" outlineLevel="1" x14ac:dyDescent="0.3"/>
    <row r="256" outlineLevel="1" x14ac:dyDescent="0.3"/>
    <row r="257" outlineLevel="1" x14ac:dyDescent="0.3"/>
    <row r="258" outlineLevel="1" x14ac:dyDescent="0.3"/>
    <row r="259" outlineLevel="1" x14ac:dyDescent="0.3"/>
    <row r="260" outlineLevel="1" x14ac:dyDescent="0.3"/>
    <row r="261" outlineLevel="1" x14ac:dyDescent="0.3"/>
    <row r="262" outlineLevel="1" x14ac:dyDescent="0.3"/>
    <row r="263" outlineLevel="1" x14ac:dyDescent="0.3"/>
    <row r="264" outlineLevel="1" x14ac:dyDescent="0.3"/>
    <row r="265" outlineLevel="1" x14ac:dyDescent="0.3"/>
    <row r="266" outlineLevel="1" x14ac:dyDescent="0.3"/>
    <row r="267" outlineLevel="1" x14ac:dyDescent="0.3"/>
    <row r="268" outlineLevel="1" x14ac:dyDescent="0.3"/>
    <row r="269" outlineLevel="1" x14ac:dyDescent="0.3"/>
    <row r="270" outlineLevel="1" x14ac:dyDescent="0.3"/>
    <row r="271" outlineLevel="1" x14ac:dyDescent="0.3"/>
    <row r="272" outlineLevel="1" x14ac:dyDescent="0.3"/>
    <row r="273" outlineLevel="1" x14ac:dyDescent="0.3"/>
    <row r="274" outlineLevel="1" x14ac:dyDescent="0.3"/>
    <row r="275" outlineLevel="1" x14ac:dyDescent="0.3"/>
    <row r="276" outlineLevel="1" x14ac:dyDescent="0.3"/>
    <row r="277" outlineLevel="1" x14ac:dyDescent="0.3"/>
    <row r="278" outlineLevel="1" x14ac:dyDescent="0.3"/>
    <row r="279" outlineLevel="1" x14ac:dyDescent="0.3"/>
    <row r="280" outlineLevel="1" x14ac:dyDescent="0.3"/>
    <row r="281" outlineLevel="1" x14ac:dyDescent="0.3"/>
    <row r="282" outlineLevel="1" x14ac:dyDescent="0.3"/>
    <row r="283" ht="15.85" customHeight="1" x14ac:dyDescent="0.3"/>
    <row r="284" ht="16.45" customHeight="1" x14ac:dyDescent="0.3"/>
    <row r="285" ht="47.3" customHeight="1" x14ac:dyDescent="0.3"/>
    <row r="288" ht="16.45" customHeight="1" x14ac:dyDescent="0.3"/>
    <row r="374" ht="53.55" customHeight="1" x14ac:dyDescent="0.3"/>
  </sheetData>
  <mergeCells count="10">
    <mergeCell ref="A10:A11"/>
    <mergeCell ref="B10:B11"/>
    <mergeCell ref="C10:C11"/>
    <mergeCell ref="A13:B13"/>
    <mergeCell ref="G1:K1"/>
    <mergeCell ref="A8:K8"/>
    <mergeCell ref="A9:K9"/>
    <mergeCell ref="F2:K2"/>
    <mergeCell ref="A7:K7"/>
    <mergeCell ref="A6:K6"/>
  </mergeCells>
  <printOptions horizontalCentered="1"/>
  <pageMargins left="0.23622047244094491" right="0.23622047244094491" top="0.74803149606299213" bottom="0.15748031496062992" header="0.31496062992125984" footer="0.15748031496062992"/>
  <pageSetup paperSize="9" scale="63" orientation="landscape" r:id="rId1"/>
  <rowBreaks count="1" manualBreakCount="1">
    <brk id="60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W1:AC12"/>
  <sheetViews>
    <sheetView topLeftCell="R1" workbookViewId="0">
      <selection activeCell="AC5" sqref="AC5"/>
    </sheetView>
  </sheetViews>
  <sheetFormatPr defaultRowHeight="15.65" x14ac:dyDescent="0.3"/>
  <cols>
    <col min="1" max="21" width="15.77734375" customWidth="1"/>
    <col min="22" max="22" width="10.6640625" customWidth="1"/>
    <col min="23" max="26" width="15.77734375" hidden="1" customWidth="1"/>
    <col min="27" max="27" width="10.33203125" customWidth="1"/>
    <col min="28" max="28" width="39.77734375" customWidth="1"/>
    <col min="29" max="29" width="47.33203125" customWidth="1"/>
  </cols>
  <sheetData>
    <row r="1" spans="27:29" x14ac:dyDescent="0.3">
      <c r="AA1" t="s">
        <v>355</v>
      </c>
      <c r="AC1" t="s">
        <v>526</v>
      </c>
    </row>
    <row r="3" spans="27:29" x14ac:dyDescent="0.3">
      <c r="AB3" t="s">
        <v>278</v>
      </c>
    </row>
    <row r="4" spans="27:29" x14ac:dyDescent="0.3">
      <c r="AB4" t="s">
        <v>182</v>
      </c>
    </row>
    <row r="5" spans="27:29" x14ac:dyDescent="0.3">
      <c r="AB5" t="s">
        <v>215</v>
      </c>
    </row>
    <row r="6" spans="27:29" x14ac:dyDescent="0.3">
      <c r="AB6" t="s">
        <v>214</v>
      </c>
    </row>
    <row r="7" spans="27:29" x14ac:dyDescent="0.3">
      <c r="AB7" t="s">
        <v>216</v>
      </c>
    </row>
    <row r="8" spans="27:29" x14ac:dyDescent="0.3">
      <c r="AB8" t="s">
        <v>284</v>
      </c>
    </row>
    <row r="9" spans="27:29" x14ac:dyDescent="0.3">
      <c r="AB9" t="s">
        <v>366</v>
      </c>
    </row>
    <row r="10" spans="27:29" ht="17.7" customHeight="1" x14ac:dyDescent="0.3">
      <c r="AB10" t="s">
        <v>217</v>
      </c>
    </row>
    <row r="11" spans="27:29" hidden="1" x14ac:dyDescent="0.3"/>
    <row r="12" spans="27:29" ht="23.2" x14ac:dyDescent="0.4">
      <c r="AB12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прил.1-перечень </vt:lpstr>
      <vt:lpstr>прил.2-освоение</vt:lpstr>
      <vt:lpstr>прил.3-ОС к б-у</vt:lpstr>
      <vt:lpstr>прил.4-ввод-2023</vt:lpstr>
      <vt:lpstr>прил.5-ввод-2024</vt:lpstr>
      <vt:lpstr>прилож.6 -ввод в об экспл.</vt:lpstr>
      <vt:lpstr>Лист2</vt:lpstr>
      <vt:lpstr>прил.7-Источн. финанс.</vt:lpstr>
      <vt:lpstr>0</vt:lpstr>
      <vt:lpstr>'прил.1-перечень '!Область_печати</vt:lpstr>
      <vt:lpstr>'прил.2-освоение'!Область_печати</vt:lpstr>
      <vt:lpstr>'прил.3-ОС к б-у'!Область_печати</vt:lpstr>
      <vt:lpstr>'прил.4-ввод-2023'!Область_печати</vt:lpstr>
      <vt:lpstr>'прил.5-ввод-2024'!Область_печати</vt:lpstr>
      <vt:lpstr>'прил.7-Источн. финанс.'!Область_печати</vt:lpstr>
      <vt:lpstr>'прилож.6 -ввод в об экспл.'!Область_печати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Толкачева Ирина Юрьевна</dc:creator>
  <cp:lastModifiedBy>Можаева Ирина</cp:lastModifiedBy>
  <cp:lastPrinted>2023-10-06T08:07:10Z</cp:lastPrinted>
  <dcterms:created xsi:type="dcterms:W3CDTF">2016-07-13T13:24:50Z</dcterms:created>
  <dcterms:modified xsi:type="dcterms:W3CDTF">2023-10-06T08:42:48Z</dcterms:modified>
</cp:coreProperties>
</file>