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04" i="1" l="1"/>
  <c r="R164" i="1"/>
  <c r="R163" i="1"/>
  <c r="N130" i="1"/>
  <c r="M140" i="1"/>
  <c r="W225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34" i="1" s="1"/>
  <c r="X223" i="1"/>
  <c r="X219" i="1"/>
  <c r="O200" i="1"/>
  <c r="O155" i="1"/>
  <c r="H234" i="1" l="1"/>
  <c r="H236" i="1" s="1"/>
  <c r="Q207" i="1"/>
  <c r="R166" i="1"/>
  <c r="V145" i="1" l="1"/>
  <c r="V140" i="1"/>
  <c r="B177" i="1" l="1"/>
  <c r="W228" i="1" l="1"/>
  <c r="Q228" i="1"/>
  <c r="I155" i="1"/>
  <c r="L103" i="1" l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R149" i="1"/>
  <c r="S149" i="1"/>
  <c r="T149" i="1"/>
  <c r="T151" i="1" s="1"/>
  <c r="U149" i="1"/>
  <c r="V149" i="1"/>
  <c r="W149" i="1"/>
  <c r="W151" i="1" s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S163" i="1"/>
  <c r="T163" i="1"/>
  <c r="U163" i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5" i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2" i="1"/>
  <c r="D142" i="1" s="1"/>
  <c r="D146" i="1"/>
  <c r="C147" i="1"/>
  <c r="C148" i="1"/>
  <c r="C152" i="1"/>
  <c r="D152" i="1" s="1"/>
  <c r="C153" i="1"/>
  <c r="C134" i="1"/>
  <c r="D134" i="1" s="1"/>
  <c r="C140" i="1" l="1"/>
  <c r="D140" i="1" s="1"/>
  <c r="D150" i="1"/>
  <c r="C151" i="1"/>
  <c r="D136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C178" i="1"/>
  <c r="D178" i="1" s="1"/>
  <c r="C179" i="1"/>
  <c r="D179" i="1" s="1"/>
  <c r="C181" i="1"/>
  <c r="D181" i="1" s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C186" i="1" l="1"/>
  <c r="D176" i="1"/>
  <c r="C177" i="1"/>
  <c r="D158" i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D113" i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I166" i="1"/>
  <c r="K166" i="1"/>
  <c r="W166" i="1"/>
  <c r="R168" i="1"/>
  <c r="S168" i="1"/>
  <c r="U168" i="1"/>
  <c r="V168" i="1"/>
  <c r="W164" i="1"/>
  <c r="G166" i="1"/>
  <c r="W168" i="1" l="1"/>
  <c r="W165" i="1"/>
  <c r="C166" i="1"/>
  <c r="T168" i="1"/>
  <c r="C164" i="1"/>
  <c r="C165" i="1" s="1"/>
  <c r="P168" i="1"/>
  <c r="D164" i="1" l="1"/>
  <c r="D165" i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<sst xmlns="http://schemas.openxmlformats.org/spreadsheetml/2006/main" count="277" uniqueCount="219">
  <si>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</si>
  <si>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</si>
  <si>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</si>
  <si>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</si>
  <si>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</si>
  <si>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</si>
  <si>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</si>
  <si>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</si>
  <si>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</si>
  <si>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</si>
  <si>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</si>
  <si>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</si>
  <si>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</si>
  <si>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</si>
  <si>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</si>
  <si>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</si>
  <si>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</si>
  <si>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</si>
  <si>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</si>
  <si>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</si>
  <si>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</si>
  <si>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</si>
  <si>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</si>
  <si>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</si>
  <si>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</si>
  <si>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</si>
  <si>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</si>
  <si>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</si>
  <si>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</si>
  <si>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</si>
  <si>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</si>
  <si>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</si>
  <si>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</si>
  <si>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</si>
  <si>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</si>
  <si>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</si>
  <si>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</si>
  <si>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</si>
  <si>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</si>
  <si>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</si>
  <si>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</si>
  <si>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</si>
  <si>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</si>
  <si>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</si>
  <si>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</si>
  <si>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</si>
  <si>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</si>
  <si>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</si>
  <si>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</si>
  <si>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</si>
  <si>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</si>
  <si>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</si>
  <si>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</si>
  <si>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</si>
  <si>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</si>
  <si>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</si>
  <si>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</si>
  <si>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</si>
  <si>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</si>
  <si>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</si>
  <si>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</si>
  <si>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</si>
  <si>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</si>
  <si>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</si>
  <si>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</si>
  <si>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</si>
  <si>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</si>
  <si>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</si>
  <si>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</si>
  <si>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</si>
  <si>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</si>
  <si>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</si>
  <si>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</si>
  <si>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</si>
  <si>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</si>
  <si>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</si>
  <si>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</si>
  <si>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</si>
  <si>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</si>
  <si>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</si>
  <si>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</si>
  <si>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</si>
  <si>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</si>
  <si>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</si>
  <si>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</si>
  <si>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</si>
  <si>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</si>
  <si>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</si>
  <si>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</si>
  <si>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</si>
  <si>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</si>
  <si>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</si>
  <si>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</si>
  <si>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</si>
  <si>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</si>
  <si>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</si>
  <si>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</si>
  <si>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</si>
  <si>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</si>
  <si>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</si>
  <si>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</si>
  <si>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</si>
  <si>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</si>
  <si>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</si>
  <si>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</si>
  <si>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</si>
  <si>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</si>
  <si>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</si>
  <si>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</si>
  <si>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</si>
  <si>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</si>
  <si>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</si>
  <si>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</si>
  <si>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</si>
  <si>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</si>
  <si>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</si>
  <si>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</si>
  <si>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</si>
  <si>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</si>
  <si>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</si>
  <si>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</si>
  <si>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</si>
  <si>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</si>
  <si>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</si>
  <si>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</si>
  <si>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</si>
  <si>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</si>
  <si>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</si>
  <si>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</si>
  <si>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</si>
  <si>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</si>
  <si>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</si>
  <si>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</si>
  <si>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</si>
  <si>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</si>
  <si>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</si>
  <si>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</si>
  <si>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</si>
  <si>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</si>
  <si>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</si>
  <si>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</si>
  <si>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</si>
  <si>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</si>
  <si>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</si>
  <si>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</si>
  <si>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</si>
  <si>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</si>
  <si>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</si>
  <si>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</si>
  <si>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</si>
  <si>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</si>
  <si>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</si>
  <si>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</si>
  <si>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</si>
  <si>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</si>
  <si>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</si>
  <si>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</si>
  <si>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</si>
  <si>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</si>
  <si>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</si>
  <si>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</si>
  <si>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</si>
  <si>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</si>
  <si>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</si>
  <si>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</si>
  <si>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</si>
  <si>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</si>
  <si>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</si>
  <si>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</si>
  <si>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</si>
  <si>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</si>
  <si>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</si>
  <si>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</si>
  <si>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</si>
  <si>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</si>
  <si>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</si>
  <si>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</si>
  <si>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</si>
  <si>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</si>
  <si>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</si>
  <si>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</si>
  <si>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</si>
  <si>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</si>
  <si>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</si>
  <si>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</si>
  <si>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</si>
  <si>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</si>
  <si>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</si>
  <si>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</si>
  <si>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</si>
  <si>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</si>
  <si>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</si>
  <si>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</si>
  <si>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</si>
  <si>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</si>
  <si>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</si>
  <si>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</si>
  <si>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</si>
  <si>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</si>
  <si>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</si>
  <si>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</si>
  <si>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</si>
  <si>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</si>
  <si>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</si>
  <si>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</si>
  <si>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</si>
  <si>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</si>
  <si>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</si>
  <si>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</si>
  <si>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</si>
  <si>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</si>
  <si>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</si>
  <si>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</si>
  <si>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</si>
  <si>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</si>
  <si>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</si>
  <si>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</si>
  <si>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</si>
  <si>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22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</si>
</sst>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92" t="s">
        <v>11</v>
      </c>
      <c r="L5" s="192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93"/>
      <c r="L6" s="193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3277.85</v>
      </c>
      <c r="D100" s="14">
        <f t="shared" si="14"/>
        <v>5.536908783783784</v>
      </c>
      <c r="E100" s="9"/>
      <c r="F100" s="9"/>
      <c r="G100" s="9"/>
      <c r="H100" s="9"/>
      <c r="I100" s="9"/>
      <c r="J100" s="9"/>
      <c r="K100" s="9"/>
      <c r="L100" s="9"/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298784</v>
      </c>
      <c r="D101" s="14">
        <f t="shared" si="14"/>
        <v>0.98534761086578704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295725</v>
      </c>
      <c r="C102" s="22">
        <f>SUM(E102:Y102)</f>
        <v>288330</v>
      </c>
      <c r="D102" s="14">
        <f t="shared" si="14"/>
        <v>0.97499365965001272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4902</v>
      </c>
      <c r="O102" s="88">
        <v>8757</v>
      </c>
      <c r="P102" s="88">
        <v>14330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14956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293496.15000000002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0.98599999999999999</v>
      </c>
      <c r="C104" s="164">
        <f>C102/C103</f>
        <v>0.98239789516830112</v>
      </c>
      <c r="D104" s="14">
        <f t="shared" si="14"/>
        <v>0.99634674966359138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0.99978809069718155</v>
      </c>
      <c r="N104" s="27">
        <f t="shared" si="26"/>
        <v>0.98295568478042916</v>
      </c>
      <c r="O104" s="27">
        <f t="shared" si="26"/>
        <v>1</v>
      </c>
      <c r="P104" s="27">
        <f t="shared" si="26"/>
        <v>0.99874546975188183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0.99626965094590991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7502</v>
      </c>
      <c r="C105" s="22">
        <f t="shared" si="23"/>
        <v>5166.1500000000015</v>
      </c>
      <c r="D105" s="14">
        <f t="shared" si="14"/>
        <v>0.68863636363636382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3</v>
      </c>
      <c r="N105" s="116">
        <f>N103-N102</f>
        <v>85</v>
      </c>
      <c r="O105" s="116">
        <f t="shared" ref="O105:Y105" si="28">O103-O102</f>
        <v>0</v>
      </c>
      <c r="P105" s="116">
        <f t="shared" si="28"/>
        <v>18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56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163654</v>
      </c>
      <c r="C106" s="88">
        <f t="shared" si="23"/>
        <v>159763.29999999999</v>
      </c>
      <c r="D106" s="15">
        <f t="shared" si="14"/>
        <v>0.97622606230217401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9573</v>
      </c>
      <c r="D107" s="15">
        <f t="shared" si="14"/>
        <v>0.90576213454442234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1560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91729</v>
      </c>
      <c r="C108" s="88">
        <f t="shared" si="23"/>
        <v>91546.6</v>
      </c>
      <c r="D108" s="15">
        <f t="shared" si="14"/>
        <v>0.9980115339750788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608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20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295151</v>
      </c>
      <c r="C111" s="22">
        <f>SUM(E111:Y111)</f>
        <v>288330</v>
      </c>
      <c r="D111" s="14">
        <f t="shared" si="29"/>
        <v>0.97688979539286669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4902</v>
      </c>
      <c r="O111" s="88">
        <v>8757</v>
      </c>
      <c r="P111" s="88">
        <v>14330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14956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0.97336648781276069</v>
      </c>
      <c r="C112" s="22">
        <f t="shared" si="23"/>
        <v>20.435681396206849</v>
      </c>
      <c r="D112" s="14">
        <f t="shared" si="29"/>
        <v>20.994847934540676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1.0002119542178889</v>
      </c>
      <c r="N112" s="27">
        <f>N111/N101</f>
        <v>0.98295568478042916</v>
      </c>
      <c r="O112" s="27">
        <f t="shared" si="31"/>
        <v>1</v>
      </c>
      <c r="P112" s="27">
        <f t="shared" si="31"/>
        <v>0.95437895437895437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0.96721205458190518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163458</v>
      </c>
      <c r="C113" s="88">
        <f>SUM(E113:Y113)</f>
        <v>159763.29999999999</v>
      </c>
      <c r="D113" s="15">
        <f t="shared" si="29"/>
        <v>0.97739664011550365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9573</v>
      </c>
      <c r="D114" s="15">
        <f t="shared" si="29"/>
        <v>0.90576213454442234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1560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91639</v>
      </c>
      <c r="C115" s="88">
        <f>SUM(E115:Y115)</f>
        <v>91488.6</v>
      </c>
      <c r="D115" s="15">
        <f t="shared" si="29"/>
        <v>0.99835877737644463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608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20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987547</v>
      </c>
      <c r="C119" s="22">
        <f>SUM(E119:Y119)</f>
        <v>957382.7</v>
      </c>
      <c r="D119" s="14">
        <f t="shared" si="29"/>
        <v>0.96945532718949068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41878</v>
      </c>
      <c r="N119" s="88">
        <v>15191</v>
      </c>
      <c r="O119" s="88">
        <v>25968</v>
      </c>
      <c r="P119" s="88">
        <v>42376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46445</v>
      </c>
      <c r="X119" s="88">
        <v>81876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570035</v>
      </c>
      <c r="C121" s="88">
        <f t="shared" si="23"/>
        <v>557230.92999999993</v>
      </c>
      <c r="D121" s="15">
        <f t="shared" si="29"/>
        <v>0.97753809853780893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25343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23436</v>
      </c>
      <c r="X121" s="9">
        <v>45426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30500</v>
      </c>
      <c r="D122" s="15">
        <f t="shared" si="29"/>
        <v>0.94415552253590884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5730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296972</v>
      </c>
      <c r="C123" s="88">
        <f t="shared" si="23"/>
        <v>289645.73</v>
      </c>
      <c r="D123" s="15">
        <f t="shared" si="29"/>
        <v>0.97533009846046081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14098</v>
      </c>
      <c r="X123" s="9">
        <v>28041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885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40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33.204408143446742</v>
      </c>
      <c r="D126" s="14">
        <f t="shared" ref="D126:D131" si="33">C126/B126</f>
        <v>0.99117636249094754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29.587395789176206</v>
      </c>
      <c r="N126" s="112">
        <f t="shared" ref="N126:O126" si="35">N119/N111*10</f>
        <v>30.989392084863322</v>
      </c>
      <c r="O126" s="112">
        <f t="shared" si="35"/>
        <v>29.653991092840016</v>
      </c>
      <c r="P126" s="112">
        <f>P119/P111*10</f>
        <v>29.5715282623866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31.054426317197112</v>
      </c>
      <c r="X126" s="112">
        <f>X119/X111*10</f>
        <v>35.717837979322077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34.9</v>
      </c>
      <c r="C127" s="112">
        <f>C121/C113*10</f>
        <v>34.878531552615648</v>
      </c>
      <c r="D127" s="15">
        <f t="shared" si="33"/>
        <v>0.9993848582411361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30.519026974951831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33.251986379114641</v>
      </c>
      <c r="X127" s="113">
        <f>X121/X113*10</f>
        <v>36.337892968562514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34.878531552615648</v>
      </c>
      <c r="D128" s="15">
        <f t="shared" si="33"/>
        <v>1.1398212925691387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36.730769230769226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31.659215465096192</v>
      </c>
      <c r="D129" s="15">
        <f t="shared" si="33"/>
        <v>0.97713627978691953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28.072481083233775</v>
      </c>
      <c r="X129" s="107">
        <f>X123/X115*10</f>
        <v>37.10599444223898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14.555921052631579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20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14.555921052631579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25245</v>
      </c>
      <c r="D133" s="14">
        <f t="shared" ref="D133:D197" si="57">C133/B133</f>
        <v>2.7572083879423328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899</v>
      </c>
      <c r="O133" s="45">
        <f t="shared" si="58"/>
        <v>985</v>
      </c>
      <c r="P133" s="45">
        <f t="shared" si="58"/>
        <v>1703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2852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1928</v>
      </c>
      <c r="C139" s="22">
        <f t="shared" si="59"/>
        <v>3540.8</v>
      </c>
      <c r="D139" s="14">
        <f t="shared" si="57"/>
        <v>1.8365145228215769</v>
      </c>
      <c r="E139" s="88">
        <v>188</v>
      </c>
      <c r="F139" s="88">
        <v>87</v>
      </c>
      <c r="G139" s="88">
        <v>561</v>
      </c>
      <c r="H139" s="88">
        <v>237</v>
      </c>
      <c r="I139" s="88">
        <v>4</v>
      </c>
      <c r="J139" s="88">
        <v>150</v>
      </c>
      <c r="K139" s="88">
        <v>376</v>
      </c>
      <c r="L139" s="88">
        <v>490</v>
      </c>
      <c r="M139" s="88">
        <v>228</v>
      </c>
      <c r="N139" s="88">
        <v>23.3</v>
      </c>
      <c r="O139" s="88">
        <v>137.5</v>
      </c>
      <c r="P139" s="88">
        <v>158</v>
      </c>
      <c r="Q139" s="88">
        <v>13</v>
      </c>
      <c r="R139" s="88">
        <v>204</v>
      </c>
      <c r="S139" s="88">
        <v>100</v>
      </c>
      <c r="T139" s="112">
        <v>40</v>
      </c>
      <c r="U139" s="88">
        <v>78</v>
      </c>
      <c r="V139" s="88">
        <v>19</v>
      </c>
      <c r="W139" s="88">
        <v>90</v>
      </c>
      <c r="X139" s="88">
        <v>357</v>
      </c>
      <c r="Y139" s="88"/>
    </row>
    <row r="140" spans="1:26" s="11" customFormat="1" ht="27.75" customHeight="1" x14ac:dyDescent="0.2">
      <c r="A140" s="12" t="s">
        <v>176</v>
      </c>
      <c r="B140" s="30">
        <v>0.33800000000000002</v>
      </c>
      <c r="C140" s="164">
        <f>C139/C136</f>
        <v>0.68646762310973253</v>
      </c>
      <c r="D140" s="14">
        <f t="shared" si="57"/>
        <v>2.0309692991412205</v>
      </c>
      <c r="E140" s="32">
        <f>E139/E136</f>
        <v>1</v>
      </c>
      <c r="F140" s="32">
        <f t="shared" ref="F140:X140" si="61">F139/F136</f>
        <v>0.7767857142857143</v>
      </c>
      <c r="G140" s="32">
        <f t="shared" si="61"/>
        <v>0.73142112125162972</v>
      </c>
      <c r="H140" s="32">
        <f t="shared" si="61"/>
        <v>0.67714285714285716</v>
      </c>
      <c r="I140" s="32">
        <f t="shared" si="61"/>
        <v>7.5471698113207544E-2</v>
      </c>
      <c r="J140" s="32">
        <f t="shared" si="61"/>
        <v>1.048951048951049</v>
      </c>
      <c r="K140" s="32">
        <f t="shared" si="61"/>
        <v>0.68864468864468864</v>
      </c>
      <c r="L140" s="32">
        <f t="shared" si="61"/>
        <v>0.63885267275097779</v>
      </c>
      <c r="M140" s="32">
        <f>M139/M136</f>
        <v>0.93442622950819676</v>
      </c>
      <c r="N140" s="32">
        <f t="shared" si="61"/>
        <v>1.0130434782608695</v>
      </c>
      <c r="O140" s="32">
        <f t="shared" si="61"/>
        <v>0.62785388127853881</v>
      </c>
      <c r="P140" s="32">
        <f t="shared" si="61"/>
        <v>0.50158730158730158</v>
      </c>
      <c r="Q140" s="32">
        <f t="shared" si="61"/>
        <v>1</v>
      </c>
      <c r="R140" s="32">
        <f t="shared" si="61"/>
        <v>0.45132743362831856</v>
      </c>
      <c r="S140" s="32">
        <f t="shared" si="61"/>
        <v>0.63694267515923564</v>
      </c>
      <c r="T140" s="32">
        <f t="shared" si="61"/>
        <v>0.65573770491803274</v>
      </c>
      <c r="U140" s="32">
        <f t="shared" si="61"/>
        <v>0.93975903614457834</v>
      </c>
      <c r="V140" s="32">
        <f t="shared" si="61"/>
        <v>0.46341463414634149</v>
      </c>
      <c r="W140" s="32">
        <f t="shared" si="61"/>
        <v>0.35573122529644269</v>
      </c>
      <c r="X140" s="32">
        <f t="shared" si="61"/>
        <v>0.96226415094339623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46334</v>
      </c>
      <c r="C143" s="22">
        <f>SUM(E143:Y143)</f>
        <v>81066</v>
      </c>
      <c r="D143" s="14">
        <f t="shared" si="57"/>
        <v>1.7496007251694221</v>
      </c>
      <c r="E143" s="88">
        <v>3639</v>
      </c>
      <c r="F143" s="88">
        <v>1740</v>
      </c>
      <c r="G143" s="88">
        <v>12342</v>
      </c>
      <c r="H143" s="88">
        <v>4717</v>
      </c>
      <c r="I143" s="88">
        <v>80</v>
      </c>
      <c r="J143" s="88">
        <v>2775</v>
      </c>
      <c r="K143" s="166">
        <v>8066</v>
      </c>
      <c r="L143" s="88">
        <v>16620</v>
      </c>
      <c r="M143" s="88">
        <v>4540</v>
      </c>
      <c r="N143" s="88">
        <v>492</v>
      </c>
      <c r="O143" s="88">
        <v>2689</v>
      </c>
      <c r="P143" s="88">
        <v>3033</v>
      </c>
      <c r="Q143" s="88">
        <v>371</v>
      </c>
      <c r="R143" s="88">
        <v>2815</v>
      </c>
      <c r="S143" s="88">
        <v>2415</v>
      </c>
      <c r="T143" s="88">
        <v>882</v>
      </c>
      <c r="U143" s="88">
        <v>1560</v>
      </c>
      <c r="V143" s="88">
        <v>228</v>
      </c>
      <c r="W143" s="88">
        <v>2400</v>
      </c>
      <c r="X143" s="88">
        <v>9662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240.4</v>
      </c>
      <c r="C145" s="18">
        <f>C143/C139*10</f>
        <v>228.94826028016266</v>
      </c>
      <c r="D145" s="14">
        <f t="shared" si="57"/>
        <v>0.95236381148154181</v>
      </c>
      <c r="E145" s="112">
        <f t="shared" ref="E145" si="63">E143/E139*10</f>
        <v>193.56382978723403</v>
      </c>
      <c r="F145" s="112">
        <f>F143/F139*10</f>
        <v>200</v>
      </c>
      <c r="G145" s="112">
        <f>G143/G139*10</f>
        <v>220</v>
      </c>
      <c r="H145" s="112">
        <f t="shared" ref="H145:Q145" si="64">H143/H139*10</f>
        <v>199.0295358649789</v>
      </c>
      <c r="I145" s="112">
        <f t="shared" si="64"/>
        <v>200</v>
      </c>
      <c r="J145" s="112">
        <f t="shared" si="64"/>
        <v>185</v>
      </c>
      <c r="K145" s="112">
        <f t="shared" si="64"/>
        <v>214.52127659574469</v>
      </c>
      <c r="L145" s="112">
        <f t="shared" si="64"/>
        <v>339.18367346938771</v>
      </c>
      <c r="M145" s="112">
        <f t="shared" si="64"/>
        <v>199.12280701754386</v>
      </c>
      <c r="N145" s="112">
        <f t="shared" si="64"/>
        <v>211.15879828326177</v>
      </c>
      <c r="O145" s="112">
        <f t="shared" si="64"/>
        <v>195.56363636363636</v>
      </c>
      <c r="P145" s="112">
        <f t="shared" si="64"/>
        <v>191.96202531645568</v>
      </c>
      <c r="Q145" s="112">
        <f t="shared" si="64"/>
        <v>285.38461538461542</v>
      </c>
      <c r="R145" s="112">
        <f>R143/R139*10</f>
        <v>137.99019607843138</v>
      </c>
      <c r="S145" s="112">
        <f>S143/S139*10</f>
        <v>241.5</v>
      </c>
      <c r="T145" s="112">
        <f>T143/T139*10</f>
        <v>220.5</v>
      </c>
      <c r="U145" s="112">
        <f>U143/U139*10</f>
        <v>200</v>
      </c>
      <c r="V145" s="112">
        <f>V143/V139*10</f>
        <v>120</v>
      </c>
      <c r="W145" s="112">
        <f t="shared" ref="W145" si="65">W143/W139*10</f>
        <v>266.66666666666669</v>
      </c>
      <c r="X145" s="112">
        <f>X143/X139*10</f>
        <v>270.64425770308122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103</v>
      </c>
      <c r="C150" s="22">
        <f>SUM(E150:Y150)</f>
        <v>318.8</v>
      </c>
      <c r="D150" s="14">
        <f t="shared" si="57"/>
        <v>3.0951456310679615</v>
      </c>
      <c r="E150" s="88">
        <v>25</v>
      </c>
      <c r="F150" s="88"/>
      <c r="G150" s="88">
        <v>80</v>
      </c>
      <c r="H150" s="88"/>
      <c r="I150" s="88">
        <v>10</v>
      </c>
      <c r="J150" s="88">
        <v>6</v>
      </c>
      <c r="K150" s="88">
        <v>37</v>
      </c>
      <c r="L150" s="88">
        <v>4</v>
      </c>
      <c r="M150" s="88">
        <v>7</v>
      </c>
      <c r="N150" s="88">
        <v>4</v>
      </c>
      <c r="O150" s="88">
        <v>17.5</v>
      </c>
      <c r="P150" s="88">
        <v>35</v>
      </c>
      <c r="Q150" s="88"/>
      <c r="R150" s="88"/>
      <c r="S150" s="88"/>
      <c r="T150" s="88">
        <v>3.3</v>
      </c>
      <c r="U150" s="88"/>
      <c r="V150" s="88"/>
      <c r="W150" s="88">
        <v>12</v>
      </c>
      <c r="X150" s="88">
        <v>78</v>
      </c>
      <c r="Y150" s="88"/>
    </row>
    <row r="151" spans="1:26" s="11" customFormat="1" ht="30" customHeight="1" x14ac:dyDescent="0.2">
      <c r="A151" s="12" t="s">
        <v>176</v>
      </c>
      <c r="B151" s="30">
        <v>0.107</v>
      </c>
      <c r="C151" s="164">
        <f>C150/C149</f>
        <v>0.3647597254004577</v>
      </c>
      <c r="D151" s="14">
        <f t="shared" si="57"/>
        <v>3.40896939626596</v>
      </c>
      <c r="E151" s="27">
        <f>E150/E149</f>
        <v>1</v>
      </c>
      <c r="F151" s="27"/>
      <c r="G151" s="27">
        <f t="shared" ref="G151:X151" si="67">G150/G149</f>
        <v>0.69565217391304346</v>
      </c>
      <c r="H151" s="27"/>
      <c r="I151" s="27">
        <f t="shared" si="67"/>
        <v>0.90909090909090906</v>
      </c>
      <c r="J151" s="27">
        <f t="shared" si="67"/>
        <v>0.6</v>
      </c>
      <c r="K151" s="27">
        <f t="shared" si="67"/>
        <v>0.29365079365079366</v>
      </c>
      <c r="L151" s="27">
        <f t="shared" si="67"/>
        <v>7.5471698113207544E-2</v>
      </c>
      <c r="M151" s="27">
        <f t="shared" si="67"/>
        <v>0.14000000000000001</v>
      </c>
      <c r="N151" s="27">
        <f t="shared" si="67"/>
        <v>1</v>
      </c>
      <c r="O151" s="27">
        <f t="shared" si="67"/>
        <v>0.32407407407407407</v>
      </c>
      <c r="P151" s="27">
        <f t="shared" si="67"/>
        <v>0.33980582524271846</v>
      </c>
      <c r="Q151" s="27"/>
      <c r="R151" s="27"/>
      <c r="S151" s="27"/>
      <c r="T151" s="27">
        <f t="shared" si="67"/>
        <v>0.36666666666666664</v>
      </c>
      <c r="U151" s="27"/>
      <c r="V151" s="27"/>
      <c r="W151" s="27">
        <f t="shared" si="67"/>
        <v>0.12631578947368421</v>
      </c>
      <c r="X151" s="27">
        <f t="shared" si="67"/>
        <v>0.82105263157894737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3328</v>
      </c>
      <c r="C153" s="22">
        <f t="shared" si="59"/>
        <v>7838</v>
      </c>
      <c r="D153" s="14">
        <f t="shared" si="57"/>
        <v>2.3551682692307692</v>
      </c>
      <c r="E153" s="88">
        <v>693</v>
      </c>
      <c r="F153" s="88"/>
      <c r="G153" s="88">
        <v>1544</v>
      </c>
      <c r="H153" s="88"/>
      <c r="I153" s="88">
        <v>100</v>
      </c>
      <c r="J153" s="88">
        <v>114</v>
      </c>
      <c r="K153" s="88">
        <v>2551</v>
      </c>
      <c r="L153" s="88">
        <v>32</v>
      </c>
      <c r="M153" s="88">
        <v>190</v>
      </c>
      <c r="N153" s="88">
        <v>7</v>
      </c>
      <c r="O153" s="88">
        <v>265</v>
      </c>
      <c r="P153" s="88">
        <v>1120</v>
      </c>
      <c r="Q153" s="88"/>
      <c r="R153" s="88"/>
      <c r="S153" s="88"/>
      <c r="T153" s="88">
        <v>97</v>
      </c>
      <c r="U153" s="88"/>
      <c r="V153" s="88"/>
      <c r="W153" s="88">
        <v>245</v>
      </c>
      <c r="X153" s="88">
        <v>880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322.8</v>
      </c>
      <c r="C155" s="18">
        <f>C153/C150*10</f>
        <v>245.8594730238394</v>
      </c>
      <c r="D155" s="14">
        <f t="shared" si="57"/>
        <v>0.76164644679008486</v>
      </c>
      <c r="E155" s="52">
        <f>E153/E150*10</f>
        <v>277.2</v>
      </c>
      <c r="F155" s="52"/>
      <c r="G155" s="52">
        <f t="shared" ref="G155:K155" si="69">G153/G150*10</f>
        <v>193</v>
      </c>
      <c r="H155" s="52"/>
      <c r="I155" s="52">
        <f t="shared" si="69"/>
        <v>100</v>
      </c>
      <c r="J155" s="52">
        <f t="shared" si="69"/>
        <v>190</v>
      </c>
      <c r="K155" s="52">
        <f t="shared" si="69"/>
        <v>689.45945945945948</v>
      </c>
      <c r="L155" s="52">
        <f>L153/L150*10</f>
        <v>80</v>
      </c>
      <c r="M155" s="52">
        <f>M153/M150*10</f>
        <v>271.42857142857144</v>
      </c>
      <c r="N155" s="52">
        <f>N153/N150*10</f>
        <v>17.5</v>
      </c>
      <c r="O155" s="52">
        <f t="shared" ref="O155:P155" si="70">O153/O150*10</f>
        <v>151.42857142857142</v>
      </c>
      <c r="P155" s="52">
        <f t="shared" si="70"/>
        <v>320</v>
      </c>
      <c r="Q155" s="52"/>
      <c r="R155" s="52"/>
      <c r="S155" s="52"/>
      <c r="T155" s="52">
        <f>T153/T150*10</f>
        <v>293.93939393939394</v>
      </c>
      <c r="U155" s="52"/>
      <c r="V155" s="52"/>
      <c r="W155" s="52">
        <f>W153/W150*10</f>
        <v>204.16666666666669</v>
      </c>
      <c r="X155" s="52">
        <f>X153/X150*10</f>
        <v>112.82051282051283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859</v>
      </c>
      <c r="C156" s="18">
        <f t="shared" si="59"/>
        <v>532.70000000000005</v>
      </c>
      <c r="D156" s="14">
        <f t="shared" si="57"/>
        <v>0.62013969732246799</v>
      </c>
      <c r="E156" s="115">
        <f>E149-E150</f>
        <v>0</v>
      </c>
      <c r="F156" s="115">
        <f t="shared" ref="F156:Y156" si="71">F149-F150</f>
        <v>68</v>
      </c>
      <c r="G156" s="115">
        <f>G149-G150</f>
        <v>35</v>
      </c>
      <c r="H156" s="115">
        <f>H149-H150</f>
        <v>0.5</v>
      </c>
      <c r="I156" s="115">
        <f t="shared" si="71"/>
        <v>1</v>
      </c>
      <c r="J156" s="115">
        <f t="shared" si="71"/>
        <v>4</v>
      </c>
      <c r="K156" s="115">
        <f t="shared" si="71"/>
        <v>89</v>
      </c>
      <c r="L156" s="115">
        <f t="shared" si="71"/>
        <v>49</v>
      </c>
      <c r="M156" s="115">
        <f t="shared" si="71"/>
        <v>43</v>
      </c>
      <c r="N156" s="115">
        <f t="shared" si="71"/>
        <v>0</v>
      </c>
      <c r="O156" s="115">
        <f t="shared" si="71"/>
        <v>36.5</v>
      </c>
      <c r="P156" s="115">
        <f t="shared" si="71"/>
        <v>68</v>
      </c>
      <c r="Q156" s="115">
        <f t="shared" si="71"/>
        <v>0</v>
      </c>
      <c r="R156" s="115">
        <f t="shared" si="71"/>
        <v>1</v>
      </c>
      <c r="S156" s="115">
        <f t="shared" si="71"/>
        <v>31</v>
      </c>
      <c r="T156" s="115">
        <f t="shared" si="71"/>
        <v>5.7</v>
      </c>
      <c r="U156" s="115">
        <f t="shared" si="71"/>
        <v>0</v>
      </c>
      <c r="V156" s="115">
        <f t="shared" si="71"/>
        <v>0</v>
      </c>
      <c r="W156" s="115">
        <f t="shared" si="71"/>
        <v>83</v>
      </c>
      <c r="X156" s="115">
        <f t="shared" si="71"/>
        <v>17</v>
      </c>
      <c r="Y156" s="115">
        <f t="shared" si="71"/>
        <v>1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2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2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2"/>
        <v>362.8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/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3">F160</f>
        <v>1250</v>
      </c>
      <c r="G163" s="51">
        <f t="shared" si="73"/>
        <v>1568</v>
      </c>
      <c r="H163" s="51">
        <f t="shared" si="73"/>
        <v>1956</v>
      </c>
      <c r="I163" s="51">
        <f t="shared" si="73"/>
        <v>1010</v>
      </c>
      <c r="J163" s="51">
        <f t="shared" si="73"/>
        <v>5071</v>
      </c>
      <c r="K163" s="51">
        <f t="shared" si="73"/>
        <v>806</v>
      </c>
      <c r="L163" s="51">
        <f t="shared" si="73"/>
        <v>1329</v>
      </c>
      <c r="M163" s="51">
        <f t="shared" si="73"/>
        <v>1589</v>
      </c>
      <c r="N163" s="51">
        <f t="shared" si="73"/>
        <v>671</v>
      </c>
      <c r="O163" s="51">
        <f t="shared" si="73"/>
        <v>4</v>
      </c>
      <c r="P163" s="51">
        <f t="shared" si="73"/>
        <v>733</v>
      </c>
      <c r="Q163" s="51">
        <f t="shared" si="73"/>
        <v>4000</v>
      </c>
      <c r="R163" s="51">
        <f>R160-R162</f>
        <v>673.2</v>
      </c>
      <c r="S163" s="51">
        <f t="shared" si="73"/>
        <v>1926</v>
      </c>
      <c r="T163" s="51">
        <f t="shared" si="73"/>
        <v>2608</v>
      </c>
      <c r="U163" s="51">
        <f t="shared" si="73"/>
        <v>2550</v>
      </c>
      <c r="V163" s="51">
        <f>V160-V162</f>
        <v>49</v>
      </c>
      <c r="W163" s="51">
        <f t="shared" si="73"/>
        <v>1228</v>
      </c>
      <c r="X163" s="51">
        <f t="shared" si="73"/>
        <v>1567</v>
      </c>
      <c r="Y163" s="51">
        <f t="shared" si="73"/>
        <v>368</v>
      </c>
    </row>
    <row r="164" spans="1:26" s="11" customFormat="1" ht="30" customHeight="1" x14ac:dyDescent="0.2">
      <c r="A164" s="29" t="s">
        <v>214</v>
      </c>
      <c r="B164" s="22">
        <v>13052</v>
      </c>
      <c r="C164" s="22">
        <f>SUM(E164:Y164)</f>
        <v>18522</v>
      </c>
      <c r="D164" s="14">
        <f t="shared" si="57"/>
        <v>1.4190928593319032</v>
      </c>
      <c r="E164" s="173">
        <v>850</v>
      </c>
      <c r="F164" s="148">
        <v>580</v>
      </c>
      <c r="G164" s="114">
        <f>G169+G172+G189+G175+G184</f>
        <v>500</v>
      </c>
      <c r="H164" s="148">
        <v>1786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4">N169+N172+N189+N175+N178+N184</f>
        <v>424.5</v>
      </c>
      <c r="O164" s="148"/>
      <c r="P164" s="148">
        <v>733</v>
      </c>
      <c r="Q164" s="148">
        <v>1605</v>
      </c>
      <c r="R164" s="148">
        <f>R169+R172+R189+R175+R178+R184</f>
        <v>618</v>
      </c>
      <c r="S164" s="148">
        <f t="shared" ref="R164:T164" si="75">S169+S172+S189+S175+S178+S184</f>
        <v>1343</v>
      </c>
      <c r="T164" s="148">
        <f t="shared" si="75"/>
        <v>980</v>
      </c>
      <c r="U164" s="148"/>
      <c r="V164" s="148">
        <v>25</v>
      </c>
      <c r="W164" s="148">
        <f t="shared" ref="W164:Y164" si="76">W169+W172+W189+W175+W178+W184</f>
        <v>929</v>
      </c>
      <c r="X164" s="148">
        <v>1209</v>
      </c>
      <c r="Y164" s="148">
        <f t="shared" si="76"/>
        <v>270</v>
      </c>
    </row>
    <row r="165" spans="1:26" s="11" customFormat="1" ht="30" customHeight="1" x14ac:dyDescent="0.2">
      <c r="A165" s="12" t="s">
        <v>176</v>
      </c>
      <c r="B165" s="164">
        <f>B164/B160</f>
        <v>0.35807956104252403</v>
      </c>
      <c r="C165" s="164">
        <f>C164/C160</f>
        <v>0.52989643531498543</v>
      </c>
      <c r="D165" s="14">
        <f t="shared" si="57"/>
        <v>1.4798287670266026</v>
      </c>
      <c r="E165" s="32">
        <f t="shared" ref="E165:Y165" si="77">E164/E163</f>
        <v>0.27104591836734693</v>
      </c>
      <c r="F165" s="32">
        <f t="shared" si="77"/>
        <v>0.46400000000000002</v>
      </c>
      <c r="G165" s="32">
        <f t="shared" si="77"/>
        <v>0.31887755102040816</v>
      </c>
      <c r="H165" s="32">
        <f t="shared" si="77"/>
        <v>0.91308793456032722</v>
      </c>
      <c r="I165" s="32">
        <f t="shared" si="77"/>
        <v>0.86534653465346534</v>
      </c>
      <c r="J165" s="32">
        <f t="shared" si="77"/>
        <v>0.57227371327154408</v>
      </c>
      <c r="K165" s="32">
        <f t="shared" si="77"/>
        <v>0.70223325062034736</v>
      </c>
      <c r="L165" s="32">
        <f t="shared" si="77"/>
        <v>0.55605718585402564</v>
      </c>
      <c r="M165" s="32">
        <f t="shared" si="77"/>
        <v>0.99968533668974202</v>
      </c>
      <c r="N165" s="32">
        <f t="shared" si="77"/>
        <v>0.63263785394932937</v>
      </c>
      <c r="O165" s="32"/>
      <c r="P165" s="32">
        <f t="shared" si="77"/>
        <v>1</v>
      </c>
      <c r="Q165" s="32">
        <f t="shared" si="77"/>
        <v>0.40125</v>
      </c>
      <c r="R165" s="32">
        <f t="shared" si="77"/>
        <v>0.91800356506238856</v>
      </c>
      <c r="S165" s="32">
        <f t="shared" si="77"/>
        <v>0.6973001038421599</v>
      </c>
      <c r="T165" s="32">
        <f t="shared" si="77"/>
        <v>0.37576687116564417</v>
      </c>
      <c r="U165" s="32"/>
      <c r="V165" s="32">
        <f t="shared" si="77"/>
        <v>0.51020408163265307</v>
      </c>
      <c r="W165" s="32">
        <f t="shared" si="77"/>
        <v>0.75651465798045603</v>
      </c>
      <c r="X165" s="32">
        <f t="shared" si="77"/>
        <v>0.77153797064454377</v>
      </c>
      <c r="Y165" s="32">
        <f t="shared" si="77"/>
        <v>0.73369565217391308</v>
      </c>
    </row>
    <row r="166" spans="1:26" s="11" customFormat="1" ht="31.5" customHeight="1" x14ac:dyDescent="0.2">
      <c r="A166" s="104" t="s">
        <v>215</v>
      </c>
      <c r="B166" s="22">
        <v>14589</v>
      </c>
      <c r="C166" s="22">
        <f>SUM(E166:Y166)</f>
        <v>21314.6</v>
      </c>
      <c r="D166" s="14">
        <f t="shared" si="57"/>
        <v>1.4610048666803754</v>
      </c>
      <c r="E166" s="51">
        <v>1360</v>
      </c>
      <c r="F166" s="51">
        <v>470</v>
      </c>
      <c r="G166" s="51">
        <f t="shared" ref="G166:Y166" si="78">G170+G173+G176+G190+G179+G185</f>
        <v>645</v>
      </c>
      <c r="H166" s="51">
        <v>1580</v>
      </c>
      <c r="I166" s="51">
        <f t="shared" si="78"/>
        <v>866</v>
      </c>
      <c r="J166" s="51">
        <v>3389</v>
      </c>
      <c r="K166" s="51">
        <f t="shared" si="78"/>
        <v>357</v>
      </c>
      <c r="L166" s="51">
        <f t="shared" ref="L166" si="79">L170+L173+L176+L190+L179+L185</f>
        <v>839.2</v>
      </c>
      <c r="M166" s="51">
        <v>856.4</v>
      </c>
      <c r="N166" s="51">
        <f t="shared" ref="N166" si="80">N170+N173+N176+N190+N179+N185</f>
        <v>405.5</v>
      </c>
      <c r="O166" s="51"/>
      <c r="P166" s="51">
        <v>635</v>
      </c>
      <c r="Q166" s="51">
        <v>2390</v>
      </c>
      <c r="R166" s="51">
        <f>R170+R173+R176+R190+R179+R185</f>
        <v>818.3</v>
      </c>
      <c r="S166" s="51">
        <f t="shared" ref="S166:T166" si="81">S170+S173+S176+S190+S179+S185</f>
        <v>2249.1999999999998</v>
      </c>
      <c r="T166" s="51">
        <f t="shared" si="81"/>
        <v>606</v>
      </c>
      <c r="U166" s="51"/>
      <c r="V166" s="51">
        <v>20</v>
      </c>
      <c r="W166" s="51">
        <f t="shared" si="78"/>
        <v>1292</v>
      </c>
      <c r="X166" s="51">
        <v>2236</v>
      </c>
      <c r="Y166" s="51">
        <f t="shared" si="78"/>
        <v>300</v>
      </c>
    </row>
    <row r="167" spans="1:26" s="11" customFormat="1" ht="30" customHeight="1" x14ac:dyDescent="0.2">
      <c r="A167" s="29" t="s">
        <v>98</v>
      </c>
      <c r="B167" s="53">
        <f>B166/B164*10</f>
        <v>11.177597303095311</v>
      </c>
      <c r="C167" s="18">
        <f>C166/C164*10</f>
        <v>11.507720548536875</v>
      </c>
      <c r="D167" s="14">
        <f t="shared" si="57"/>
        <v>1.0295343656145266</v>
      </c>
      <c r="E167" s="52">
        <f>E166/E164*10</f>
        <v>16</v>
      </c>
      <c r="F167" s="52">
        <f t="shared" ref="F167" si="82">F166/F164*10</f>
        <v>8.1034482758620676</v>
      </c>
      <c r="G167" s="52">
        <f t="shared" ref="G167:X167" si="83">G166/G164*10</f>
        <v>12.9</v>
      </c>
      <c r="H167" s="52">
        <f t="shared" si="83"/>
        <v>8.846584546472565</v>
      </c>
      <c r="I167" s="52">
        <f t="shared" si="83"/>
        <v>9.9084668192219674</v>
      </c>
      <c r="J167" s="52">
        <f t="shared" si="83"/>
        <v>11.678152997932461</v>
      </c>
      <c r="K167" s="52">
        <f t="shared" si="83"/>
        <v>6.3074204946996471</v>
      </c>
      <c r="L167" s="52">
        <f t="shared" ref="L167" si="84">L166/L164*10</f>
        <v>11.355886332882275</v>
      </c>
      <c r="M167" s="52">
        <f t="shared" si="83"/>
        <v>5.3912496065470572</v>
      </c>
      <c r="N167" s="52">
        <f t="shared" ref="N167" si="85">N166/N164*10</f>
        <v>9.5524146054181394</v>
      </c>
      <c r="O167" s="52"/>
      <c r="P167" s="52">
        <f t="shared" si="83"/>
        <v>8.6630286493860851</v>
      </c>
      <c r="Q167" s="52">
        <f t="shared" ref="Q167:T167" si="86">Q166/Q164*10</f>
        <v>14.890965732087228</v>
      </c>
      <c r="R167" s="52">
        <f t="shared" si="86"/>
        <v>13.241100323624595</v>
      </c>
      <c r="S167" s="52">
        <f t="shared" si="86"/>
        <v>16.747580044676095</v>
      </c>
      <c r="T167" s="52">
        <f t="shared" si="86"/>
        <v>6.1836734693877551</v>
      </c>
      <c r="U167" s="52"/>
      <c r="V167" s="52">
        <f t="shared" si="83"/>
        <v>8</v>
      </c>
      <c r="W167" s="52">
        <f t="shared" si="83"/>
        <v>13.907427341227125</v>
      </c>
      <c r="X167" s="52">
        <f t="shared" si="83"/>
        <v>18.494623655913976</v>
      </c>
      <c r="Y167" s="52">
        <f t="shared" ref="Y167" si="87">Y166/Y164*10</f>
        <v>11.111111111111111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2"/>
        <v>15770.2</v>
      </c>
      <c r="D168" s="14" t="e">
        <f t="shared" si="57"/>
        <v>#DIV/0!</v>
      </c>
      <c r="E168" s="115">
        <f t="shared" ref="E168:U168" si="88">E163-E164</f>
        <v>2286</v>
      </c>
      <c r="F168" s="115">
        <f t="shared" si="88"/>
        <v>670</v>
      </c>
      <c r="G168" s="115">
        <f>G163-G164</f>
        <v>1068</v>
      </c>
      <c r="H168" s="115">
        <f>H163-H164</f>
        <v>170</v>
      </c>
      <c r="I168" s="115">
        <f t="shared" si="88"/>
        <v>136</v>
      </c>
      <c r="J168" s="115">
        <f t="shared" si="88"/>
        <v>2169</v>
      </c>
      <c r="K168" s="115">
        <f t="shared" si="88"/>
        <v>240</v>
      </c>
      <c r="L168" s="115">
        <f t="shared" si="88"/>
        <v>590</v>
      </c>
      <c r="M168" s="115">
        <f t="shared" si="88"/>
        <v>0.5</v>
      </c>
      <c r="N168" s="115">
        <f t="shared" si="88"/>
        <v>246.5</v>
      </c>
      <c r="O168" s="115">
        <f t="shared" si="88"/>
        <v>4</v>
      </c>
      <c r="P168" s="115">
        <f t="shared" si="88"/>
        <v>0</v>
      </c>
      <c r="Q168" s="115">
        <f t="shared" si="88"/>
        <v>2395</v>
      </c>
      <c r="R168" s="115">
        <f>R163-R164</f>
        <v>55.200000000000045</v>
      </c>
      <c r="S168" s="115">
        <f t="shared" si="88"/>
        <v>583</v>
      </c>
      <c r="T168" s="115">
        <f t="shared" si="88"/>
        <v>1628</v>
      </c>
      <c r="U168" s="115">
        <f t="shared" si="88"/>
        <v>2550</v>
      </c>
      <c r="V168" s="115">
        <f>V160-V164</f>
        <v>224</v>
      </c>
      <c r="W168" s="115">
        <f>W163-W164</f>
        <v>299</v>
      </c>
      <c r="X168" s="115">
        <f>X163-X164</f>
        <v>358</v>
      </c>
      <c r="Y168" s="115">
        <f>Y163-Y164</f>
        <v>98</v>
      </c>
      <c r="Z168" s="120"/>
    </row>
    <row r="169" spans="1:26" s="106" customFormat="1" ht="30" customHeight="1" x14ac:dyDescent="0.2">
      <c r="A169" s="49" t="s">
        <v>111</v>
      </c>
      <c r="B169" s="24">
        <v>6828</v>
      </c>
      <c r="C169" s="88">
        <f t="shared" si="72"/>
        <v>8128</v>
      </c>
      <c r="D169" s="15">
        <f t="shared" si="57"/>
        <v>1.1903925014645578</v>
      </c>
      <c r="E169" s="33">
        <v>850</v>
      </c>
      <c r="F169" s="33">
        <v>60</v>
      </c>
      <c r="G169" s="33">
        <v>150</v>
      </c>
      <c r="H169" s="33">
        <v>161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695</v>
      </c>
      <c r="R169" s="33">
        <v>533</v>
      </c>
      <c r="S169" s="33">
        <v>1316</v>
      </c>
      <c r="T169" s="33"/>
      <c r="U169" s="33"/>
      <c r="V169" s="33">
        <v>25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8972</v>
      </c>
      <c r="C170" s="88">
        <f t="shared" si="72"/>
        <v>12323.2</v>
      </c>
      <c r="D170" s="15">
        <f t="shared" si="57"/>
        <v>1.3735176103432902</v>
      </c>
      <c r="E170" s="151">
        <v>1360</v>
      </c>
      <c r="F170" s="88">
        <v>200</v>
      </c>
      <c r="G170" s="88">
        <v>225</v>
      </c>
      <c r="H170" s="88">
        <v>140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1044</v>
      </c>
      <c r="R170" s="105">
        <v>757</v>
      </c>
      <c r="S170" s="105">
        <v>2227</v>
      </c>
      <c r="T170" s="105"/>
      <c r="U170" s="105"/>
      <c r="V170" s="105">
        <v>20</v>
      </c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13.140011716461629</v>
      </c>
      <c r="C171" s="112">
        <f>C170/C169*10</f>
        <v>15.161417322834648</v>
      </c>
      <c r="D171" s="15">
        <f t="shared" si="57"/>
        <v>1.1538359059330692</v>
      </c>
      <c r="E171" s="52">
        <f>E170/E169*10</f>
        <v>16</v>
      </c>
      <c r="F171" s="52">
        <f>F170/F169*10</f>
        <v>33.333333333333336</v>
      </c>
      <c r="G171" s="52">
        <f>G170/G169*10</f>
        <v>15</v>
      </c>
      <c r="H171" s="52">
        <f>H170/H169*10</f>
        <v>8.695652173913043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15.02158273381295</v>
      </c>
      <c r="R171" s="52">
        <f>R170/R169*10</f>
        <v>14.202626641651033</v>
      </c>
      <c r="S171" s="52">
        <f>S170/S169*10</f>
        <v>16.922492401215806</v>
      </c>
      <c r="T171" s="52"/>
      <c r="U171" s="52"/>
      <c r="V171" s="52">
        <f>V170/V169*10</f>
        <v>8</v>
      </c>
      <c r="W171" s="52">
        <f>W170/W169*10</f>
        <v>13.907427341227125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2"/>
        <v>7735</v>
      </c>
      <c r="D172" s="15">
        <f t="shared" si="57"/>
        <v>1.6192170818505338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3904</v>
      </c>
      <c r="C173" s="88">
        <f t="shared" si="72"/>
        <v>6050.3</v>
      </c>
      <c r="D173" s="15">
        <f t="shared" si="57"/>
        <v>1.5497694672131148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8.172493196566883</v>
      </c>
      <c r="C174" s="112">
        <f>C173/C172*10</f>
        <v>7.8219780219780226</v>
      </c>
      <c r="D174" s="15">
        <f t="shared" si="57"/>
        <v>0.95711037425689072</v>
      </c>
      <c r="E174" s="48"/>
      <c r="F174" s="48">
        <f>F173/F172*10</f>
        <v>5.1923076923076925</v>
      </c>
      <c r="G174" s="48"/>
      <c r="H174" s="48">
        <f t="shared" ref="H174:N174" si="89">H173/H172*10</f>
        <v>8.7114337568058069</v>
      </c>
      <c r="I174" s="48">
        <f t="shared" si="89"/>
        <v>9.9084668192219674</v>
      </c>
      <c r="J174" s="48">
        <f t="shared" si="89"/>
        <v>11.996572407883461</v>
      </c>
      <c r="K174" s="48">
        <f t="shared" si="89"/>
        <v>6.3074204946996471</v>
      </c>
      <c r="L174" s="48">
        <f t="shared" si="89"/>
        <v>6</v>
      </c>
      <c r="M174" s="48">
        <f t="shared" si="89"/>
        <v>5.5145631067961167</v>
      </c>
      <c r="N174" s="48">
        <f t="shared" si="89"/>
        <v>9.5465393794749396</v>
      </c>
      <c r="O174" s="48"/>
      <c r="P174" s="48"/>
      <c r="Q174" s="48">
        <f>Q173/Q172*10</f>
        <v>5.9499999999999993</v>
      </c>
      <c r="R174" s="154">
        <f t="shared" ref="R174" si="90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81</v>
      </c>
      <c r="C175" s="88">
        <f t="shared" si="72"/>
        <v>457.5</v>
      </c>
      <c r="D175" s="15">
        <f t="shared" si="57"/>
        <v>5.6481481481481479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5.5</v>
      </c>
      <c r="O175" s="48"/>
      <c r="P175" s="48"/>
      <c r="Q175" s="48"/>
      <c r="R175" s="48"/>
      <c r="S175" s="24">
        <v>27</v>
      </c>
      <c r="T175" s="24"/>
      <c r="U175" s="24">
        <v>75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177</v>
      </c>
      <c r="C176" s="88">
        <f t="shared" si="72"/>
        <v>588.1</v>
      </c>
      <c r="D176" s="15">
        <f t="shared" si="57"/>
        <v>3.3225988700564972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5.5</v>
      </c>
      <c r="O176" s="48"/>
      <c r="P176" s="48"/>
      <c r="Q176" s="48"/>
      <c r="R176" s="48"/>
      <c r="S176" s="24">
        <v>22.2</v>
      </c>
      <c r="T176" s="24"/>
      <c r="U176" s="24">
        <v>140.4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21.851851851851851</v>
      </c>
      <c r="C177" s="112">
        <f>C176/C175*10</f>
        <v>12.854644808743171</v>
      </c>
      <c r="D177" s="15">
        <f t="shared" si="57"/>
        <v>0.58826340650180609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>
        <f>S176/S175*10</f>
        <v>8.2222222222222214</v>
      </c>
      <c r="T177" s="48"/>
      <c r="U177" s="48">
        <f>U176/U175*10</f>
        <v>18.720000000000002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2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2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2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155</v>
      </c>
      <c r="C181" s="22">
        <f t="shared" si="72"/>
        <v>326</v>
      </c>
      <c r="D181" s="14">
        <f t="shared" si="57"/>
        <v>2.1032258064516127</v>
      </c>
      <c r="E181" s="33"/>
      <c r="F181" s="33"/>
      <c r="G181" s="33">
        <v>26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4805</v>
      </c>
      <c r="C182" s="22">
        <f t="shared" si="72"/>
        <v>7966</v>
      </c>
      <c r="D182" s="14">
        <f t="shared" si="57"/>
        <v>1.657856399583767</v>
      </c>
      <c r="E182" s="33"/>
      <c r="F182" s="33"/>
      <c r="G182" s="33">
        <v>1066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310</v>
      </c>
      <c r="C183" s="18">
        <f t="shared" si="72"/>
        <v>640</v>
      </c>
      <c r="D183" s="14">
        <f t="shared" si="57"/>
        <v>2.064516129032258</v>
      </c>
      <c r="E183" s="52"/>
      <c r="F183" s="52"/>
      <c r="G183" s="52">
        <f>G182/G181*10</f>
        <v>410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2"/>
        <v>420</v>
      </c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50</v>
      </c>
      <c r="R184" s="33"/>
      <c r="S184" s="33"/>
      <c r="T184" s="33"/>
      <c r="U184" s="33"/>
      <c r="V184" s="33"/>
      <c r="W184" s="33"/>
      <c r="X184" s="33">
        <v>200</v>
      </c>
      <c r="Y184" s="33">
        <v>170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2"/>
        <v>390</v>
      </c>
      <c r="D185" s="1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>
        <v>104</v>
      </c>
      <c r="R185" s="33"/>
      <c r="S185" s="33"/>
      <c r="T185" s="33"/>
      <c r="U185" s="33"/>
      <c r="V185" s="33"/>
      <c r="W185" s="33"/>
      <c r="X185" s="33">
        <v>86</v>
      </c>
      <c r="Y185" s="33">
        <v>200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9.2857142857142865</v>
      </c>
      <c r="D186" s="15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>
        <f>Q185/Q184*10</f>
        <v>20.8</v>
      </c>
      <c r="R186" s="52"/>
      <c r="S186" s="52"/>
      <c r="T186" s="52"/>
      <c r="U186" s="52"/>
      <c r="V186" s="52"/>
      <c r="W186" s="52"/>
      <c r="X186" s="52">
        <f>X185/X184*10</f>
        <v>4.3</v>
      </c>
      <c r="Y186" s="52">
        <f>Y185/Y184*10</f>
        <v>11.764705882352942</v>
      </c>
    </row>
    <row r="187" spans="1:25" s="108" customFormat="1" ht="30" customHeight="1" x14ac:dyDescent="0.2">
      <c r="A187" s="49" t="s">
        <v>116</v>
      </c>
      <c r="B187" s="22">
        <v>4075</v>
      </c>
      <c r="C187" s="22">
        <f t="shared" si="72"/>
        <v>9087</v>
      </c>
      <c r="D187" s="14">
        <f t="shared" si="57"/>
        <v>2.2299386503067486</v>
      </c>
      <c r="E187" s="33"/>
      <c r="F187" s="33">
        <v>396</v>
      </c>
      <c r="G187" s="33">
        <v>767</v>
      </c>
      <c r="H187" s="33">
        <v>263</v>
      </c>
      <c r="I187" s="33">
        <v>486</v>
      </c>
      <c r="J187" s="33">
        <v>320</v>
      </c>
      <c r="K187" s="33"/>
      <c r="L187" s="33"/>
      <c r="M187" s="33">
        <v>559</v>
      </c>
      <c r="N187" s="33">
        <v>405</v>
      </c>
      <c r="O187" s="33">
        <v>400</v>
      </c>
      <c r="P187" s="33">
        <v>1020</v>
      </c>
      <c r="Q187" s="33"/>
      <c r="R187" s="33">
        <v>150</v>
      </c>
      <c r="S187" s="33">
        <v>399</v>
      </c>
      <c r="T187" s="33">
        <v>1243</v>
      </c>
      <c r="U187" s="33"/>
      <c r="V187" s="33">
        <v>500</v>
      </c>
      <c r="W187" s="33">
        <v>365</v>
      </c>
      <c r="X187" s="33">
        <v>1134</v>
      </c>
      <c r="Y187" s="33">
        <v>680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2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2"/>
        <v>630</v>
      </c>
      <c r="D189" s="15">
        <f t="shared" si="57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2"/>
        <v>910</v>
      </c>
      <c r="D190" s="15">
        <f t="shared" si="57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 t="shared" si="72"/>
        <v>51.45945945945946</v>
      </c>
      <c r="D191" s="15">
        <f t="shared" si="57"/>
        <v>4.3468673577255013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1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2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2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2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2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77</v>
      </c>
      <c r="C198" s="25">
        <f>SUM(E198:Y198)</f>
        <v>117.8</v>
      </c>
      <c r="D198" s="14">
        <f t="shared" ref="D198:D200" si="93">C198/B198</f>
        <v>1.5298701298701298</v>
      </c>
      <c r="E198" s="151"/>
      <c r="F198" s="151"/>
      <c r="G198" s="151"/>
      <c r="H198" s="167">
        <v>16.8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133</v>
      </c>
      <c r="C199" s="47">
        <f>SUM(E199:Y199)</f>
        <v>184.9</v>
      </c>
      <c r="D199" s="14">
        <f t="shared" si="93"/>
        <v>1.3902255639097745</v>
      </c>
      <c r="E199" s="151"/>
      <c r="F199" s="151"/>
      <c r="G199" s="102"/>
      <c r="H199" s="151">
        <v>30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17.5</v>
      </c>
      <c r="C200" s="47">
        <f>C199/C198*10</f>
        <v>15.696095076400681</v>
      </c>
      <c r="D200" s="14">
        <f t="shared" si="93"/>
        <v>0.89691971865146747</v>
      </c>
      <c r="E200" s="151"/>
      <c r="F200" s="151"/>
      <c r="G200" s="102"/>
      <c r="H200" s="102">
        <f>H199/H198*10</f>
        <v>17.857142857142854</v>
      </c>
      <c r="I200" s="102"/>
      <c r="J200" s="102"/>
      <c r="K200" s="102"/>
      <c r="L200" s="102"/>
      <c r="M200" s="102"/>
      <c r="N200" s="102"/>
      <c r="O200" s="102">
        <f t="shared" ref="O200" si="94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93522</v>
      </c>
      <c r="C201" s="25">
        <f>SUM(E201:Y201)</f>
        <v>97863</v>
      </c>
      <c r="D201" s="14">
        <f t="shared" ref="D201:D206" si="95">C201/B201</f>
        <v>1.0464168858664271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4082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0.8906857142857143</v>
      </c>
      <c r="C202" s="163">
        <f>C201/C204</f>
        <v>0.93202857142857143</v>
      </c>
      <c r="D202" s="15">
        <f t="shared" si="95"/>
        <v>1.0464168858664271</v>
      </c>
      <c r="E202" s="159">
        <f>E201/E204</f>
        <v>1.0071169598496039</v>
      </c>
      <c r="F202" s="159">
        <f t="shared" ref="F202:Y202" si="96">F201/F204</f>
        <v>0.77337249143416542</v>
      </c>
      <c r="G202" s="159">
        <f t="shared" si="96"/>
        <v>1.0009099181073704</v>
      </c>
      <c r="H202" s="159">
        <f t="shared" si="96"/>
        <v>0.80882352941176472</v>
      </c>
      <c r="I202" s="159">
        <f t="shared" si="96"/>
        <v>0.8039157520023732</v>
      </c>
      <c r="J202" s="159">
        <f t="shared" si="96"/>
        <v>1</v>
      </c>
      <c r="K202" s="159">
        <f t="shared" si="96"/>
        <v>1.0321004884856944</v>
      </c>
      <c r="L202" s="159">
        <f t="shared" si="96"/>
        <v>0.69293209265491984</v>
      </c>
      <c r="M202" s="159">
        <f t="shared" si="96"/>
        <v>1.1077195310771952</v>
      </c>
      <c r="N202" s="159">
        <f t="shared" si="96"/>
        <v>0.7061462539255271</v>
      </c>
      <c r="O202" s="159">
        <f t="shared" si="96"/>
        <v>0.65382352941176469</v>
      </c>
      <c r="P202" s="159">
        <f t="shared" si="96"/>
        <v>1.0002835672763364</v>
      </c>
      <c r="Q202" s="159">
        <f t="shared" si="96"/>
        <v>0.93706293706293708</v>
      </c>
      <c r="R202" s="159">
        <f t="shared" si="96"/>
        <v>0.87355646897631634</v>
      </c>
      <c r="S202" s="159">
        <f t="shared" si="96"/>
        <v>0.94962808299621559</v>
      </c>
      <c r="T202" s="159">
        <f t="shared" si="96"/>
        <v>0.99926560587515301</v>
      </c>
      <c r="U202" s="159">
        <f t="shared" si="96"/>
        <v>1</v>
      </c>
      <c r="V202" s="159">
        <f t="shared" si="96"/>
        <v>1</v>
      </c>
      <c r="W202" s="159">
        <f t="shared" si="96"/>
        <v>1</v>
      </c>
      <c r="X202" s="159">
        <f t="shared" si="96"/>
        <v>1</v>
      </c>
      <c r="Y202" s="159">
        <f t="shared" si="96"/>
        <v>0.97646645591851067</v>
      </c>
    </row>
    <row r="203" spans="1:25" s="108" customFormat="1" ht="30" customHeight="1" x14ac:dyDescent="0.2">
      <c r="A203" s="29" t="s">
        <v>120</v>
      </c>
      <c r="B203" s="22">
        <v>63954</v>
      </c>
      <c r="C203" s="25">
        <f>SUM(E203:Y203)</f>
        <v>126856</v>
      </c>
      <c r="D203" s="14">
        <f t="shared" si="95"/>
        <v>1.9835506770491291</v>
      </c>
      <c r="E203" s="9">
        <v>5200</v>
      </c>
      <c r="F203" s="9">
        <v>2569</v>
      </c>
      <c r="G203" s="9">
        <v>16590</v>
      </c>
      <c r="H203" s="9">
        <v>6040</v>
      </c>
      <c r="I203" s="9">
        <v>4908</v>
      </c>
      <c r="J203" s="9">
        <v>17500</v>
      </c>
      <c r="K203" s="9">
        <v>4317</v>
      </c>
      <c r="L203" s="9">
        <v>8035</v>
      </c>
      <c r="M203" s="9">
        <v>1646</v>
      </c>
      <c r="N203" s="9">
        <v>1965</v>
      </c>
      <c r="O203" s="9">
        <v>940</v>
      </c>
      <c r="P203" s="9">
        <v>1815</v>
      </c>
      <c r="Q203" s="9">
        <v>7051</v>
      </c>
      <c r="R203" s="9">
        <v>5450</v>
      </c>
      <c r="S203" s="9">
        <v>7120</v>
      </c>
      <c r="T203" s="9">
        <v>1913</v>
      </c>
      <c r="U203" s="9">
        <v>5200</v>
      </c>
      <c r="V203" s="162">
        <v>1084</v>
      </c>
      <c r="W203" s="9">
        <v>2986</v>
      </c>
      <c r="X203" s="9">
        <v>21627</v>
      </c>
      <c r="Y203" s="9">
        <v>2900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5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73899</v>
      </c>
      <c r="C205" s="25">
        <f>SUM(E205:Y205)</f>
        <v>93911</v>
      </c>
      <c r="D205" s="14">
        <f t="shared" si="95"/>
        <v>1.2708020406230125</v>
      </c>
      <c r="E205" s="88">
        <v>7450</v>
      </c>
      <c r="F205" s="88">
        <v>3160</v>
      </c>
      <c r="G205" s="88">
        <v>5500</v>
      </c>
      <c r="H205" s="88">
        <v>5549</v>
      </c>
      <c r="I205" s="88">
        <v>2995</v>
      </c>
      <c r="J205" s="88">
        <v>5950</v>
      </c>
      <c r="K205" s="88">
        <v>4262</v>
      </c>
      <c r="L205" s="88">
        <v>3295</v>
      </c>
      <c r="M205" s="88">
        <v>4881</v>
      </c>
      <c r="N205" s="88">
        <v>1417</v>
      </c>
      <c r="O205" s="88">
        <v>1505</v>
      </c>
      <c r="P205" s="88">
        <v>7055</v>
      </c>
      <c r="Q205" s="88">
        <v>6582</v>
      </c>
      <c r="R205" s="88">
        <v>4463</v>
      </c>
      <c r="S205" s="88">
        <v>7439</v>
      </c>
      <c r="T205" s="88">
        <v>3654</v>
      </c>
      <c r="U205" s="88">
        <v>2800</v>
      </c>
      <c r="V205" s="88">
        <v>2085</v>
      </c>
      <c r="W205" s="88">
        <v>6104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0.70379999999999998</v>
      </c>
      <c r="C206" s="79">
        <f>C205/C204</f>
        <v>0.89439047619047618</v>
      </c>
      <c r="D206" s="15">
        <f t="shared" si="95"/>
        <v>1.2708020406230125</v>
      </c>
      <c r="E206" s="15">
        <f t="shared" ref="E206:J206" si="97">E205/E204</f>
        <v>1.0004028467839399</v>
      </c>
      <c r="F206" s="15">
        <f t="shared" si="97"/>
        <v>0.77337249143416542</v>
      </c>
      <c r="G206" s="15">
        <f t="shared" si="97"/>
        <v>1.0009099181073704</v>
      </c>
      <c r="H206" s="15">
        <f t="shared" si="97"/>
        <v>0.81602941176470589</v>
      </c>
      <c r="I206" s="15">
        <f t="shared" si="97"/>
        <v>0.88846039750815786</v>
      </c>
      <c r="J206" s="15">
        <f t="shared" si="97"/>
        <v>1.0084745762711864</v>
      </c>
      <c r="K206" s="15">
        <f t="shared" ref="K206:Y206" si="98">K205/K204</f>
        <v>0.99139334729006745</v>
      </c>
      <c r="L206" s="15">
        <f t="shared" si="98"/>
        <v>0.65234607008513168</v>
      </c>
      <c r="M206" s="15">
        <f t="shared" si="98"/>
        <v>1.079628400796284</v>
      </c>
      <c r="N206" s="15">
        <f t="shared" si="98"/>
        <v>0.63571108120233288</v>
      </c>
      <c r="O206" s="15">
        <f t="shared" si="98"/>
        <v>0.44264705882352939</v>
      </c>
      <c r="P206" s="15">
        <f t="shared" si="98"/>
        <v>1.0002835672763364</v>
      </c>
      <c r="Q206" s="15">
        <f t="shared" si="98"/>
        <v>0.92055944055944061</v>
      </c>
      <c r="R206" s="15">
        <f t="shared" si="98"/>
        <v>0.87355646897631634</v>
      </c>
      <c r="S206" s="15">
        <f t="shared" si="98"/>
        <v>0.97076862847448775</v>
      </c>
      <c r="T206" s="15">
        <f t="shared" si="98"/>
        <v>0.89449204406364746</v>
      </c>
      <c r="U206" s="15">
        <f t="shared" si="98"/>
        <v>0.85028849073792889</v>
      </c>
      <c r="V206" s="15">
        <f t="shared" si="98"/>
        <v>0.94772727272727275</v>
      </c>
      <c r="W206" s="15">
        <f t="shared" si="98"/>
        <v>1.0006557377049181</v>
      </c>
      <c r="X206" s="15">
        <f t="shared" si="98"/>
        <v>0.74800753513983476</v>
      </c>
      <c r="Y206" s="15">
        <f t="shared" si="98"/>
        <v>0.91429574991218832</v>
      </c>
    </row>
    <row r="207" spans="1:25" s="11" customFormat="1" ht="30" customHeight="1" x14ac:dyDescent="0.2">
      <c r="A207" s="10" t="s">
        <v>123</v>
      </c>
      <c r="B207" s="24">
        <v>64814</v>
      </c>
      <c r="C207" s="24">
        <f>SUM(E207:Y207)</f>
        <v>85846.5</v>
      </c>
      <c r="D207" s="15">
        <f t="shared" ref="D207:D210" si="99">C207/B207</f>
        <v>1.3245055080692443</v>
      </c>
      <c r="E207" s="9">
        <v>7140</v>
      </c>
      <c r="F207" s="9">
        <v>2960</v>
      </c>
      <c r="G207" s="9">
        <v>5500</v>
      </c>
      <c r="H207" s="9">
        <v>5186</v>
      </c>
      <c r="I207" s="9">
        <v>2915</v>
      </c>
      <c r="J207" s="9">
        <v>5350</v>
      </c>
      <c r="K207" s="9">
        <v>3167</v>
      </c>
      <c r="L207" s="9">
        <v>2912</v>
      </c>
      <c r="M207" s="9">
        <v>4881</v>
      </c>
      <c r="N207" s="9">
        <v>1326</v>
      </c>
      <c r="O207" s="9">
        <v>834</v>
      </c>
      <c r="P207" s="9">
        <v>6748</v>
      </c>
      <c r="Q207" s="9">
        <f>Q205-Q208</f>
        <v>6507</v>
      </c>
      <c r="R207" s="9">
        <v>4163</v>
      </c>
      <c r="S207" s="9">
        <v>7253</v>
      </c>
      <c r="T207" s="9">
        <v>3499.5</v>
      </c>
      <c r="U207" s="9">
        <v>2800</v>
      </c>
      <c r="V207" s="9">
        <v>2085</v>
      </c>
      <c r="W207" s="9">
        <v>5314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8372</v>
      </c>
      <c r="C208" s="24">
        <f>SUM(E208:Y208)</f>
        <v>7962</v>
      </c>
      <c r="D208" s="15">
        <f t="shared" si="99"/>
        <v>0.95102723363592934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413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9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9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0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0"/>
        <v>1.0382582606539861</v>
      </c>
      <c r="E212" s="66">
        <f t="shared" ref="E212:Y212" si="101">E211/E210</f>
        <v>1.0038071221339471</v>
      </c>
      <c r="F212" s="66">
        <f t="shared" si="101"/>
        <v>1.205217632440619</v>
      </c>
      <c r="G212" s="66">
        <f t="shared" si="101"/>
        <v>1.0006675089994517</v>
      </c>
      <c r="H212" s="66">
        <f t="shared" si="101"/>
        <v>0.77369224365200495</v>
      </c>
      <c r="I212" s="66">
        <f t="shared" si="101"/>
        <v>0.90046507441709933</v>
      </c>
      <c r="J212" s="66">
        <f t="shared" si="101"/>
        <v>1</v>
      </c>
      <c r="K212" s="66">
        <f t="shared" si="101"/>
        <v>1.1207714195384129</v>
      </c>
      <c r="L212" s="66">
        <f t="shared" si="101"/>
        <v>1.3202894666309299</v>
      </c>
      <c r="M212" s="66">
        <f t="shared" si="101"/>
        <v>0.95905397795833014</v>
      </c>
      <c r="N212" s="66">
        <f t="shared" si="101"/>
        <v>0.99985477781004939</v>
      </c>
      <c r="O212" s="66">
        <f t="shared" si="101"/>
        <v>1.0470753831717234</v>
      </c>
      <c r="P212" s="66">
        <f t="shared" si="101"/>
        <v>1.0189191264944575</v>
      </c>
      <c r="Q212" s="66">
        <f t="shared" si="101"/>
        <v>0.97840886986967512</v>
      </c>
      <c r="R212" s="66">
        <f t="shared" si="101"/>
        <v>0.82616892911010553</v>
      </c>
      <c r="S212" s="66">
        <f t="shared" si="101"/>
        <v>1.2597204221440474</v>
      </c>
      <c r="T212" s="66">
        <f t="shared" si="101"/>
        <v>1</v>
      </c>
      <c r="U212" s="66">
        <f t="shared" si="101"/>
        <v>1.2243159799850953</v>
      </c>
      <c r="V212" s="66">
        <f t="shared" si="101"/>
        <v>0.99980732177263976</v>
      </c>
      <c r="W212" s="66">
        <f t="shared" si="101"/>
        <v>0.97430145803871859</v>
      </c>
      <c r="X212" s="66">
        <f t="shared" si="101"/>
        <v>0.99994816534104314</v>
      </c>
      <c r="Y212" s="66">
        <f t="shared" si="101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0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109324</v>
      </c>
      <c r="C217" s="25">
        <f>SUM(E217:Y217)</f>
        <v>101665.1</v>
      </c>
      <c r="D217" s="14">
        <f t="shared" si="100"/>
        <v>0.92994310489919874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5980</v>
      </c>
      <c r="K217" s="24">
        <v>4120</v>
      </c>
      <c r="L217" s="24">
        <v>6395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8592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0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49195.8</v>
      </c>
      <c r="C219" s="25">
        <f>C217*0.45</f>
        <v>45749.295000000006</v>
      </c>
      <c r="D219" s="14">
        <f t="shared" si="100"/>
        <v>0.92994310489919874</v>
      </c>
      <c r="E219" s="24">
        <f>E217*0.45</f>
        <v>1490.4</v>
      </c>
      <c r="F219" s="24">
        <f t="shared" ref="F219:X219" si="102">F217*0.45</f>
        <v>1296</v>
      </c>
      <c r="G219" s="24">
        <f t="shared" si="102"/>
        <v>5854.5</v>
      </c>
      <c r="H219" s="24">
        <f t="shared" si="102"/>
        <v>3119.4</v>
      </c>
      <c r="I219" s="24">
        <f t="shared" si="102"/>
        <v>1827</v>
      </c>
      <c r="J219" s="24">
        <f t="shared" si="102"/>
        <v>2691</v>
      </c>
      <c r="K219" s="24">
        <f t="shared" si="102"/>
        <v>1854</v>
      </c>
      <c r="L219" s="24">
        <f t="shared" si="102"/>
        <v>2877.75</v>
      </c>
      <c r="M219" s="24">
        <f t="shared" si="102"/>
        <v>1170.45</v>
      </c>
      <c r="N219" s="24">
        <f t="shared" si="102"/>
        <v>1962</v>
      </c>
      <c r="O219" s="24">
        <f t="shared" si="102"/>
        <v>1019.25</v>
      </c>
      <c r="P219" s="24">
        <f t="shared" si="102"/>
        <v>2179.35</v>
      </c>
      <c r="Q219" s="24">
        <f t="shared" si="102"/>
        <v>3866.4</v>
      </c>
      <c r="R219" s="24">
        <f t="shared" si="102"/>
        <v>1216.3500000000001</v>
      </c>
      <c r="S219" s="24">
        <f t="shared" si="102"/>
        <v>1610.55</v>
      </c>
      <c r="T219" s="24">
        <f t="shared" si="102"/>
        <v>1287.0450000000001</v>
      </c>
      <c r="U219" s="24">
        <f t="shared" si="102"/>
        <v>1152</v>
      </c>
      <c r="V219" s="24">
        <f t="shared" si="102"/>
        <v>399.15000000000003</v>
      </c>
      <c r="W219" s="24">
        <f t="shared" si="102"/>
        <v>2643.3</v>
      </c>
      <c r="X219" s="24">
        <f t="shared" si="102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0.94899999999999995</v>
      </c>
      <c r="C220" s="46">
        <f>C217/C218</f>
        <v>0.96252671860708339</v>
      </c>
      <c r="D220" s="14">
        <f t="shared" si="100"/>
        <v>1.0142536550127328</v>
      </c>
      <c r="E220" s="66">
        <f t="shared" ref="E220:Y220" si="103">E217/E218</f>
        <v>1.3036632728036108</v>
      </c>
      <c r="F220" s="66">
        <f t="shared" si="103"/>
        <v>0.94111495980654869</v>
      </c>
      <c r="G220" s="66">
        <f t="shared" si="103"/>
        <v>1.0086637575043109</v>
      </c>
      <c r="H220" s="66">
        <f t="shared" si="103"/>
        <v>0.77022222222222225</v>
      </c>
      <c r="I220" s="66">
        <f t="shared" si="103"/>
        <v>0.60724983311099412</v>
      </c>
      <c r="J220" s="66">
        <f t="shared" si="103"/>
        <v>1.302648719062093</v>
      </c>
      <c r="K220" s="66">
        <f t="shared" si="103"/>
        <v>0.72424545655121031</v>
      </c>
      <c r="L220" s="66">
        <f t="shared" si="103"/>
        <v>0.83873399038898722</v>
      </c>
      <c r="M220" s="66">
        <f t="shared" si="103"/>
        <v>0.5186882933428183</v>
      </c>
      <c r="N220" s="66">
        <f t="shared" si="103"/>
        <v>1.0487061467649821</v>
      </c>
      <c r="O220" s="66">
        <f t="shared" si="103"/>
        <v>0.72538123347475858</v>
      </c>
      <c r="P220" s="66">
        <f t="shared" si="103"/>
        <v>0.9393115154975733</v>
      </c>
      <c r="Q220" s="66">
        <f t="shared" si="103"/>
        <v>3.0685714285714285</v>
      </c>
      <c r="R220" s="66">
        <f t="shared" si="103"/>
        <v>0.84445292974173836</v>
      </c>
      <c r="S220" s="66">
        <f t="shared" si="103"/>
        <v>0.73925304941022252</v>
      </c>
      <c r="T220" s="66">
        <f t="shared" si="103"/>
        <v>0.86039781478629185</v>
      </c>
      <c r="U220" s="66">
        <f t="shared" si="103"/>
        <v>1.0622445818149628</v>
      </c>
      <c r="V220" s="66">
        <f t="shared" si="103"/>
        <v>0.78331518059521366</v>
      </c>
      <c r="W220" s="66">
        <f t="shared" si="103"/>
        <v>1.0083081570996979</v>
      </c>
      <c r="X220" s="66">
        <f t="shared" si="103"/>
        <v>1.123692751532636</v>
      </c>
      <c r="Y220" s="66">
        <f t="shared" si="103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297089</v>
      </c>
      <c r="C221" s="25">
        <f>SUM(E221:Y221)</f>
        <v>318180.84999999998</v>
      </c>
      <c r="D221" s="14">
        <f t="shared" si="100"/>
        <v>1.0709950553537828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2469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0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89126.7</v>
      </c>
      <c r="C223" s="25">
        <f>C221*0.3</f>
        <v>95454.25499999999</v>
      </c>
      <c r="D223" s="14">
        <f t="shared" si="100"/>
        <v>1.0709950553537828</v>
      </c>
      <c r="E223" s="24">
        <f>E221*0.3</f>
        <v>171</v>
      </c>
      <c r="F223" s="24">
        <f t="shared" ref="F223:Y223" si="104">F221*0.3</f>
        <v>2970</v>
      </c>
      <c r="G223" s="24">
        <f t="shared" si="104"/>
        <v>8247</v>
      </c>
      <c r="H223" s="24">
        <f t="shared" si="104"/>
        <v>7280.4</v>
      </c>
      <c r="I223" s="24">
        <f t="shared" si="104"/>
        <v>3172.7999999999997</v>
      </c>
      <c r="J223" s="24">
        <f t="shared" si="104"/>
        <v>3375</v>
      </c>
      <c r="K223" s="24">
        <f t="shared" si="104"/>
        <v>1426.2</v>
      </c>
      <c r="L223" s="24">
        <f t="shared" si="104"/>
        <v>5366.4</v>
      </c>
      <c r="M223" s="24">
        <f t="shared" si="104"/>
        <v>4627.2</v>
      </c>
      <c r="N223" s="24">
        <f t="shared" si="104"/>
        <v>3990</v>
      </c>
      <c r="O223" s="24">
        <f t="shared" si="104"/>
        <v>2922</v>
      </c>
      <c r="P223" s="24">
        <f t="shared" si="104"/>
        <v>7455</v>
      </c>
      <c r="Q223" s="24">
        <f t="shared" si="104"/>
        <v>740.69999999999993</v>
      </c>
      <c r="R223" s="24">
        <f t="shared" si="104"/>
        <v>1305</v>
      </c>
      <c r="S223" s="24">
        <f t="shared" si="104"/>
        <v>3390</v>
      </c>
      <c r="T223" s="24">
        <f t="shared" si="104"/>
        <v>14968.154999999999</v>
      </c>
      <c r="U223" s="24">
        <f t="shared" si="104"/>
        <v>1650</v>
      </c>
      <c r="V223" s="24">
        <f t="shared" si="104"/>
        <v>330</v>
      </c>
      <c r="W223" s="24">
        <f t="shared" si="104"/>
        <v>2967.2999999999997</v>
      </c>
      <c r="X223" s="24">
        <f t="shared" si="104"/>
        <v>13010.1</v>
      </c>
      <c r="Y223" s="24">
        <f t="shared" si="104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1.0552352035976997</v>
      </c>
      <c r="D224" s="14">
        <f t="shared" si="100"/>
        <v>1.01562579749538</v>
      </c>
      <c r="E224" s="159">
        <f t="shared" ref="E224:Y224" si="105">E221/E222</f>
        <v>0.78512396694214881</v>
      </c>
      <c r="F224" s="159">
        <f t="shared" si="105"/>
        <v>1.198112065835653</v>
      </c>
      <c r="G224" s="159">
        <f t="shared" si="105"/>
        <v>1.0301281570861125</v>
      </c>
      <c r="H224" s="87">
        <f t="shared" si="105"/>
        <v>1.2621177449552736</v>
      </c>
      <c r="I224" s="87">
        <f t="shared" si="105"/>
        <v>1.1627088830255057</v>
      </c>
      <c r="J224" s="87">
        <f t="shared" si="105"/>
        <v>0.93742188150987416</v>
      </c>
      <c r="K224" s="87">
        <f t="shared" si="105"/>
        <v>1.3582857142857143</v>
      </c>
      <c r="L224" s="87">
        <f t="shared" si="105"/>
        <v>0.94570446735395186</v>
      </c>
      <c r="M224" s="87">
        <f t="shared" si="105"/>
        <v>1.115176053792206</v>
      </c>
      <c r="N224" s="87">
        <f t="shared" si="105"/>
        <v>0.93065565740675948</v>
      </c>
      <c r="O224" s="87">
        <f t="shared" si="105"/>
        <v>1.2873380914618029</v>
      </c>
      <c r="P224" s="87">
        <f t="shared" si="105"/>
        <v>1.6408055463849456</v>
      </c>
      <c r="Q224" s="87">
        <f t="shared" si="105"/>
        <v>0.75045592705167175</v>
      </c>
      <c r="R224" s="87">
        <f t="shared" si="105"/>
        <v>1.1615487316421895</v>
      </c>
      <c r="S224" s="87">
        <f t="shared" si="105"/>
        <v>1.0796866042423083</v>
      </c>
      <c r="T224" s="87">
        <f t="shared" si="105"/>
        <v>0.83385727417063593</v>
      </c>
      <c r="U224" s="87">
        <f t="shared" si="105"/>
        <v>1.3313967562333575</v>
      </c>
      <c r="V224" s="87">
        <f t="shared" si="105"/>
        <v>1.9434628975265018</v>
      </c>
      <c r="W224" s="87">
        <f t="shared" si="105"/>
        <v>1.3315831987075928</v>
      </c>
      <c r="X224" s="87">
        <f t="shared" si="105"/>
        <v>1.0176463686495365</v>
      </c>
      <c r="Y224" s="87">
        <f t="shared" si="105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132255</v>
      </c>
      <c r="C225" s="25">
        <f>SUM(E225:Y225)</f>
        <v>173347</v>
      </c>
      <c r="D225" s="8">
        <f t="shared" si="100"/>
        <v>1.3107028089675248</v>
      </c>
      <c r="E225" s="158"/>
      <c r="F225" s="156">
        <v>7300</v>
      </c>
      <c r="G225" s="158">
        <v>17880</v>
      </c>
      <c r="H225" s="156">
        <v>5504</v>
      </c>
      <c r="I225" s="156">
        <v>8202</v>
      </c>
      <c r="J225" s="156">
        <v>2300</v>
      </c>
      <c r="K225" s="156">
        <v>3000</v>
      </c>
      <c r="L225" s="158">
        <v>15797</v>
      </c>
      <c r="M225" s="156">
        <v>9884</v>
      </c>
      <c r="N225" s="24">
        <v>7200</v>
      </c>
      <c r="O225" s="158">
        <v>6200</v>
      </c>
      <c r="P225" s="158">
        <v>13300</v>
      </c>
      <c r="Q225" s="157">
        <v>700</v>
      </c>
      <c r="R225" s="157">
        <v>4000</v>
      </c>
      <c r="S225" s="157">
        <v>4200</v>
      </c>
      <c r="T225" s="156">
        <v>31799</v>
      </c>
      <c r="U225" s="156">
        <v>3890</v>
      </c>
      <c r="V225" s="157"/>
      <c r="W225" s="158">
        <f>5294+400</f>
        <v>5694</v>
      </c>
      <c r="X225" s="156">
        <v>16977</v>
      </c>
      <c r="Y225" s="158">
        <v>9520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0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32935.93</v>
      </c>
      <c r="D227" s="8">
        <f t="shared" si="100"/>
        <v>38.793792697290932</v>
      </c>
      <c r="E227" s="158"/>
      <c r="F227" s="158">
        <f t="shared" ref="F227:Y227" si="106">F225*0.19</f>
        <v>1387</v>
      </c>
      <c r="G227" s="158">
        <f t="shared" si="106"/>
        <v>3397.2</v>
      </c>
      <c r="H227" s="158">
        <f t="shared" si="106"/>
        <v>1045.76</v>
      </c>
      <c r="I227" s="158">
        <f t="shared" si="106"/>
        <v>1558.38</v>
      </c>
      <c r="J227" s="158">
        <f t="shared" si="106"/>
        <v>437</v>
      </c>
      <c r="K227" s="158">
        <f t="shared" si="106"/>
        <v>570</v>
      </c>
      <c r="L227" s="158">
        <f t="shared" si="106"/>
        <v>3001.43</v>
      </c>
      <c r="M227" s="158">
        <f t="shared" si="106"/>
        <v>1877.96</v>
      </c>
      <c r="N227" s="158">
        <f t="shared" si="106"/>
        <v>1368</v>
      </c>
      <c r="O227" s="158">
        <f t="shared" si="106"/>
        <v>1178</v>
      </c>
      <c r="P227" s="158">
        <f t="shared" si="106"/>
        <v>2527</v>
      </c>
      <c r="Q227" s="158">
        <f t="shared" si="106"/>
        <v>133</v>
      </c>
      <c r="R227" s="158">
        <f t="shared" si="106"/>
        <v>760</v>
      </c>
      <c r="S227" s="158">
        <f t="shared" si="106"/>
        <v>798</v>
      </c>
      <c r="T227" s="158">
        <f t="shared" si="106"/>
        <v>6041.81</v>
      </c>
      <c r="U227" s="158">
        <f t="shared" si="106"/>
        <v>739.1</v>
      </c>
      <c r="V227" s="158"/>
      <c r="W227" s="158">
        <f t="shared" si="106"/>
        <v>1081.8599999999999</v>
      </c>
      <c r="X227" s="158">
        <f t="shared" si="106"/>
        <v>3225.63</v>
      </c>
      <c r="Y227" s="158">
        <f t="shared" si="106"/>
        <v>1808.8</v>
      </c>
    </row>
    <row r="228" spans="1:25" s="56" customFormat="1" ht="30" customHeight="1" collapsed="1" x14ac:dyDescent="0.2">
      <c r="A228" s="12" t="s">
        <v>137</v>
      </c>
      <c r="B228" s="8">
        <v>0.499</v>
      </c>
      <c r="C228" s="8">
        <f>C225/C226</f>
        <v>0.64715281433280691</v>
      </c>
      <c r="D228" s="8">
        <f>C228/B228</f>
        <v>1.2968994275206551</v>
      </c>
      <c r="E228" s="159"/>
      <c r="F228" s="159">
        <f t="shared" ref="F228" si="107">F225/F226</f>
        <v>0.79512035725955776</v>
      </c>
      <c r="G228" s="159">
        <f>G225/G226</f>
        <v>0.5187269720618527</v>
      </c>
      <c r="H228" s="159">
        <f>H225/H226</f>
        <v>0.2192828685258964</v>
      </c>
      <c r="I228" s="159">
        <f t="shared" ref="I228:Y228" si="108">I225/I226</f>
        <v>1.1722166642846934</v>
      </c>
      <c r="J228" s="159">
        <f t="shared" si="108"/>
        <v>1.7530487804878048</v>
      </c>
      <c r="K228" s="159">
        <f t="shared" si="108"/>
        <v>0.81037277147487841</v>
      </c>
      <c r="L228" s="159">
        <f>L225/L226</f>
        <v>0.69507634091609094</v>
      </c>
      <c r="M228" s="159">
        <f t="shared" si="108"/>
        <v>2.0366783432928086</v>
      </c>
      <c r="N228" s="159">
        <f t="shared" si="108"/>
        <v>0.79164376030786143</v>
      </c>
      <c r="O228" s="159">
        <f t="shared" si="108"/>
        <v>0.64529558701082435</v>
      </c>
      <c r="P228" s="159">
        <f t="shared" si="108"/>
        <v>0.8539325842696629</v>
      </c>
      <c r="Q228" s="159">
        <f t="shared" si="108"/>
        <v>9.7289784572619872E-2</v>
      </c>
      <c r="R228" s="159">
        <f t="shared" si="108"/>
        <v>2.2727272727272729</v>
      </c>
      <c r="S228" s="159">
        <f t="shared" si="108"/>
        <v>0.69398545935228029</v>
      </c>
      <c r="T228" s="159">
        <f t="shared" si="108"/>
        <v>0.54662816083062593</v>
      </c>
      <c r="U228" s="159">
        <f t="shared" si="108"/>
        <v>0.90381040892193309</v>
      </c>
      <c r="V228" s="159"/>
      <c r="W228" s="159">
        <f t="shared" si="108"/>
        <v>0.60145769515157921</v>
      </c>
      <c r="X228" s="159">
        <f t="shared" si="108"/>
        <v>0.76718333408649286</v>
      </c>
      <c r="Y228" s="159">
        <f t="shared" si="108"/>
        <v>0.58903601039475317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9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9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9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174147.88</v>
      </c>
      <c r="D234" s="8">
        <f t="shared" si="109"/>
        <v>1.308662988538708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10">G232+G230+G227+G223+G219</f>
        <v>17498.7</v>
      </c>
      <c r="H234" s="158">
        <f>H232+H230+H227+H223+H219</f>
        <v>11445.56</v>
      </c>
      <c r="I234" s="158">
        <f t="shared" si="110"/>
        <v>6558.18</v>
      </c>
      <c r="J234" s="158">
        <f t="shared" si="110"/>
        <v>6503</v>
      </c>
      <c r="K234" s="158">
        <f t="shared" si="110"/>
        <v>3850.2</v>
      </c>
      <c r="L234" s="158">
        <f t="shared" si="110"/>
        <v>11245.58</v>
      </c>
      <c r="M234" s="158">
        <f t="shared" si="110"/>
        <v>7675.61</v>
      </c>
      <c r="N234" s="158">
        <f t="shared" si="110"/>
        <v>7320</v>
      </c>
      <c r="O234" s="158">
        <f>O232+O230+O227+O223+O219</f>
        <v>5119.25</v>
      </c>
      <c r="P234" s="155">
        <f t="shared" si="110"/>
        <v>12169.75</v>
      </c>
      <c r="Q234" s="158">
        <f t="shared" si="110"/>
        <v>4740.1000000000004</v>
      </c>
      <c r="R234" s="158">
        <f t="shared" si="110"/>
        <v>3281.3500000000004</v>
      </c>
      <c r="S234" s="158">
        <f t="shared" si="110"/>
        <v>5798.55</v>
      </c>
      <c r="T234" s="158">
        <f t="shared" si="110"/>
        <v>22297.010000000002</v>
      </c>
      <c r="U234" s="158">
        <f t="shared" si="110"/>
        <v>3541.1</v>
      </c>
      <c r="V234" s="158">
        <f t="shared" si="110"/>
        <v>729.15000000000009</v>
      </c>
      <c r="W234" s="158">
        <f t="shared" si="110"/>
        <v>6692.46</v>
      </c>
      <c r="X234" s="158">
        <f t="shared" si="110"/>
        <v>19040.13</v>
      </c>
      <c r="Y234" s="158">
        <f t="shared" si="110"/>
        <v>11327.8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23.1</v>
      </c>
      <c r="C236" s="47">
        <f>C234/C235*10</f>
        <v>23.640839487402264</v>
      </c>
      <c r="D236" s="8">
        <f>C236/B236</f>
        <v>1.0234129648226087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1">G234/G235*10</f>
        <v>27.103294456577295</v>
      </c>
      <c r="H236" s="154">
        <f>H234/H235*10</f>
        <v>15.556105251712513</v>
      </c>
      <c r="I236" s="154">
        <f t="shared" si="111"/>
        <v>24.651105096977901</v>
      </c>
      <c r="J236" s="154">
        <f t="shared" si="111"/>
        <v>23.137408382551769</v>
      </c>
      <c r="K236" s="154">
        <f>K234/K235*10</f>
        <v>30.742574257425737</v>
      </c>
      <c r="L236" s="154">
        <f>L234/L235*10</f>
        <v>17.895576066199872</v>
      </c>
      <c r="M236" s="154">
        <f>M234/M235*10</f>
        <v>24.990590610145208</v>
      </c>
      <c r="N236" s="154">
        <f t="shared" si="111"/>
        <v>24.414648789273564</v>
      </c>
      <c r="O236" s="154">
        <f>O234/O235*10</f>
        <v>25.575789368505198</v>
      </c>
      <c r="P236" s="154">
        <f t="shared" si="111"/>
        <v>32.730218923134856</v>
      </c>
      <c r="Q236" s="154">
        <f t="shared" si="111"/>
        <v>22.396994896994897</v>
      </c>
      <c r="R236" s="154">
        <f>R234/R235*10</f>
        <v>22.780824770896974</v>
      </c>
      <c r="S236" s="154">
        <f t="shared" si="111"/>
        <v>27.148040638606673</v>
      </c>
      <c r="T236" s="154">
        <f t="shared" si="111"/>
        <v>23.476467739218329</v>
      </c>
      <c r="U236" s="154">
        <f t="shared" si="111"/>
        <v>26.284887173396672</v>
      </c>
      <c r="V236" s="154">
        <f t="shared" si="111"/>
        <v>24.683480027081931</v>
      </c>
      <c r="W236" s="154">
        <f t="shared" si="111"/>
        <v>30.634715737434771</v>
      </c>
      <c r="X236" s="154">
        <f t="shared" si="111"/>
        <v>23.900244774995297</v>
      </c>
      <c r="Y236" s="154">
        <f>Y234/Y235*10</f>
        <v>21.494060946453644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1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</row>
    <row r="247" spans="1:25" ht="20.25" hidden="1" customHeight="1" x14ac:dyDescent="0.25">
      <c r="A247" s="189"/>
      <c r="B247" s="190"/>
      <c r="C247" s="190"/>
      <c r="D247" s="190"/>
      <c r="E247" s="190"/>
      <c r="F247" s="190"/>
      <c r="G247" s="190"/>
      <c r="H247" s="190"/>
      <c r="I247" s="190"/>
      <c r="J247" s="19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2023-09-22T06:27:37Z</cp:lastPrinted>
  <dcterms:created xsi:type="dcterms:W3CDTF">2017-06-08T05:54:08Z</dcterms:created>
  <dcterms:modified xsi:type="dcterms:W3CDTF">2023-09-22T12:14:45Z</dcterms:modified>
</cp:coreProperties>
</file>