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295" windowWidth="11970" windowHeight="6945" activeTab="0"/>
  </bookViews>
  <sheets>
    <sheet name="Лист1" sheetId="1" r:id="rId1"/>
  </sheets>
  <definedNames>
    <definedName name="_xlnm.Print_Area" localSheetId="0">'Лист1'!$A$1:$F$143</definedName>
  </definedNames>
  <calcPr fullCalcOnLoad="1"/>
</workbook>
</file>

<file path=xl/sharedStrings.xml><?xml version="1.0" encoding="utf-8"?>
<sst xmlns="http://schemas.openxmlformats.org/spreadsheetml/2006/main" count="286" uniqueCount="117">
  <si>
    <t>Родилось</t>
  </si>
  <si>
    <t>Умерло</t>
  </si>
  <si>
    <t>чел.</t>
  </si>
  <si>
    <t>тыс. руб.</t>
  </si>
  <si>
    <t>Моргаушское райпо</t>
  </si>
  <si>
    <t xml:space="preserve">ВСЕГО </t>
  </si>
  <si>
    <t>Приплод телят</t>
  </si>
  <si>
    <t>Приплод поросят</t>
  </si>
  <si>
    <t>цент.</t>
  </si>
  <si>
    <t>гол.</t>
  </si>
  <si>
    <t>тонн</t>
  </si>
  <si>
    <t>Численность безработных</t>
  </si>
  <si>
    <t>Уровень безработицы</t>
  </si>
  <si>
    <t>%</t>
  </si>
  <si>
    <t>Крупного рогатого скота</t>
  </si>
  <si>
    <t>Свиней</t>
  </si>
  <si>
    <t>Лошадей</t>
  </si>
  <si>
    <t>Производство мяса (реализовано на убой скота и птицы  в живой массе)</t>
  </si>
  <si>
    <t>Валовой надой молока</t>
  </si>
  <si>
    <t>кг</t>
  </si>
  <si>
    <t>тыс. шт</t>
  </si>
  <si>
    <t>шт</t>
  </si>
  <si>
    <t>Среднесуточный привес КРС</t>
  </si>
  <si>
    <t>Среднесуточный привес свиней</t>
  </si>
  <si>
    <t>гр.</t>
  </si>
  <si>
    <t>Ед. изм.</t>
  </si>
  <si>
    <t>ООО "Моргауши - Хлеб"</t>
  </si>
  <si>
    <t>отклонение 
 (-,+)</t>
  </si>
  <si>
    <t>отклонение  
(-,+)</t>
  </si>
  <si>
    <t xml:space="preserve">  </t>
  </si>
  <si>
    <t>МУП ЖКХ "Моргаушское"</t>
  </si>
  <si>
    <t>Моргаушский почтампт</t>
  </si>
  <si>
    <t xml:space="preserve">  продукция предпр. промышл. и обслуж. пр-в</t>
  </si>
  <si>
    <t>в том числе:</t>
  </si>
  <si>
    <t>Получено яиц, всего</t>
  </si>
  <si>
    <t xml:space="preserve">Птицы </t>
  </si>
  <si>
    <t xml:space="preserve">другие предприятия </t>
  </si>
  <si>
    <r>
      <t xml:space="preserve">  </t>
    </r>
    <r>
      <rPr>
        <b/>
        <sz val="12"/>
        <rFont val="TimesET"/>
        <family val="0"/>
      </rPr>
      <t>сельскохозяйственная продукция сельскохозяйственных предприятий</t>
    </r>
  </si>
  <si>
    <t>в хозяйствах населения</t>
  </si>
  <si>
    <t>яйценоскость кур-несушек</t>
  </si>
  <si>
    <t>другие предприятия</t>
  </si>
  <si>
    <t xml:space="preserve">в сельскохозяйственных предприятиях  </t>
  </si>
  <si>
    <t>в КФХ</t>
  </si>
  <si>
    <t xml:space="preserve">ООО "Cундырь- Хлеб"                              </t>
  </si>
  <si>
    <t>тыс.руб</t>
  </si>
  <si>
    <t>Жилищное строительство-всего</t>
  </si>
  <si>
    <t>кв.м</t>
  </si>
  <si>
    <t>ВСЕГО</t>
  </si>
  <si>
    <t>Всего</t>
  </si>
  <si>
    <t>МУП Рынок</t>
  </si>
  <si>
    <t>МУП ЖКХ Моргаушское</t>
  </si>
  <si>
    <t>ООО "Общественное питание"(Моргаушское райпо)</t>
  </si>
  <si>
    <t>ЗАО ЧП "Сеспель"</t>
  </si>
  <si>
    <t>ООО Управляющая компания ЖКХ</t>
  </si>
  <si>
    <t>Всего инвестиций за счет средств местного бюджета</t>
  </si>
  <si>
    <t>строительство,ремонт и содержание местных дорог</t>
  </si>
  <si>
    <t xml:space="preserve">Средний надой молока на одну корову в сельскохозяйственных предприятиях  </t>
  </si>
  <si>
    <t>Филиал ОАО "Газпром газораспределение Чебоксары" в с. Моргауши</t>
  </si>
  <si>
    <t>Овцы и козы</t>
  </si>
  <si>
    <t xml:space="preserve">Средний надой молока от одной коровы во всех категориях хозяйств  </t>
  </si>
  <si>
    <t>тыс.гол.</t>
  </si>
  <si>
    <t>развитие образования</t>
  </si>
  <si>
    <t xml:space="preserve">развитие жилищного строительства </t>
  </si>
  <si>
    <t>развитие сельского хозйства (устойчивое развитие сельских территорий)</t>
  </si>
  <si>
    <t xml:space="preserve"> гол.</t>
  </si>
  <si>
    <t>в том числе осуществляемое населением за счет соб. и заем. средств</t>
  </si>
  <si>
    <t>Б.- Сундырское райпо</t>
  </si>
  <si>
    <t>развитие культуры и туризма</t>
  </si>
  <si>
    <t>ИП Вязов А.Н.</t>
  </si>
  <si>
    <t>ООО БТИ</t>
  </si>
  <si>
    <t xml:space="preserve">в т.ч. коров                               </t>
  </si>
  <si>
    <t xml:space="preserve"> </t>
  </si>
  <si>
    <t>Количество браков</t>
  </si>
  <si>
    <t>Количество разводов</t>
  </si>
  <si>
    <t>Общий объем инвестиций в основной капитал по предприятиям и организациям</t>
  </si>
  <si>
    <t>Зерновые и зернобобовые</t>
  </si>
  <si>
    <t>га.</t>
  </si>
  <si>
    <t xml:space="preserve">        в т.ч. озимые культуры</t>
  </si>
  <si>
    <t xml:space="preserve">       в т.ч. озимые культуры</t>
  </si>
  <si>
    <t xml:space="preserve">Валовый сбор </t>
  </si>
  <si>
    <t>Урожайность</t>
  </si>
  <si>
    <t>ц./га.</t>
  </si>
  <si>
    <t>Технические культуры</t>
  </si>
  <si>
    <t xml:space="preserve">Картофель </t>
  </si>
  <si>
    <t>Овощи</t>
  </si>
  <si>
    <t>СХПК им.Суворова</t>
  </si>
  <si>
    <t>СХПК им.Ильича</t>
  </si>
  <si>
    <t>СПК - ПЗ "Свобода"</t>
  </si>
  <si>
    <t>СПК "Ударник"</t>
  </si>
  <si>
    <t>ОАО "ПФ "Моргаушская"</t>
  </si>
  <si>
    <t>другие сельскохозяйственные предприятия</t>
  </si>
  <si>
    <t>О.В.Тимофеева</t>
  </si>
  <si>
    <t>2022 г.</t>
  </si>
  <si>
    <t xml:space="preserve">    Всего трудоспособных – 17101 человек. Количество детей в садиках - 1248,  учащихся в школах - 3241,  пенсионеров - 10260 человек, в т.ч. работающих - 1605 человека.</t>
  </si>
  <si>
    <t>АО "Моргаушский кирпичный завод"</t>
  </si>
  <si>
    <t>Начальник отдела экономики и инвестиционной деятельности</t>
  </si>
  <si>
    <r>
      <t xml:space="preserve">    
    В округе 177 населенных пунктов. Территория округа занимает 84,5 тыс. га земли, в т.ч.  сельскохозяйственного назначения во всех категориях -   61,187  тыс. га, из  них  пашни - 44,9 тыс. га.
    На территории округа действуют 269 организаций и предприятий, в т. 18 сельскохозяйственных, 9 промышленных и обслуживающих предприятий, 2 районных  потребительских  общества. Также на территории округа осуществляют свою деятельность 70 крестьянских (фермерских) хозяйств и 676 индивидуальных предпринимателя.
    Транспортное обслуживание  населения внутри округа осуществляется 3 индивидуальными предпринимателями по 12 маршрутам. 
     Наличие автомобилей в личной собственности населения района на 1 января 2021 года - 8704</t>
    </r>
    <r>
      <rPr>
        <sz val="11"/>
        <color indexed="8"/>
        <rFont val="Mongolian Baiti"/>
        <family val="4"/>
      </rPr>
      <t xml:space="preserve"> единиц, в  том числе 4692 единицы легковых автомобилей, 407 грузовых автомобилей, 126 мотоцикла,</t>
    </r>
    <r>
      <rPr>
        <sz val="11"/>
        <color indexed="30"/>
        <rFont val="Mongolian Baiti"/>
        <family val="4"/>
      </rPr>
      <t xml:space="preserve"> </t>
    </r>
    <r>
      <rPr>
        <sz val="11"/>
        <rFont val="Mongolian Baiti"/>
        <family val="4"/>
      </rPr>
      <t>185</t>
    </r>
    <r>
      <rPr>
        <sz val="11"/>
        <color indexed="8"/>
        <rFont val="Mongolian Baiti"/>
        <family val="4"/>
      </rPr>
      <t xml:space="preserve"> прицепа, 32 полуприцепа, 685 тракторов, 22 зерноуборочных комбайнов,  53 дорожно - строительных и мелиоративных машин, снегоходы - 7. </t>
    </r>
    <r>
      <rPr>
        <sz val="11"/>
        <rFont val="Mongolian Baiti"/>
        <family val="4"/>
      </rPr>
      <t xml:space="preserve">Общая протяженность автомобильных дорог в округе всего - 730,637 км, в том числе с твердым покрытием  - 428,437 км.     </t>
    </r>
  </si>
  <si>
    <t xml:space="preserve">     Имеются: 20 дневная общеобразовательная школа, из которых 13 средних, 7 основных,  12 самостоятельных дошкольных образовательных организаций; 4 учреждения доп.образования детей; 1 централизованная клубная система, в ее состав входят 46 структурных подразделений (филиалов) учреждений культурно-досугового типа в сельских поселениях; 1 централизованная библиотечная система, в ее состав входят 30 модельных библиотек; 1 музей верховых чувашей, в ее состав входят  2 филиала; функционирует также  при отделе культуры архив, 1 районная больница Министерства здравоохранения и социального развития Чувашской Республики, 4 участковых больниц, 9 врачебных амбулаторий, 38  фельдшерско - акушерских пунктов, 26 спортивных залов. </t>
  </si>
  <si>
    <t>2023 г.</t>
  </si>
  <si>
    <t>тыс. руб</t>
  </si>
  <si>
    <t>ООО "Дублин"</t>
  </si>
  <si>
    <t>ООО Завод "ДСМ-групп"</t>
  </si>
  <si>
    <t>ООО "Алпроф"</t>
  </si>
  <si>
    <t>2023 к 2022 в %</t>
  </si>
  <si>
    <t xml:space="preserve">     На 1 января 2023 г в районе числится 13628 постоянных хозяйств, численность населения  составляет 30826 человек.</t>
  </si>
  <si>
    <t>Итоги социально-экономического развития 
Моргаушского муниципального округа за январь-июль 2023 года.</t>
  </si>
  <si>
    <t>Демографическая обстановка за январь-июль 2023 года.</t>
  </si>
  <si>
    <t>Отгружено товаров собственного производства, 
выполнено работ и услуг собственными силами за январь-июль 2023 года.</t>
  </si>
  <si>
    <t>Собственные доходы бюджета Моргаушского МО за январь-июль 2023 года.</t>
  </si>
  <si>
    <t>Платные услуги населению за январь-июль 2023 года.</t>
  </si>
  <si>
    <t>Розничный товарооборот за январь-июль 2023 года.</t>
  </si>
  <si>
    <t>Общественное питание за январь-июль 2023 года.</t>
  </si>
  <si>
    <t>Животноводство за январь-июль 2023 года.</t>
  </si>
  <si>
    <t>О ходе  работ аграриями района на 01.08.2023</t>
  </si>
  <si>
    <t>Поголовье скота на 1 августа 2023 года.</t>
  </si>
  <si>
    <t>Инвестиции за январь-июль 2023 года.</t>
  </si>
  <si>
    <t>Рынок труда за январь-июль 2023 года.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</si>
</sst>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</numFmts>
  <fonts count="46">
    <font>
      <sz val="10"/>
      <name val="Arial Cyr"/>
      <family val="0"/>
    </font>
    <font>
      <sz val="10"/>
      <name val="TimesET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ET"/>
      <family val="0"/>
    </font>
    <font>
      <sz val="12"/>
      <name val="TimesET"/>
      <family val="0"/>
    </font>
    <font>
      <b/>
      <sz val="12"/>
      <name val="TimesET"/>
      <family val="0"/>
    </font>
    <font>
      <sz val="11"/>
      <name val="Mongolian Baiti"/>
      <family val="4"/>
    </font>
    <font>
      <sz val="14"/>
      <name val="TimesET"/>
      <family val="0"/>
    </font>
    <font>
      <sz val="11"/>
      <name val="Times New Roman"/>
      <family val="1"/>
    </font>
    <font>
      <sz val="11"/>
      <color indexed="8"/>
      <name val="Mongolian Baiti"/>
      <family val="4"/>
    </font>
    <font>
      <sz val="11"/>
      <color indexed="30"/>
      <name val="Mongolian Baiti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5" fillId="33" borderId="10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horizontal="right" wrapText="1"/>
    </xf>
    <xf numFmtId="0" fontId="6" fillId="33" borderId="1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0" fillId="33" borderId="0" xfId="0" applyFill="1" applyAlignment="1">
      <alignment/>
    </xf>
    <xf numFmtId="175" fontId="6" fillId="33" borderId="10" xfId="0" applyNumberFormat="1" applyFont="1" applyFill="1" applyBorder="1" applyAlignment="1">
      <alignment horizontal="center"/>
    </xf>
    <xf numFmtId="175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175" fontId="5" fillId="0" borderId="10" xfId="0" applyNumberFormat="1" applyFont="1" applyBorder="1" applyAlignment="1">
      <alignment horizontal="center"/>
    </xf>
    <xf numFmtId="175" fontId="5" fillId="33" borderId="10" xfId="0" applyNumberFormat="1" applyFont="1" applyFill="1" applyBorder="1" applyAlignment="1">
      <alignment horizontal="center"/>
    </xf>
    <xf numFmtId="1" fontId="6" fillId="33" borderId="10" xfId="0" applyNumberFormat="1" applyFont="1" applyFill="1" applyBorder="1" applyAlignment="1">
      <alignment horizontal="center"/>
    </xf>
    <xf numFmtId="1" fontId="5" fillId="33" borderId="10" xfId="0" applyNumberFormat="1" applyFont="1" applyFill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75" fontId="6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175" fontId="5" fillId="33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0" fontId="5" fillId="0" borderId="11" xfId="0" applyFont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/>
    </xf>
    <xf numFmtId="0" fontId="8" fillId="0" borderId="0" xfId="0" applyFont="1" applyBorder="1" applyAlignment="1">
      <alignment wrapText="1"/>
    </xf>
    <xf numFmtId="1" fontId="5" fillId="0" borderId="10" xfId="0" applyNumberFormat="1" applyFont="1" applyBorder="1" applyAlignment="1">
      <alignment horizontal="center"/>
    </xf>
    <xf numFmtId="0" fontId="5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175" fontId="5" fillId="34" borderId="10" xfId="0" applyNumberFormat="1" applyFont="1" applyFill="1" applyBorder="1" applyAlignment="1">
      <alignment horizontal="center"/>
    </xf>
    <xf numFmtId="1" fontId="6" fillId="34" borderId="10" xfId="0" applyNumberFormat="1" applyFont="1" applyFill="1" applyBorder="1" applyAlignment="1">
      <alignment horizontal="center"/>
    </xf>
    <xf numFmtId="175" fontId="6" fillId="34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wrapText="1"/>
    </xf>
    <xf numFmtId="175" fontId="5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75" fontId="6" fillId="0" borderId="10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vertical="top" wrapText="1"/>
    </xf>
    <xf numFmtId="175" fontId="6" fillId="33" borderId="10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1" fontId="5" fillId="0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top" wrapText="1"/>
    </xf>
    <xf numFmtId="175" fontId="5" fillId="0" borderId="12" xfId="0" applyNumberFormat="1" applyFont="1" applyFill="1" applyBorder="1" applyAlignment="1">
      <alignment horizontal="center"/>
    </xf>
    <xf numFmtId="175" fontId="5" fillId="0" borderId="10" xfId="0" applyNumberFormat="1" applyFont="1" applyFill="1" applyBorder="1" applyAlignment="1">
      <alignment horizontal="center"/>
    </xf>
    <xf numFmtId="175" fontId="5" fillId="0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175" fontId="6" fillId="0" borderId="10" xfId="0" applyNumberFormat="1" applyFont="1" applyFill="1" applyBorder="1" applyAlignment="1">
      <alignment horizontal="center" vertical="top" wrapText="1"/>
    </xf>
    <xf numFmtId="175" fontId="5" fillId="0" borderId="10" xfId="0" applyNumberFormat="1" applyFont="1" applyFill="1" applyBorder="1" applyAlignment="1">
      <alignment horizontal="center" vertical="top" wrapText="1"/>
    </xf>
    <xf numFmtId="1" fontId="6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left" vertical="top" wrapText="1"/>
    </xf>
    <xf numFmtId="1" fontId="5" fillId="34" borderId="10" xfId="0" applyNumberFormat="1" applyFont="1" applyFill="1" applyBorder="1" applyAlignment="1">
      <alignment horizontal="center"/>
    </xf>
    <xf numFmtId="175" fontId="6" fillId="0" borderId="10" xfId="0" applyNumberFormat="1" applyFont="1" applyFill="1" applyBorder="1" applyAlignment="1">
      <alignment horizontal="center"/>
    </xf>
    <xf numFmtId="1" fontId="6" fillId="34" borderId="10" xfId="0" applyNumberFormat="1" applyFont="1" applyFill="1" applyBorder="1" applyAlignment="1">
      <alignment horizontal="center"/>
    </xf>
    <xf numFmtId="0" fontId="6" fillId="6" borderId="13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wrapText="1"/>
    </xf>
    <xf numFmtId="0" fontId="6" fillId="6" borderId="13" xfId="0" applyFont="1" applyFill="1" applyBorder="1" applyAlignment="1">
      <alignment horizontal="center" wrapText="1"/>
    </xf>
    <xf numFmtId="0" fontId="7" fillId="0" borderId="0" xfId="0" applyFont="1" applyAlignment="1">
      <alignment horizontal="justify" wrapText="1"/>
    </xf>
    <xf numFmtId="0" fontId="7" fillId="34" borderId="0" xfId="0" applyFont="1" applyFill="1" applyAlignment="1">
      <alignment horizontal="justify" wrapText="1"/>
    </xf>
    <xf numFmtId="0" fontId="7" fillId="34" borderId="15" xfId="0" applyFont="1" applyFill="1" applyBorder="1" applyAlignment="1">
      <alignment horizontal="justify" wrapText="1"/>
    </xf>
    <xf numFmtId="0" fontId="5" fillId="0" borderId="0" xfId="0" applyFont="1" applyBorder="1" applyAlignment="1">
      <alignment horizontal="center" vertical="top" wrapText="1"/>
    </xf>
    <xf numFmtId="0" fontId="6" fillId="6" borderId="11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43"/>
  <sheetViews>
    <sheetView tabSelected="1" view="pageBreakPreview" zoomScale="98" zoomScaleNormal="90" zoomScaleSheetLayoutView="98" zoomScalePageLayoutView="0" workbookViewId="0" topLeftCell="A124">
      <selection activeCell="E140" sqref="E140"/>
    </sheetView>
  </sheetViews>
  <sheetFormatPr defaultColWidth="9.00390625" defaultRowHeight="12.75"/>
  <cols>
    <col min="1" max="1" width="4.625" style="22" customWidth="1"/>
    <col min="2" max="2" width="52.125" style="0" customWidth="1"/>
    <col min="3" max="3" width="15.875" style="0" customWidth="1"/>
    <col min="4" max="4" width="17.125" style="0" customWidth="1"/>
    <col min="5" max="5" width="16.125" style="0" customWidth="1"/>
    <col min="6" max="6" width="20.125" style="0" customWidth="1"/>
    <col min="11" max="11" width="10.875" style="0" customWidth="1"/>
  </cols>
  <sheetData>
    <row r="1" ht="9.75" customHeight="1"/>
    <row r="2" spans="2:6" ht="48.75" customHeight="1">
      <c r="B2" s="79" t="s">
        <v>105</v>
      </c>
      <c r="C2" s="79"/>
      <c r="D2" s="79"/>
      <c r="E2" s="79"/>
      <c r="F2" s="79"/>
    </row>
    <row r="3" spans="2:6" ht="153" customHeight="1">
      <c r="B3" s="81" t="s">
        <v>96</v>
      </c>
      <c r="C3" s="81"/>
      <c r="D3" s="81"/>
      <c r="E3" s="81"/>
      <c r="F3" s="81"/>
    </row>
    <row r="4" spans="2:6" ht="87.75" customHeight="1">
      <c r="B4" s="82" t="s">
        <v>97</v>
      </c>
      <c r="C4" s="82"/>
      <c r="D4" s="82"/>
      <c r="E4" s="82"/>
      <c r="F4" s="82"/>
    </row>
    <row r="5" spans="2:6" ht="14.25" customHeight="1">
      <c r="B5" s="82" t="s">
        <v>104</v>
      </c>
      <c r="C5" s="82"/>
      <c r="D5" s="82"/>
      <c r="E5" s="82"/>
      <c r="F5" s="82"/>
    </row>
    <row r="6" spans="2:6" ht="30" customHeight="1">
      <c r="B6" s="83" t="s">
        <v>93</v>
      </c>
      <c r="C6" s="83"/>
      <c r="D6" s="83"/>
      <c r="E6" s="83"/>
      <c r="F6" s="83"/>
    </row>
    <row r="7" spans="2:6" ht="21" customHeight="1">
      <c r="B7" s="77" t="s">
        <v>106</v>
      </c>
      <c r="C7" s="76"/>
      <c r="D7" s="76"/>
      <c r="E7" s="76"/>
      <c r="F7" s="78"/>
    </row>
    <row r="8" spans="2:6" ht="27.75" customHeight="1">
      <c r="B8" s="51"/>
      <c r="C8" s="52" t="s">
        <v>25</v>
      </c>
      <c r="D8" s="53" t="s">
        <v>92</v>
      </c>
      <c r="E8" s="53" t="s">
        <v>98</v>
      </c>
      <c r="F8" s="52" t="s">
        <v>27</v>
      </c>
    </row>
    <row r="9" spans="2:6" ht="15.75" customHeight="1">
      <c r="B9" s="34" t="s">
        <v>0</v>
      </c>
      <c r="C9" s="54" t="s">
        <v>2</v>
      </c>
      <c r="D9" s="54">
        <v>97</v>
      </c>
      <c r="E9" s="54">
        <v>97</v>
      </c>
      <c r="F9" s="55">
        <f>E9-D9</f>
        <v>0</v>
      </c>
    </row>
    <row r="10" spans="2:6" ht="15.75" customHeight="1">
      <c r="B10" s="34" t="s">
        <v>1</v>
      </c>
      <c r="C10" s="54" t="s">
        <v>2</v>
      </c>
      <c r="D10" s="56">
        <v>284</v>
      </c>
      <c r="E10" s="56">
        <v>231</v>
      </c>
      <c r="F10" s="55">
        <f>E10-D10</f>
        <v>-53</v>
      </c>
    </row>
    <row r="11" spans="2:6" ht="15.75" customHeight="1">
      <c r="B11" s="34" t="s">
        <v>72</v>
      </c>
      <c r="C11" s="54" t="s">
        <v>2</v>
      </c>
      <c r="D11" s="54">
        <v>58</v>
      </c>
      <c r="E11" s="54">
        <v>61</v>
      </c>
      <c r="F11" s="55">
        <f>E11-D11</f>
        <v>3</v>
      </c>
    </row>
    <row r="12" spans="2:6" ht="15.75" customHeight="1">
      <c r="B12" s="34" t="s">
        <v>73</v>
      </c>
      <c r="C12" s="54" t="s">
        <v>2</v>
      </c>
      <c r="D12" s="54">
        <v>42</v>
      </c>
      <c r="E12" s="54">
        <v>49</v>
      </c>
      <c r="F12" s="55">
        <f>E12-D12</f>
        <v>7</v>
      </c>
    </row>
    <row r="13" spans="2:8" ht="30.75" customHeight="1">
      <c r="B13" s="80" t="s">
        <v>107</v>
      </c>
      <c r="C13" s="80"/>
      <c r="D13" s="80"/>
      <c r="E13" s="80"/>
      <c r="F13" s="80"/>
      <c r="H13" t="s">
        <v>29</v>
      </c>
    </row>
    <row r="14" spans="2:6" ht="17.25" customHeight="1">
      <c r="B14" s="3"/>
      <c r="C14" s="4" t="s">
        <v>25</v>
      </c>
      <c r="D14" s="5" t="s">
        <v>92</v>
      </c>
      <c r="E14" s="5" t="s">
        <v>98</v>
      </c>
      <c r="F14" s="12" t="s">
        <v>103</v>
      </c>
    </row>
    <row r="15" spans="2:6" ht="15.75" customHeight="1">
      <c r="B15" s="6" t="s">
        <v>48</v>
      </c>
      <c r="C15" s="7" t="s">
        <v>3</v>
      </c>
      <c r="D15" s="49">
        <v>2795846</v>
      </c>
      <c r="E15" s="49">
        <f>E17+E24</f>
        <v>3457859.2</v>
      </c>
      <c r="F15" s="24">
        <f>E15/D15*100</f>
        <v>123.6784572540834</v>
      </c>
    </row>
    <row r="16" spans="2:6" ht="14.25" customHeight="1">
      <c r="B16" s="1" t="s">
        <v>33</v>
      </c>
      <c r="C16" s="7"/>
      <c r="D16" s="48"/>
      <c r="E16" s="48"/>
      <c r="F16" s="25"/>
    </row>
    <row r="17" spans="2:6" ht="30" customHeight="1">
      <c r="B17" s="20" t="s">
        <v>37</v>
      </c>
      <c r="C17" s="7" t="s">
        <v>3</v>
      </c>
      <c r="D17" s="49">
        <v>820240</v>
      </c>
      <c r="E17" s="49">
        <f>SUM(E18:E23)</f>
        <v>911781.7</v>
      </c>
      <c r="F17" s="24">
        <f aca="true" t="shared" si="0" ref="F17:F36">E17/D17*100</f>
        <v>111.16035550570564</v>
      </c>
    </row>
    <row r="18" spans="2:6" ht="16.5" customHeight="1">
      <c r="B18" s="20" t="s">
        <v>85</v>
      </c>
      <c r="C18" s="7" t="s">
        <v>3</v>
      </c>
      <c r="D18" s="73">
        <v>63219</v>
      </c>
      <c r="E18" s="62">
        <v>70918.9</v>
      </c>
      <c r="F18" s="24">
        <f aca="true" t="shared" si="1" ref="F18:F23">E18/D18*100</f>
        <v>112.179724449928</v>
      </c>
    </row>
    <row r="19" spans="2:6" ht="16.5" customHeight="1">
      <c r="B19" s="20" t="s">
        <v>86</v>
      </c>
      <c r="C19" s="7" t="s">
        <v>3</v>
      </c>
      <c r="D19" s="73">
        <v>20014</v>
      </c>
      <c r="E19" s="62">
        <v>20166.8</v>
      </c>
      <c r="F19" s="24">
        <f t="shared" si="1"/>
        <v>100.76346557409812</v>
      </c>
    </row>
    <row r="20" spans="2:6" ht="15.75" customHeight="1">
      <c r="B20" s="20" t="s">
        <v>87</v>
      </c>
      <c r="C20" s="7" t="s">
        <v>3</v>
      </c>
      <c r="D20" s="73">
        <v>38676</v>
      </c>
      <c r="E20" s="62">
        <v>39973</v>
      </c>
      <c r="F20" s="24">
        <f t="shared" si="1"/>
        <v>103.35350087909816</v>
      </c>
    </row>
    <row r="21" spans="2:6" ht="17.25" customHeight="1">
      <c r="B21" s="20" t="s">
        <v>88</v>
      </c>
      <c r="C21" s="7" t="s">
        <v>3</v>
      </c>
      <c r="D21" s="73">
        <v>77981</v>
      </c>
      <c r="E21" s="62">
        <v>74992</v>
      </c>
      <c r="F21" s="24">
        <f t="shared" si="1"/>
        <v>96.16701504212564</v>
      </c>
    </row>
    <row r="22" spans="2:6" ht="16.5" customHeight="1">
      <c r="B22" s="20" t="s">
        <v>89</v>
      </c>
      <c r="C22" s="7" t="s">
        <v>3</v>
      </c>
      <c r="D22" s="73">
        <v>538758</v>
      </c>
      <c r="E22" s="62">
        <v>611303</v>
      </c>
      <c r="F22" s="24">
        <f t="shared" si="1"/>
        <v>113.46522928661848</v>
      </c>
    </row>
    <row r="23" spans="2:6" ht="15.75" customHeight="1">
      <c r="B23" s="20" t="s">
        <v>90</v>
      </c>
      <c r="C23" s="7" t="s">
        <v>3</v>
      </c>
      <c r="D23" s="73">
        <v>81592</v>
      </c>
      <c r="E23" s="62">
        <v>94428</v>
      </c>
      <c r="F23" s="24">
        <f t="shared" si="1"/>
        <v>115.73193450338269</v>
      </c>
    </row>
    <row r="24" spans="2:6" ht="19.5" customHeight="1">
      <c r="B24" s="18" t="s">
        <v>32</v>
      </c>
      <c r="C24" s="7" t="s">
        <v>3</v>
      </c>
      <c r="D24" s="48">
        <v>1975605</v>
      </c>
      <c r="E24" s="49">
        <f>SUM(E25:E36)</f>
        <v>2546077.5</v>
      </c>
      <c r="F24" s="24">
        <f t="shared" si="0"/>
        <v>128.8758380344249</v>
      </c>
    </row>
    <row r="25" spans="2:6" ht="16.5" customHeight="1">
      <c r="B25" s="20" t="s">
        <v>94</v>
      </c>
      <c r="C25" s="7" t="s">
        <v>3</v>
      </c>
      <c r="D25" s="26">
        <v>86586.4</v>
      </c>
      <c r="E25" s="42">
        <v>98776.1</v>
      </c>
      <c r="F25" s="24">
        <f t="shared" si="0"/>
        <v>114.07807692663053</v>
      </c>
    </row>
    <row r="26" spans="2:6" ht="16.5" customHeight="1">
      <c r="B26" s="20" t="s">
        <v>52</v>
      </c>
      <c r="C26" s="7" t="s">
        <v>3</v>
      </c>
      <c r="D26" s="27">
        <v>1466535</v>
      </c>
      <c r="E26" s="46">
        <v>1939066</v>
      </c>
      <c r="F26" s="24">
        <f t="shared" si="0"/>
        <v>132.22091528671325</v>
      </c>
    </row>
    <row r="27" spans="2:6" ht="15.75">
      <c r="B27" s="39" t="s">
        <v>26</v>
      </c>
      <c r="C27" s="7" t="s">
        <v>3</v>
      </c>
      <c r="D27" s="26">
        <v>34723.1</v>
      </c>
      <c r="E27" s="46">
        <v>35313</v>
      </c>
      <c r="F27" s="24">
        <f t="shared" si="0"/>
        <v>101.69886905259035</v>
      </c>
    </row>
    <row r="28" spans="2:6" ht="15.75">
      <c r="B28" s="39" t="s">
        <v>43</v>
      </c>
      <c r="C28" s="7" t="s">
        <v>3</v>
      </c>
      <c r="D28" s="26">
        <v>14174.4</v>
      </c>
      <c r="E28" s="46">
        <v>16355.1</v>
      </c>
      <c r="F28" s="24">
        <f t="shared" si="0"/>
        <v>115.3847781916695</v>
      </c>
    </row>
    <row r="29" spans="2:6" ht="30" customHeight="1">
      <c r="B29" s="39" t="s">
        <v>57</v>
      </c>
      <c r="C29" s="7" t="s">
        <v>3</v>
      </c>
      <c r="D29" s="26">
        <v>31933.6</v>
      </c>
      <c r="E29" s="46">
        <v>34923.5</v>
      </c>
      <c r="F29" s="24">
        <f>E29/D29*100</f>
        <v>109.36286544580005</v>
      </c>
    </row>
    <row r="30" spans="2:6" ht="15.75" customHeight="1">
      <c r="B30" s="39" t="s">
        <v>31</v>
      </c>
      <c r="C30" s="7" t="s">
        <v>3</v>
      </c>
      <c r="D30" s="26">
        <v>6895.5</v>
      </c>
      <c r="E30" s="46">
        <v>6267.9</v>
      </c>
      <c r="F30" s="24">
        <f>E30/D30*100</f>
        <v>90.89841200783118</v>
      </c>
    </row>
    <row r="31" spans="2:6" ht="15.75">
      <c r="B31" s="39" t="s">
        <v>30</v>
      </c>
      <c r="C31" s="7" t="s">
        <v>3</v>
      </c>
      <c r="D31" s="36">
        <v>42969.1</v>
      </c>
      <c r="E31" s="50">
        <v>39036.6</v>
      </c>
      <c r="F31" s="24">
        <f t="shared" si="0"/>
        <v>90.84807454659278</v>
      </c>
    </row>
    <row r="32" spans="2:6" ht="17.25" customHeight="1">
      <c r="B32" s="40" t="s">
        <v>68</v>
      </c>
      <c r="C32" s="7" t="s">
        <v>99</v>
      </c>
      <c r="D32" s="27">
        <v>28400</v>
      </c>
      <c r="E32" s="46">
        <v>27348</v>
      </c>
      <c r="F32" s="24">
        <f t="shared" si="0"/>
        <v>96.29577464788733</v>
      </c>
    </row>
    <row r="33" spans="2:6" ht="17.25" customHeight="1">
      <c r="B33" s="40" t="s">
        <v>100</v>
      </c>
      <c r="C33" s="7" t="s">
        <v>99</v>
      </c>
      <c r="D33" s="46">
        <v>17453.9</v>
      </c>
      <c r="E33" s="46">
        <v>12552.4</v>
      </c>
      <c r="F33" s="24">
        <f t="shared" si="0"/>
        <v>71.91745111407765</v>
      </c>
    </row>
    <row r="34" spans="2:6" ht="17.25" customHeight="1">
      <c r="B34" s="40" t="s">
        <v>101</v>
      </c>
      <c r="C34" s="7" t="s">
        <v>99</v>
      </c>
      <c r="D34" s="46">
        <v>101969</v>
      </c>
      <c r="E34" s="46">
        <v>169563</v>
      </c>
      <c r="F34" s="24">
        <f>E34/D34*100</f>
        <v>166.28877403916877</v>
      </c>
    </row>
    <row r="35" spans="2:6" ht="17.25" customHeight="1">
      <c r="B35" s="40" t="s">
        <v>102</v>
      </c>
      <c r="C35" s="7" t="s">
        <v>99</v>
      </c>
      <c r="D35" s="46">
        <v>80878.8</v>
      </c>
      <c r="E35" s="46">
        <v>102042</v>
      </c>
      <c r="F35" s="24">
        <f>E35/D35*100</f>
        <v>126.16656033472307</v>
      </c>
    </row>
    <row r="36" spans="2:6" ht="14.25" customHeight="1">
      <c r="B36" s="39" t="s">
        <v>40</v>
      </c>
      <c r="C36" s="7" t="s">
        <v>3</v>
      </c>
      <c r="D36" s="46">
        <v>63086.1</v>
      </c>
      <c r="E36" s="46">
        <v>64833.9</v>
      </c>
      <c r="F36" s="24">
        <f t="shared" si="0"/>
        <v>102.77049936515334</v>
      </c>
    </row>
    <row r="37" spans="2:6" ht="20.25" customHeight="1">
      <c r="B37" s="76" t="s">
        <v>108</v>
      </c>
      <c r="C37" s="76"/>
      <c r="D37" s="76"/>
      <c r="E37" s="76"/>
      <c r="F37" s="76"/>
    </row>
    <row r="38" spans="2:6" ht="14.25" customHeight="1">
      <c r="B38" s="53"/>
      <c r="C38" s="57" t="s">
        <v>25</v>
      </c>
      <c r="D38" s="53" t="s">
        <v>92</v>
      </c>
      <c r="E38" s="53" t="s">
        <v>98</v>
      </c>
      <c r="F38" s="58" t="s">
        <v>103</v>
      </c>
    </row>
    <row r="39" spans="2:6" ht="15.75" customHeight="1">
      <c r="B39" s="59" t="s">
        <v>47</v>
      </c>
      <c r="C39" s="57" t="s">
        <v>3</v>
      </c>
      <c r="D39" s="48">
        <v>134617.2</v>
      </c>
      <c r="E39" s="48">
        <v>143687.9</v>
      </c>
      <c r="F39" s="48">
        <f>E39/D39*100</f>
        <v>106.73814341703734</v>
      </c>
    </row>
    <row r="40" spans="2:6" ht="15.75" customHeight="1">
      <c r="B40" s="77" t="s">
        <v>109</v>
      </c>
      <c r="C40" s="76"/>
      <c r="D40" s="76"/>
      <c r="E40" s="76"/>
      <c r="F40" s="78"/>
    </row>
    <row r="41" spans="2:6" ht="13.5" customHeight="1">
      <c r="B41" s="3"/>
      <c r="C41" s="4" t="s">
        <v>25</v>
      </c>
      <c r="D41" s="5" t="s">
        <v>92</v>
      </c>
      <c r="E41" s="5" t="s">
        <v>98</v>
      </c>
      <c r="F41" s="12" t="s">
        <v>103</v>
      </c>
    </row>
    <row r="42" spans="2:6" ht="15.75">
      <c r="B42" s="9" t="s">
        <v>47</v>
      </c>
      <c r="C42" s="7" t="s">
        <v>3</v>
      </c>
      <c r="D42" s="24">
        <v>73045.3</v>
      </c>
      <c r="E42" s="48">
        <f>E43+E44+E45+E46+E47+E48</f>
        <v>75656.4</v>
      </c>
      <c r="F42" s="24">
        <f aca="true" t="shared" si="2" ref="F42:F48">E42/D42*100</f>
        <v>103.57463108509376</v>
      </c>
    </row>
    <row r="43" spans="2:6" ht="18.75" customHeight="1">
      <c r="B43" s="39" t="s">
        <v>50</v>
      </c>
      <c r="C43" s="7" t="s">
        <v>3</v>
      </c>
      <c r="D43" s="26">
        <v>7967.6</v>
      </c>
      <c r="E43" s="46">
        <v>7773.9</v>
      </c>
      <c r="F43" s="24">
        <f>E43/D43*100</f>
        <v>97.56890406144886</v>
      </c>
    </row>
    <row r="44" spans="2:6" ht="18.75" customHeight="1">
      <c r="B44" s="20" t="s">
        <v>53</v>
      </c>
      <c r="C44" s="7" t="s">
        <v>3</v>
      </c>
      <c r="D44" s="26">
        <v>9827.3</v>
      </c>
      <c r="E44" s="46">
        <v>10777</v>
      </c>
      <c r="F44" s="24">
        <f>E44/D44*100</f>
        <v>109.66389547485068</v>
      </c>
    </row>
    <row r="45" spans="2:6" ht="18.75" customHeight="1">
      <c r="B45" s="34" t="s">
        <v>49</v>
      </c>
      <c r="C45" s="7" t="s">
        <v>3</v>
      </c>
      <c r="D45" s="26">
        <v>3474</v>
      </c>
      <c r="E45" s="46">
        <v>4180.5</v>
      </c>
      <c r="F45" s="24">
        <f t="shared" si="2"/>
        <v>120.33678756476685</v>
      </c>
    </row>
    <row r="46" spans="2:6" ht="18.75" customHeight="1">
      <c r="B46" s="34" t="s">
        <v>69</v>
      </c>
      <c r="C46" s="7" t="s">
        <v>3</v>
      </c>
      <c r="D46" s="26">
        <v>1468.4</v>
      </c>
      <c r="E46" s="46">
        <v>1300</v>
      </c>
      <c r="F46" s="24">
        <f t="shared" si="2"/>
        <v>88.53173522201034</v>
      </c>
    </row>
    <row r="47" spans="2:6" ht="31.5" customHeight="1">
      <c r="B47" s="20" t="s">
        <v>57</v>
      </c>
      <c r="C47" s="7" t="s">
        <v>3</v>
      </c>
      <c r="D47" s="26">
        <v>10016</v>
      </c>
      <c r="E47" s="46">
        <v>12020</v>
      </c>
      <c r="F47" s="24">
        <f t="shared" si="2"/>
        <v>120.00798722044728</v>
      </c>
    </row>
    <row r="48" spans="2:6" ht="18.75" customHeight="1">
      <c r="B48" s="34" t="s">
        <v>36</v>
      </c>
      <c r="C48" s="7" t="s">
        <v>3</v>
      </c>
      <c r="D48" s="33">
        <v>40292</v>
      </c>
      <c r="E48" s="46">
        <v>39605</v>
      </c>
      <c r="F48" s="24">
        <f t="shared" si="2"/>
        <v>98.29494688771965</v>
      </c>
    </row>
    <row r="49" spans="2:6" ht="15.75" customHeight="1">
      <c r="B49" s="76" t="s">
        <v>110</v>
      </c>
      <c r="C49" s="76"/>
      <c r="D49" s="76"/>
      <c r="E49" s="76"/>
      <c r="F49" s="76"/>
    </row>
    <row r="50" spans="2:6" ht="14.25" customHeight="1">
      <c r="B50" s="3"/>
      <c r="C50" s="4" t="s">
        <v>25</v>
      </c>
      <c r="D50" s="5" t="s">
        <v>92</v>
      </c>
      <c r="E50" s="5" t="s">
        <v>98</v>
      </c>
      <c r="F50" s="12" t="s">
        <v>103</v>
      </c>
    </row>
    <row r="51" spans="2:6" ht="16.5" customHeight="1">
      <c r="B51" s="9" t="s">
        <v>5</v>
      </c>
      <c r="C51" s="7" t="s">
        <v>3</v>
      </c>
      <c r="D51" s="30">
        <v>776627</v>
      </c>
      <c r="E51" s="49">
        <f>E52+E53+E54</f>
        <v>784128</v>
      </c>
      <c r="F51" s="24">
        <f>E51/D51*100</f>
        <v>100.96584331989489</v>
      </c>
    </row>
    <row r="52" spans="2:6" ht="16.5" customHeight="1">
      <c r="B52" s="20" t="s">
        <v>66</v>
      </c>
      <c r="C52" s="7" t="s">
        <v>3</v>
      </c>
      <c r="D52" s="26">
        <v>204818</v>
      </c>
      <c r="E52" s="46">
        <v>215384</v>
      </c>
      <c r="F52" s="24">
        <f>E52/D52*100</f>
        <v>105.1587262838227</v>
      </c>
    </row>
    <row r="53" spans="2:6" ht="16.5" customHeight="1">
      <c r="B53" s="8" t="s">
        <v>4</v>
      </c>
      <c r="C53" s="7" t="s">
        <v>3</v>
      </c>
      <c r="D53" s="26">
        <v>520171</v>
      </c>
      <c r="E53" s="46">
        <v>533672</v>
      </c>
      <c r="F53" s="24">
        <f>E53/D53*100</f>
        <v>102.59549263607543</v>
      </c>
    </row>
    <row r="54" spans="2:6" ht="16.5" customHeight="1">
      <c r="B54" s="8" t="s">
        <v>36</v>
      </c>
      <c r="C54" s="7" t="s">
        <v>3</v>
      </c>
      <c r="D54" s="26">
        <v>51638</v>
      </c>
      <c r="E54" s="46">
        <v>35072</v>
      </c>
      <c r="F54" s="24">
        <f>E54/D54*100</f>
        <v>67.91897439869862</v>
      </c>
    </row>
    <row r="55" spans="2:6" ht="16.5" customHeight="1">
      <c r="B55" s="76" t="s">
        <v>111</v>
      </c>
      <c r="C55" s="76"/>
      <c r="D55" s="76"/>
      <c r="E55" s="76"/>
      <c r="F55" s="76"/>
    </row>
    <row r="56" spans="2:10" ht="16.5" customHeight="1">
      <c r="B56" s="3"/>
      <c r="C56" s="4" t="s">
        <v>25</v>
      </c>
      <c r="D56" s="5" t="s">
        <v>92</v>
      </c>
      <c r="E56" s="5" t="s">
        <v>98</v>
      </c>
      <c r="F56" s="12" t="s">
        <v>103</v>
      </c>
      <c r="J56" t="s">
        <v>71</v>
      </c>
    </row>
    <row r="57" spans="2:6" ht="15.75">
      <c r="B57" s="9" t="s">
        <v>5</v>
      </c>
      <c r="C57" s="7" t="s">
        <v>3</v>
      </c>
      <c r="D57" s="48">
        <v>74442.6</v>
      </c>
      <c r="E57" s="48">
        <f>E58+E59+E60</f>
        <v>85854.82</v>
      </c>
      <c r="F57" s="24">
        <f>E57/D57*100</f>
        <v>115.33022758474314</v>
      </c>
    </row>
    <row r="58" spans="2:6" ht="16.5" customHeight="1">
      <c r="B58" s="20" t="s">
        <v>66</v>
      </c>
      <c r="C58" s="7" t="s">
        <v>3</v>
      </c>
      <c r="D58" s="46">
        <v>26882</v>
      </c>
      <c r="E58" s="46">
        <v>29955</v>
      </c>
      <c r="F58" s="24">
        <f>E58/D58*100</f>
        <v>111.43144111301243</v>
      </c>
    </row>
    <row r="59" spans="2:6" ht="18" customHeight="1">
      <c r="B59" s="8" t="s">
        <v>51</v>
      </c>
      <c r="C59" s="7" t="s">
        <v>3</v>
      </c>
      <c r="D59" s="46">
        <v>46823</v>
      </c>
      <c r="E59" s="46">
        <v>55403</v>
      </c>
      <c r="F59" s="24">
        <f>E59/D59*100</f>
        <v>118.32432778762573</v>
      </c>
    </row>
    <row r="60" spans="2:6" ht="18" customHeight="1">
      <c r="B60" s="8" t="s">
        <v>36</v>
      </c>
      <c r="C60" s="7" t="s">
        <v>3</v>
      </c>
      <c r="D60" s="46">
        <v>737.6</v>
      </c>
      <c r="E60" s="46">
        <v>496.82</v>
      </c>
      <c r="F60" s="24">
        <f>E60/D60*100</f>
        <v>67.3562906724512</v>
      </c>
    </row>
    <row r="61" spans="2:6" ht="21.75" customHeight="1">
      <c r="B61" s="76" t="s">
        <v>112</v>
      </c>
      <c r="C61" s="76"/>
      <c r="D61" s="76"/>
      <c r="E61" s="76"/>
      <c r="F61" s="76"/>
    </row>
    <row r="62" spans="2:6" ht="15" customHeight="1">
      <c r="B62" s="3"/>
      <c r="C62" s="4" t="s">
        <v>25</v>
      </c>
      <c r="D62" s="5" t="s">
        <v>92</v>
      </c>
      <c r="E62" s="5" t="s">
        <v>98</v>
      </c>
      <c r="F62" s="12" t="s">
        <v>103</v>
      </c>
    </row>
    <row r="63" spans="2:6" ht="31.5">
      <c r="B63" s="9" t="s">
        <v>17</v>
      </c>
      <c r="C63" s="10" t="s">
        <v>10</v>
      </c>
      <c r="D63" s="24">
        <v>2518.6</v>
      </c>
      <c r="E63" s="48">
        <v>2363.3</v>
      </c>
      <c r="F63" s="24">
        <f aca="true" t="shared" si="3" ref="F63:F81">E63/D63*100</f>
        <v>93.83387596283652</v>
      </c>
    </row>
    <row r="64" spans="2:6" ht="15.75">
      <c r="B64" s="1" t="s">
        <v>41</v>
      </c>
      <c r="C64" s="26" t="s">
        <v>10</v>
      </c>
      <c r="D64" s="26">
        <v>860.92</v>
      </c>
      <c r="E64" s="46">
        <v>1068.06</v>
      </c>
      <c r="F64" s="24">
        <f>E64/D64*100</f>
        <v>124.06030757793988</v>
      </c>
    </row>
    <row r="65" spans="2:6" ht="15.75">
      <c r="B65" s="1" t="s">
        <v>38</v>
      </c>
      <c r="C65" s="10" t="s">
        <v>10</v>
      </c>
      <c r="D65" s="26">
        <v>1578</v>
      </c>
      <c r="E65" s="46">
        <v>1263.4</v>
      </c>
      <c r="F65" s="24">
        <f>E65/D65*100</f>
        <v>80.06337135614703</v>
      </c>
    </row>
    <row r="66" spans="2:6" ht="15.75" customHeight="1">
      <c r="B66" s="1" t="s">
        <v>42</v>
      </c>
      <c r="C66" s="10" t="s">
        <v>10</v>
      </c>
      <c r="D66" s="26">
        <v>79.7</v>
      </c>
      <c r="E66" s="46">
        <v>31.9</v>
      </c>
      <c r="F66" s="24">
        <f>E66/D66*100</f>
        <v>40.02509410288582</v>
      </c>
    </row>
    <row r="67" spans="2:6" ht="15.75" customHeight="1">
      <c r="B67" s="9" t="s">
        <v>18</v>
      </c>
      <c r="C67" s="10" t="s">
        <v>10</v>
      </c>
      <c r="D67" s="24">
        <v>24778.6</v>
      </c>
      <c r="E67" s="48">
        <v>23313.2</v>
      </c>
      <c r="F67" s="24">
        <f t="shared" si="3"/>
        <v>94.08602584488229</v>
      </c>
    </row>
    <row r="68" spans="2:6" ht="16.5" customHeight="1">
      <c r="B68" s="20" t="s">
        <v>41</v>
      </c>
      <c r="C68" s="10" t="s">
        <v>10</v>
      </c>
      <c r="D68" s="26">
        <v>7343.1</v>
      </c>
      <c r="E68" s="46">
        <v>7958.6</v>
      </c>
      <c r="F68" s="24">
        <f>E68/D68*100</f>
        <v>108.38201849355178</v>
      </c>
    </row>
    <row r="69" spans="2:6" ht="16.5" customHeight="1">
      <c r="B69" s="20" t="s">
        <v>38</v>
      </c>
      <c r="C69" s="10" t="s">
        <v>10</v>
      </c>
      <c r="D69" s="26">
        <v>17105</v>
      </c>
      <c r="E69" s="46">
        <v>15052</v>
      </c>
      <c r="F69" s="24">
        <f>E69/D69*100</f>
        <v>87.99766150248466</v>
      </c>
    </row>
    <row r="70" spans="2:6" ht="16.5" customHeight="1">
      <c r="B70" s="20" t="s">
        <v>42</v>
      </c>
      <c r="C70" s="10" t="s">
        <v>10</v>
      </c>
      <c r="D70" s="26">
        <v>330.5</v>
      </c>
      <c r="E70" s="46">
        <v>302.6</v>
      </c>
      <c r="F70" s="24">
        <f>E70/D70*100</f>
        <v>91.55824508320727</v>
      </c>
    </row>
    <row r="71" spans="2:6" ht="31.5">
      <c r="B71" s="9" t="s">
        <v>59</v>
      </c>
      <c r="C71" s="10" t="s">
        <v>19</v>
      </c>
      <c r="D71" s="28">
        <v>3237</v>
      </c>
      <c r="E71" s="75">
        <f>E67/E105*1000</f>
        <v>4061.5331010452965</v>
      </c>
      <c r="F71" s="24">
        <f t="shared" si="3"/>
        <v>125.47213781418895</v>
      </c>
    </row>
    <row r="72" spans="2:6" ht="31.5" customHeight="1">
      <c r="B72" s="20" t="s">
        <v>56</v>
      </c>
      <c r="C72" s="10" t="s">
        <v>19</v>
      </c>
      <c r="D72" s="29">
        <v>4077</v>
      </c>
      <c r="E72" s="47">
        <v>4308</v>
      </c>
      <c r="F72" s="24">
        <f>E72/D72*100</f>
        <v>105.66593083149374</v>
      </c>
    </row>
    <row r="73" spans="2:6" ht="15.75">
      <c r="B73" s="9" t="s">
        <v>34</v>
      </c>
      <c r="C73" s="21" t="s">
        <v>20</v>
      </c>
      <c r="D73" s="23">
        <v>127772.5</v>
      </c>
      <c r="E73" s="48">
        <v>129503.7</v>
      </c>
      <c r="F73" s="24">
        <f t="shared" si="3"/>
        <v>101.35490813751002</v>
      </c>
    </row>
    <row r="74" spans="2:6" ht="16.5" customHeight="1">
      <c r="B74" s="20" t="s">
        <v>41</v>
      </c>
      <c r="C74" s="10" t="s">
        <v>20</v>
      </c>
      <c r="D74" s="26">
        <v>121259.1</v>
      </c>
      <c r="E74" s="46">
        <v>121626.1</v>
      </c>
      <c r="F74" s="24">
        <f t="shared" si="3"/>
        <v>100.30265769744291</v>
      </c>
    </row>
    <row r="75" spans="2:6" ht="16.5" customHeight="1">
      <c r="B75" s="20" t="s">
        <v>38</v>
      </c>
      <c r="C75" s="10" t="s">
        <v>20</v>
      </c>
      <c r="D75" s="26">
        <v>4621.1</v>
      </c>
      <c r="E75" s="46">
        <v>4622.3</v>
      </c>
      <c r="F75" s="24">
        <f t="shared" si="3"/>
        <v>100.02596784315423</v>
      </c>
    </row>
    <row r="76" spans="2:6" ht="16.5" customHeight="1">
      <c r="B76" s="20" t="s">
        <v>42</v>
      </c>
      <c r="C76" s="10" t="s">
        <v>20</v>
      </c>
      <c r="D76" s="26">
        <v>1892.3</v>
      </c>
      <c r="E76" s="46">
        <v>3255.3</v>
      </c>
      <c r="F76" s="24">
        <f>E76/D76*100</f>
        <v>172.0287480843418</v>
      </c>
    </row>
    <row r="77" spans="2:6" ht="15" customHeight="1">
      <c r="B77" s="45" t="s">
        <v>22</v>
      </c>
      <c r="C77" s="19" t="s">
        <v>24</v>
      </c>
      <c r="D77" s="23">
        <v>637</v>
      </c>
      <c r="E77" s="48">
        <v>600</v>
      </c>
      <c r="F77" s="24">
        <f t="shared" si="3"/>
        <v>94.19152276295134</v>
      </c>
    </row>
    <row r="78" spans="2:6" ht="16.5" customHeight="1">
      <c r="B78" s="45" t="s">
        <v>23</v>
      </c>
      <c r="C78" s="19" t="s">
        <v>24</v>
      </c>
      <c r="D78" s="23">
        <v>404</v>
      </c>
      <c r="E78" s="48">
        <v>408</v>
      </c>
      <c r="F78" s="24">
        <f t="shared" si="3"/>
        <v>100.99009900990099</v>
      </c>
    </row>
    <row r="79" spans="2:6" ht="15.75">
      <c r="B79" s="45" t="s">
        <v>6</v>
      </c>
      <c r="C79" s="19" t="s">
        <v>9</v>
      </c>
      <c r="D79" s="28">
        <v>1259</v>
      </c>
      <c r="E79" s="49">
        <v>1121</v>
      </c>
      <c r="F79" s="24">
        <f>E79/D79*100</f>
        <v>89.03891977760127</v>
      </c>
    </row>
    <row r="80" spans="2:6" ht="18.75" customHeight="1">
      <c r="B80" s="45" t="s">
        <v>7</v>
      </c>
      <c r="C80" s="19" t="s">
        <v>9</v>
      </c>
      <c r="D80" s="28">
        <v>806</v>
      </c>
      <c r="E80" s="49">
        <v>150</v>
      </c>
      <c r="F80" s="24">
        <f>E80/D80*100</f>
        <v>18.610421836228287</v>
      </c>
    </row>
    <row r="81" spans="2:6" ht="18.75" customHeight="1">
      <c r="B81" s="45" t="s">
        <v>39</v>
      </c>
      <c r="C81" s="19" t="s">
        <v>21</v>
      </c>
      <c r="D81" s="28">
        <v>193.51</v>
      </c>
      <c r="E81" s="49">
        <v>192.02</v>
      </c>
      <c r="F81" s="24">
        <f t="shared" si="3"/>
        <v>99.23001395276731</v>
      </c>
    </row>
    <row r="82" spans="2:6" ht="15.75">
      <c r="B82" s="76" t="s">
        <v>113</v>
      </c>
      <c r="C82" s="76"/>
      <c r="D82" s="76"/>
      <c r="E82" s="76"/>
      <c r="F82" s="76"/>
    </row>
    <row r="83" spans="2:6" ht="18" customHeight="1">
      <c r="B83" s="3"/>
      <c r="C83" s="4" t="s">
        <v>25</v>
      </c>
      <c r="D83" s="63" t="s">
        <v>92</v>
      </c>
      <c r="E83" s="63" t="s">
        <v>98</v>
      </c>
      <c r="F83" s="12" t="s">
        <v>103</v>
      </c>
    </row>
    <row r="84" spans="2:6" ht="15.75">
      <c r="B84" s="61" t="s">
        <v>75</v>
      </c>
      <c r="C84" s="10" t="s">
        <v>76</v>
      </c>
      <c r="D84" s="48">
        <v>15135.4</v>
      </c>
      <c r="E84" s="48">
        <v>14925</v>
      </c>
      <c r="F84" s="24">
        <f aca="true" t="shared" si="4" ref="F84:F98">E84/D84*100</f>
        <v>98.60988146993142</v>
      </c>
    </row>
    <row r="85" spans="2:6" ht="16.5" customHeight="1">
      <c r="B85" s="20" t="s">
        <v>77</v>
      </c>
      <c r="C85" s="10" t="s">
        <v>76</v>
      </c>
      <c r="D85" s="65">
        <v>6135</v>
      </c>
      <c r="E85" s="65">
        <v>4969</v>
      </c>
      <c r="F85" s="24">
        <f t="shared" si="4"/>
        <v>80.99429502852486</v>
      </c>
    </row>
    <row r="86" spans="2:6" ht="15.75" customHeight="1">
      <c r="B86" s="20" t="s">
        <v>79</v>
      </c>
      <c r="C86" s="10" t="s">
        <v>8</v>
      </c>
      <c r="D86" s="66">
        <v>0</v>
      </c>
      <c r="E86" s="66">
        <v>0</v>
      </c>
      <c r="F86" s="24" t="e">
        <f t="shared" si="4"/>
        <v>#DIV/0!</v>
      </c>
    </row>
    <row r="87" spans="2:6" ht="17.25" customHeight="1">
      <c r="B87" s="20" t="s">
        <v>78</v>
      </c>
      <c r="C87" s="10" t="s">
        <v>8</v>
      </c>
      <c r="D87" s="67">
        <v>0</v>
      </c>
      <c r="E87" s="67">
        <v>0</v>
      </c>
      <c r="F87" s="24" t="e">
        <f t="shared" si="4"/>
        <v>#DIV/0!</v>
      </c>
    </row>
    <row r="88" spans="2:6" ht="17.25" customHeight="1">
      <c r="B88" s="20" t="s">
        <v>80</v>
      </c>
      <c r="C88" s="10" t="s">
        <v>81</v>
      </c>
      <c r="D88" s="68">
        <v>0</v>
      </c>
      <c r="E88" s="68">
        <v>0</v>
      </c>
      <c r="F88" s="24" t="e">
        <f t="shared" si="4"/>
        <v>#DIV/0!</v>
      </c>
    </row>
    <row r="89" spans="2:6" ht="17.25" customHeight="1">
      <c r="B89" s="20" t="s">
        <v>78</v>
      </c>
      <c r="C89" s="10" t="s">
        <v>81</v>
      </c>
      <c r="D89" s="67">
        <v>0</v>
      </c>
      <c r="E89" s="67">
        <v>0</v>
      </c>
      <c r="F89" s="24" t="e">
        <f t="shared" si="4"/>
        <v>#DIV/0!</v>
      </c>
    </row>
    <row r="90" spans="2:6" ht="17.25" customHeight="1">
      <c r="B90" s="61" t="s">
        <v>82</v>
      </c>
      <c r="C90" s="10" t="s">
        <v>76</v>
      </c>
      <c r="D90" s="69">
        <v>1259</v>
      </c>
      <c r="E90" s="69">
        <v>733</v>
      </c>
      <c r="F90" s="24">
        <f t="shared" si="4"/>
        <v>58.22081016679904</v>
      </c>
    </row>
    <row r="91" spans="2:6" ht="17.25" customHeight="1">
      <c r="B91" s="20" t="s">
        <v>79</v>
      </c>
      <c r="C91" s="10" t="s">
        <v>8</v>
      </c>
      <c r="D91" s="67">
        <v>0</v>
      </c>
      <c r="E91" s="67">
        <v>0</v>
      </c>
      <c r="F91" s="24" t="e">
        <f t="shared" si="4"/>
        <v>#DIV/0!</v>
      </c>
    </row>
    <row r="92" spans="2:6" ht="17.25" customHeight="1">
      <c r="B92" s="20" t="s">
        <v>80</v>
      </c>
      <c r="C92" s="10" t="s">
        <v>81</v>
      </c>
      <c r="D92" s="67">
        <v>0</v>
      </c>
      <c r="E92" s="67">
        <v>0</v>
      </c>
      <c r="F92" s="24" t="e">
        <f t="shared" si="4"/>
        <v>#DIV/0!</v>
      </c>
    </row>
    <row r="93" spans="2:6" ht="17.25" customHeight="1">
      <c r="B93" s="61" t="s">
        <v>83</v>
      </c>
      <c r="C93" s="10" t="s">
        <v>76</v>
      </c>
      <c r="D93" s="69">
        <v>338.5</v>
      </c>
      <c r="E93" s="69">
        <v>315</v>
      </c>
      <c r="F93" s="24">
        <f t="shared" si="4"/>
        <v>93.0576070901034</v>
      </c>
    </row>
    <row r="94" spans="2:6" ht="17.25" customHeight="1">
      <c r="B94" s="20" t="s">
        <v>79</v>
      </c>
      <c r="C94" s="10" t="s">
        <v>8</v>
      </c>
      <c r="D94" s="70">
        <v>0</v>
      </c>
      <c r="E94" s="70">
        <v>0</v>
      </c>
      <c r="F94" s="24" t="e">
        <f t="shared" si="4"/>
        <v>#DIV/0!</v>
      </c>
    </row>
    <row r="95" spans="2:6" ht="17.25" customHeight="1">
      <c r="B95" s="20" t="s">
        <v>80</v>
      </c>
      <c r="C95" s="10" t="s">
        <v>81</v>
      </c>
      <c r="D95" s="67">
        <v>0</v>
      </c>
      <c r="E95" s="67">
        <v>0</v>
      </c>
      <c r="F95" s="24" t="e">
        <f t="shared" si="4"/>
        <v>#DIV/0!</v>
      </c>
    </row>
    <row r="96" spans="2:6" ht="17.25" customHeight="1">
      <c r="B96" s="61" t="s">
        <v>84</v>
      </c>
      <c r="C96" s="10" t="s">
        <v>76</v>
      </c>
      <c r="D96" s="69">
        <v>129.1</v>
      </c>
      <c r="E96" s="69">
        <v>103</v>
      </c>
      <c r="F96" s="24">
        <f t="shared" si="4"/>
        <v>79.78311386522077</v>
      </c>
    </row>
    <row r="97" spans="2:6" ht="17.25" customHeight="1">
      <c r="B97" s="20" t="s">
        <v>79</v>
      </c>
      <c r="C97" s="10" t="s">
        <v>8</v>
      </c>
      <c r="D97" s="67">
        <v>0</v>
      </c>
      <c r="E97" s="67">
        <v>0</v>
      </c>
      <c r="F97" s="24" t="e">
        <f t="shared" si="4"/>
        <v>#DIV/0!</v>
      </c>
    </row>
    <row r="98" spans="2:6" ht="17.25" customHeight="1">
      <c r="B98" s="20" t="s">
        <v>80</v>
      </c>
      <c r="C98" s="10" t="s">
        <v>81</v>
      </c>
      <c r="D98" s="67">
        <v>0</v>
      </c>
      <c r="E98" s="67">
        <v>0</v>
      </c>
      <c r="F98" s="24" t="e">
        <f t="shared" si="4"/>
        <v>#DIV/0!</v>
      </c>
    </row>
    <row r="99" spans="2:6" ht="17.25" customHeight="1">
      <c r="B99" s="76" t="s">
        <v>114</v>
      </c>
      <c r="C99" s="76"/>
      <c r="D99" s="76"/>
      <c r="E99" s="76"/>
      <c r="F99" s="76"/>
    </row>
    <row r="100" spans="2:6" ht="16.5" customHeight="1">
      <c r="B100" s="3"/>
      <c r="C100" s="4" t="s">
        <v>25</v>
      </c>
      <c r="D100" s="5" t="s">
        <v>92</v>
      </c>
      <c r="E100" s="5" t="s">
        <v>98</v>
      </c>
      <c r="F100" s="12" t="s">
        <v>103</v>
      </c>
    </row>
    <row r="101" spans="2:6" ht="15" customHeight="1">
      <c r="B101" s="9" t="s">
        <v>14</v>
      </c>
      <c r="C101" s="19" t="s">
        <v>9</v>
      </c>
      <c r="D101" s="19">
        <v>13263</v>
      </c>
      <c r="E101" s="49">
        <v>12092</v>
      </c>
      <c r="F101" s="24">
        <f aca="true" t="shared" si="5" ref="F101:F124">E101/D101*100</f>
        <v>91.17092663801554</v>
      </c>
    </row>
    <row r="102" spans="2:6" ht="16.5" customHeight="1">
      <c r="B102" s="20" t="s">
        <v>41</v>
      </c>
      <c r="C102" s="10" t="s">
        <v>9</v>
      </c>
      <c r="D102" s="41">
        <v>4668</v>
      </c>
      <c r="E102" s="64">
        <v>4523</v>
      </c>
      <c r="F102" s="24">
        <f t="shared" si="5"/>
        <v>96.89374464438731</v>
      </c>
    </row>
    <row r="103" spans="2:6" ht="17.25" customHeight="1">
      <c r="B103" s="20" t="s">
        <v>38</v>
      </c>
      <c r="C103" s="10" t="s">
        <v>9</v>
      </c>
      <c r="D103" s="41">
        <v>8346</v>
      </c>
      <c r="E103" s="64">
        <v>7386</v>
      </c>
      <c r="F103" s="24">
        <f t="shared" si="5"/>
        <v>88.49748382458664</v>
      </c>
    </row>
    <row r="104" spans="2:6" ht="15" customHeight="1">
      <c r="B104" s="20" t="s">
        <v>42</v>
      </c>
      <c r="C104" s="10" t="s">
        <v>9</v>
      </c>
      <c r="D104" s="41">
        <v>249</v>
      </c>
      <c r="E104" s="64">
        <v>183</v>
      </c>
      <c r="F104" s="24">
        <f t="shared" si="5"/>
        <v>73.49397590361446</v>
      </c>
    </row>
    <row r="105" spans="2:6" ht="17.25" customHeight="1">
      <c r="B105" s="9" t="s">
        <v>70</v>
      </c>
      <c r="C105" s="19" t="s">
        <v>9</v>
      </c>
      <c r="D105" s="19">
        <v>6476</v>
      </c>
      <c r="E105" s="53">
        <v>5740</v>
      </c>
      <c r="F105" s="24">
        <f t="shared" si="5"/>
        <v>88.63495985176034</v>
      </c>
    </row>
    <row r="106" spans="2:9" ht="15.75" customHeight="1">
      <c r="B106" s="20" t="s">
        <v>41</v>
      </c>
      <c r="C106" s="10" t="s">
        <v>9</v>
      </c>
      <c r="D106" s="41">
        <v>1851</v>
      </c>
      <c r="E106" s="64">
        <v>1893</v>
      </c>
      <c r="F106" s="24">
        <f t="shared" si="5"/>
        <v>102.26904376012966</v>
      </c>
      <c r="I106" s="17"/>
    </row>
    <row r="107" spans="2:9" ht="15.75" customHeight="1">
      <c r="B107" s="20" t="s">
        <v>38</v>
      </c>
      <c r="C107" s="10" t="s">
        <v>9</v>
      </c>
      <c r="D107" s="41">
        <v>4535</v>
      </c>
      <c r="E107" s="64">
        <v>3777</v>
      </c>
      <c r="F107" s="24">
        <f t="shared" si="5"/>
        <v>83.28555678059537</v>
      </c>
      <c r="I107" s="17"/>
    </row>
    <row r="108" spans="2:9" ht="15.75" customHeight="1">
      <c r="B108" s="20" t="s">
        <v>42</v>
      </c>
      <c r="C108" s="10" t="s">
        <v>9</v>
      </c>
      <c r="D108" s="41">
        <v>90</v>
      </c>
      <c r="E108" s="64">
        <v>70</v>
      </c>
      <c r="F108" s="24">
        <f t="shared" si="5"/>
        <v>77.77777777777779</v>
      </c>
      <c r="I108" s="17"/>
    </row>
    <row r="109" spans="2:9" ht="15.75" customHeight="1">
      <c r="B109" s="9" t="s">
        <v>15</v>
      </c>
      <c r="C109" s="19" t="s">
        <v>9</v>
      </c>
      <c r="D109" s="19">
        <v>1886</v>
      </c>
      <c r="E109" s="53">
        <v>739</v>
      </c>
      <c r="F109" s="24">
        <f t="shared" si="5"/>
        <v>39.183457051961824</v>
      </c>
      <c r="I109" s="17"/>
    </row>
    <row r="110" spans="2:6" ht="15" customHeight="1">
      <c r="B110" s="20" t="s">
        <v>41</v>
      </c>
      <c r="C110" s="10" t="s">
        <v>9</v>
      </c>
      <c r="D110" s="38">
        <v>1488</v>
      </c>
      <c r="E110" s="47">
        <v>330</v>
      </c>
      <c r="F110" s="24">
        <f t="shared" si="5"/>
        <v>22.177419354838708</v>
      </c>
    </row>
    <row r="111" spans="2:6" ht="15" customHeight="1">
      <c r="B111" s="20" t="s">
        <v>38</v>
      </c>
      <c r="C111" s="10" t="s">
        <v>9</v>
      </c>
      <c r="D111" s="38">
        <v>167</v>
      </c>
      <c r="E111" s="47">
        <v>48</v>
      </c>
      <c r="F111" s="24">
        <f t="shared" si="5"/>
        <v>28.74251497005988</v>
      </c>
    </row>
    <row r="112" spans="2:6" ht="15" customHeight="1">
      <c r="B112" s="20" t="s">
        <v>42</v>
      </c>
      <c r="C112" s="10" t="s">
        <v>9</v>
      </c>
      <c r="D112" s="38">
        <v>231</v>
      </c>
      <c r="E112" s="47">
        <v>361</v>
      </c>
      <c r="F112" s="24">
        <f t="shared" si="5"/>
        <v>156.2770562770563</v>
      </c>
    </row>
    <row r="113" spans="2:6" ht="15" customHeight="1">
      <c r="B113" s="9" t="s">
        <v>35</v>
      </c>
      <c r="C113" s="19" t="s">
        <v>60</v>
      </c>
      <c r="D113" s="30">
        <v>941.49</v>
      </c>
      <c r="E113" s="49">
        <v>896.435</v>
      </c>
      <c r="F113" s="24">
        <f t="shared" si="5"/>
        <v>95.21450041954773</v>
      </c>
    </row>
    <row r="114" spans="2:6" ht="15.75">
      <c r="B114" s="20" t="s">
        <v>41</v>
      </c>
      <c r="C114" s="10" t="s">
        <v>60</v>
      </c>
      <c r="D114" s="26">
        <v>856.162</v>
      </c>
      <c r="E114" s="46">
        <v>817.373</v>
      </c>
      <c r="F114" s="24">
        <f t="shared" si="5"/>
        <v>95.46943218689921</v>
      </c>
    </row>
    <row r="115" spans="2:6" ht="15.75">
      <c r="B115" s="20" t="s">
        <v>38</v>
      </c>
      <c r="C115" s="10" t="s">
        <v>60</v>
      </c>
      <c r="D115" s="26">
        <v>60.238</v>
      </c>
      <c r="E115" s="46">
        <v>63.961</v>
      </c>
      <c r="F115" s="24">
        <f t="shared" si="5"/>
        <v>106.18048407981672</v>
      </c>
    </row>
    <row r="116" spans="2:6" ht="15.75">
      <c r="B116" s="20" t="s">
        <v>42</v>
      </c>
      <c r="C116" s="10" t="s">
        <v>60</v>
      </c>
      <c r="D116" s="26">
        <v>25.09</v>
      </c>
      <c r="E116" s="46">
        <v>15.101</v>
      </c>
      <c r="F116" s="24">
        <f t="shared" si="5"/>
        <v>60.18732562774014</v>
      </c>
    </row>
    <row r="117" spans="2:6" ht="15.75">
      <c r="B117" s="9" t="s">
        <v>16</v>
      </c>
      <c r="C117" s="19" t="s">
        <v>64</v>
      </c>
      <c r="D117" s="30">
        <v>18</v>
      </c>
      <c r="E117" s="49">
        <v>10</v>
      </c>
      <c r="F117" s="24">
        <f t="shared" si="5"/>
        <v>55.55555555555556</v>
      </c>
    </row>
    <row r="118" spans="2:6" ht="15.75">
      <c r="B118" s="20" t="s">
        <v>41</v>
      </c>
      <c r="C118" s="10" t="s">
        <v>9</v>
      </c>
      <c r="D118" s="38">
        <v>2</v>
      </c>
      <c r="E118" s="47">
        <v>2</v>
      </c>
      <c r="F118" s="24">
        <f t="shared" si="5"/>
        <v>100</v>
      </c>
    </row>
    <row r="119" spans="2:6" ht="15.75">
      <c r="B119" s="20" t="s">
        <v>38</v>
      </c>
      <c r="C119" s="10" t="s">
        <v>9</v>
      </c>
      <c r="D119" s="38">
        <v>9</v>
      </c>
      <c r="E119" s="47">
        <v>5</v>
      </c>
      <c r="F119" s="24">
        <f t="shared" si="5"/>
        <v>55.55555555555556</v>
      </c>
    </row>
    <row r="120" spans="2:6" ht="15.75">
      <c r="B120" s="20" t="s">
        <v>42</v>
      </c>
      <c r="C120" s="10" t="s">
        <v>9</v>
      </c>
      <c r="D120" s="38">
        <v>7</v>
      </c>
      <c r="E120" s="47">
        <v>3</v>
      </c>
      <c r="F120" s="24">
        <f>E120/D120*100</f>
        <v>42.857142857142854</v>
      </c>
    </row>
    <row r="121" spans="2:6" ht="15.75">
      <c r="B121" s="9" t="s">
        <v>58</v>
      </c>
      <c r="C121" s="19" t="s">
        <v>9</v>
      </c>
      <c r="D121" s="30">
        <v>10625</v>
      </c>
      <c r="E121" s="49">
        <v>10905</v>
      </c>
      <c r="F121" s="24">
        <f t="shared" si="5"/>
        <v>102.63529411764706</v>
      </c>
    </row>
    <row r="122" spans="2:6" ht="16.5" customHeight="1">
      <c r="B122" s="20" t="s">
        <v>41</v>
      </c>
      <c r="C122" s="10" t="s">
        <v>9</v>
      </c>
      <c r="D122" s="41">
        <v>27</v>
      </c>
      <c r="E122" s="64">
        <v>40</v>
      </c>
      <c r="F122" s="24">
        <f>E122/D122*100</f>
        <v>148.14814814814815</v>
      </c>
    </row>
    <row r="123" spans="2:6" ht="18" customHeight="1">
      <c r="B123" s="20" t="s">
        <v>38</v>
      </c>
      <c r="C123" s="10" t="s">
        <v>9</v>
      </c>
      <c r="D123" s="41">
        <v>10036</v>
      </c>
      <c r="E123" s="64">
        <v>10284</v>
      </c>
      <c r="F123" s="24">
        <f t="shared" si="5"/>
        <v>102.47110402550817</v>
      </c>
    </row>
    <row r="124" spans="2:6" ht="18" customHeight="1">
      <c r="B124" s="20" t="s">
        <v>42</v>
      </c>
      <c r="C124" s="10" t="s">
        <v>9</v>
      </c>
      <c r="D124" s="41">
        <v>562</v>
      </c>
      <c r="E124" s="64">
        <v>581</v>
      </c>
      <c r="F124" s="24">
        <f t="shared" si="5"/>
        <v>103.38078291814948</v>
      </c>
    </row>
    <row r="125" spans="2:6" ht="18" customHeight="1">
      <c r="B125" s="85" t="s">
        <v>115</v>
      </c>
      <c r="C125" s="86"/>
      <c r="D125" s="86"/>
      <c r="E125" s="86"/>
      <c r="F125" s="87"/>
    </row>
    <row r="126" spans="3:6" ht="18" customHeight="1">
      <c r="C126" s="4" t="s">
        <v>25</v>
      </c>
      <c r="D126" s="5" t="s">
        <v>92</v>
      </c>
      <c r="E126" s="53" t="s">
        <v>98</v>
      </c>
      <c r="F126" s="12" t="s">
        <v>103</v>
      </c>
    </row>
    <row r="127" spans="2:6" ht="33" customHeight="1">
      <c r="B127" s="9" t="s">
        <v>74</v>
      </c>
      <c r="C127" s="10" t="s">
        <v>44</v>
      </c>
      <c r="D127" s="53">
        <v>380804.5</v>
      </c>
      <c r="E127" s="53">
        <v>328373.45</v>
      </c>
      <c r="F127" s="60">
        <f>E127/D127*100</f>
        <v>86.2315046171986</v>
      </c>
    </row>
    <row r="128" spans="2:6" ht="30.75" customHeight="1">
      <c r="B128" s="9" t="s">
        <v>54</v>
      </c>
      <c r="C128" s="10" t="s">
        <v>44</v>
      </c>
      <c r="D128" s="71">
        <v>291.9</v>
      </c>
      <c r="E128" s="74">
        <v>0</v>
      </c>
      <c r="F128" s="44">
        <f>E128/D128*100</f>
        <v>0</v>
      </c>
    </row>
    <row r="129" spans="2:6" ht="18" customHeight="1">
      <c r="B129" s="35" t="s">
        <v>33</v>
      </c>
      <c r="C129" s="1"/>
      <c r="D129" s="67"/>
      <c r="E129" s="72"/>
      <c r="F129" s="43"/>
    </row>
    <row r="130" spans="2:6" ht="15.75">
      <c r="B130" s="1" t="s">
        <v>62</v>
      </c>
      <c r="C130" s="10" t="s">
        <v>44</v>
      </c>
      <c r="D130" s="46">
        <v>291.9</v>
      </c>
      <c r="E130" s="46">
        <v>0</v>
      </c>
      <c r="F130" s="44"/>
    </row>
    <row r="131" spans="2:6" ht="18.75" customHeight="1">
      <c r="B131" s="1" t="s">
        <v>55</v>
      </c>
      <c r="C131" s="10" t="s">
        <v>44</v>
      </c>
      <c r="D131" s="46">
        <v>0</v>
      </c>
      <c r="E131" s="46">
        <v>0</v>
      </c>
      <c r="F131" s="44"/>
    </row>
    <row r="132" spans="2:6" ht="17.25" customHeight="1">
      <c r="B132" s="1" t="s">
        <v>61</v>
      </c>
      <c r="C132" s="10" t="s">
        <v>44</v>
      </c>
      <c r="D132" s="47">
        <v>0</v>
      </c>
      <c r="E132" s="47">
        <v>0</v>
      </c>
      <c r="F132" s="44"/>
    </row>
    <row r="133" spans="2:6" ht="17.25" customHeight="1">
      <c r="B133" s="1" t="s">
        <v>67</v>
      </c>
      <c r="C133" s="10" t="s">
        <v>44</v>
      </c>
      <c r="D133" s="46">
        <v>0</v>
      </c>
      <c r="E133" s="46">
        <v>0</v>
      </c>
      <c r="F133" s="44"/>
    </row>
    <row r="134" spans="2:6" ht="30.75" customHeight="1">
      <c r="B134" s="1" t="s">
        <v>63</v>
      </c>
      <c r="C134" s="10" t="s">
        <v>44</v>
      </c>
      <c r="D134" s="47">
        <v>0</v>
      </c>
      <c r="E134" s="47">
        <v>0</v>
      </c>
      <c r="F134" s="44"/>
    </row>
    <row r="135" spans="2:6" ht="18" customHeight="1">
      <c r="B135" s="9" t="s">
        <v>45</v>
      </c>
      <c r="C135" s="10" t="s">
        <v>46</v>
      </c>
      <c r="D135" s="26">
        <v>9903</v>
      </c>
      <c r="E135" s="47">
        <v>11604</v>
      </c>
      <c r="F135" s="44">
        <f>E135/D135*100</f>
        <v>117.17661314753104</v>
      </c>
    </row>
    <row r="136" spans="2:6" ht="31.5" customHeight="1">
      <c r="B136" s="1" t="s">
        <v>65</v>
      </c>
      <c r="C136" s="10" t="s">
        <v>46</v>
      </c>
      <c r="D136" s="26">
        <v>9903</v>
      </c>
      <c r="E136" s="47">
        <v>11604</v>
      </c>
      <c r="F136" s="44">
        <f>E136/D136*100</f>
        <v>117.17661314753104</v>
      </c>
    </row>
    <row r="137" spans="2:6" ht="17.25" customHeight="1">
      <c r="B137" s="77" t="s">
        <v>116</v>
      </c>
      <c r="C137" s="76"/>
      <c r="D137" s="76"/>
      <c r="E137" s="76"/>
      <c r="F137" s="78"/>
    </row>
    <row r="138" spans="2:6" ht="16.5" customHeight="1">
      <c r="B138" s="3"/>
      <c r="C138" s="11" t="s">
        <v>25</v>
      </c>
      <c r="D138" s="5" t="s">
        <v>92</v>
      </c>
      <c r="E138" s="53" t="s">
        <v>98</v>
      </c>
      <c r="F138" s="12" t="s">
        <v>28</v>
      </c>
    </row>
    <row r="139" spans="2:6" ht="20.25" customHeight="1">
      <c r="B139" s="1" t="s">
        <v>11</v>
      </c>
      <c r="C139" s="2" t="s">
        <v>2</v>
      </c>
      <c r="D139" s="10">
        <v>71</v>
      </c>
      <c r="E139" s="50">
        <v>44</v>
      </c>
      <c r="F139" s="31">
        <f>E139-D139</f>
        <v>-27</v>
      </c>
    </row>
    <row r="140" spans="2:6" ht="17.25" customHeight="1">
      <c r="B140" s="1" t="s">
        <v>12</v>
      </c>
      <c r="C140" s="2" t="s">
        <v>13</v>
      </c>
      <c r="D140" s="10">
        <v>0.42</v>
      </c>
      <c r="E140" s="50">
        <v>0.26</v>
      </c>
      <c r="F140" s="32">
        <f>E140-D140</f>
        <v>-0.15999999999999998</v>
      </c>
    </row>
    <row r="141" spans="2:6" ht="20.25" customHeight="1">
      <c r="B141" s="13"/>
      <c r="C141" s="14"/>
      <c r="D141" s="15"/>
      <c r="E141" s="15"/>
      <c r="F141" s="16"/>
    </row>
    <row r="142" spans="2:6" ht="15.75">
      <c r="B142" s="13"/>
      <c r="C142" s="14"/>
      <c r="D142" s="15"/>
      <c r="E142" s="15"/>
      <c r="F142" s="16"/>
    </row>
    <row r="143" spans="2:6" ht="54.75" customHeight="1">
      <c r="B143" s="84" t="s">
        <v>95</v>
      </c>
      <c r="C143" s="84"/>
      <c r="D143" s="37"/>
      <c r="E143" s="14"/>
      <c r="F143" s="14" t="s">
        <v>91</v>
      </c>
    </row>
  </sheetData>
  <sheetProtection/>
  <mergeCells count="17">
    <mergeCell ref="B143:C143"/>
    <mergeCell ref="B137:F137"/>
    <mergeCell ref="B49:F49"/>
    <mergeCell ref="B55:F55"/>
    <mergeCell ref="B61:F61"/>
    <mergeCell ref="B82:F82"/>
    <mergeCell ref="B99:F99"/>
    <mergeCell ref="B125:F125"/>
    <mergeCell ref="B37:F37"/>
    <mergeCell ref="B40:F40"/>
    <mergeCell ref="B2:F2"/>
    <mergeCell ref="B7:F7"/>
    <mergeCell ref="B13:F13"/>
    <mergeCell ref="B3:F3"/>
    <mergeCell ref="B4:F4"/>
    <mergeCell ref="B5:F5"/>
    <mergeCell ref="B6:F6"/>
  </mergeCells>
  <printOptions/>
  <pageMargins left="0.7874015748031497" right="0.32" top="0.984251968503937" bottom="0.76" header="0.5118110236220472" footer="0.5118110236220472"/>
  <pageSetup fitToHeight="2" fitToWidth="2" horizontalDpi="600" verticalDpi="600" orientation="portrait" paperSize="9" scale="68" r:id="rId1"/>
  <rowBreaks count="2" manualBreakCount="2">
    <brk id="46" max="5" man="1"/>
    <brk id="106" max="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Aleksander Grigoryev</dc:creator>
  <cp:keywords/>
  <dc:description/>
  <cp:lastModifiedBy>Казакова</cp:lastModifiedBy>
  <cp:lastPrinted>2023-08-17T08:08:27Z</cp:lastPrinted>
  <dcterms:created xsi:type="dcterms:W3CDTF">2004-07-02T05:58:09Z</dcterms:created>
  <dcterms:modified xsi:type="dcterms:W3CDTF">2023-08-18T11:20:54Z</dcterms:modified>
  <cp:category/>
  <cp:version/>
  <cp:contentType/>
  <cp:contentStatus/>
</cp:coreProperties>
</file>