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1496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'Свод'!$A$1:$AN$29</definedName>
  </definedNames>
  <calcPr fullCalcOnLoad="1"/>
</workbook>
</file>

<file path=xl/sharedStrings.xml><?xml version="1.0" encoding="utf-8"?>
<sst xmlns="http://schemas.openxmlformats.org/spreadsheetml/2006/main" count="75" uniqueCount="57">
  <si>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</si>
  <si>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</si>
  <si>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</si>
  <si>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</si>
  <si>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</si>
  <si>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</si>
  <si>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</si>
  <si>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</si>
  <si>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</si>
  <si>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</si>
  <si>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</si>
  <si>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</si>
  <si>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</si>
  <si>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</si>
  <si>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</si>
  <si>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</si>
  <si>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</si>
  <si>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</si>
  <si>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</si>
  <si>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</si>
  <si>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</si>
  <si>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</si>
  <si>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</si>
  <si>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Яровизация семян картофеля, тн</t>
  </si>
  <si>
    <t>К(Ф)Х Бикулов А.Н.</t>
  </si>
  <si>
    <t>Посев яровых зерновых и зернобобовых  культур, га</t>
  </si>
  <si>
    <t>в том числе</t>
  </si>
  <si>
    <t>яр. пшеница</t>
  </si>
  <si>
    <t>ячмень</t>
  </si>
  <si>
    <t>овес</t>
  </si>
  <si>
    <t>бобы</t>
  </si>
  <si>
    <t>вика</t>
  </si>
  <si>
    <t>горох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</si>
  <si>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</si>
  <si>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</si>
  <si>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</si>
  <si>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</si>
  <si>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</si>
  <si>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Протравлена семян, тн</t>
  </si>
  <si>
    <t>культивация, га</t>
  </si>
  <si>
    <t>Посев однолетних трав, га</t>
  </si>
  <si>
    <t>Посев многолетних трав, га</t>
  </si>
  <si>
    <t>Б.П.</t>
  </si>
  <si>
    <t>П.П.</t>
  </si>
  <si>
    <t>Рапс, га</t>
  </si>
  <si>
    <t>гречиха</t>
  </si>
  <si>
    <t>кукуруза</t>
  </si>
  <si>
    <t>К(Ф)Х Васильева В.Г.</t>
  </si>
  <si>
    <t>Посеяно кукурузы на корм, га</t>
  </si>
  <si>
    <t>Посеяно сахарной свеклы, га</t>
  </si>
  <si>
    <t>Посеяно подсолнечника на зерно, га</t>
  </si>
  <si>
    <t>Посеяно льна масличного, га</t>
  </si>
  <si>
    <t>Посажено картофеля, га</t>
  </si>
  <si>
    <t>Посеяно овощей, га</t>
  </si>
  <si>
    <t>Хим. Защита, га</t>
  </si>
  <si>
    <t>Хим. прополка, га</t>
  </si>
  <si>
    <t>Информация о ходе проведения весенних полевых работ в сельхозпредприятиях и К(Ф)Х  Яльчикского района  на 18.05.2023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</si>
</sst>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32" borderId="11" xfId="0" applyFont="1" applyFill="1" applyBorder="1" applyAlignment="1">
      <alignment vertical="center"/>
    </xf>
    <xf numFmtId="0" fontId="7" fillId="32" borderId="11" xfId="0" applyFont="1" applyFill="1" applyBorder="1" applyAlignment="1">
      <alignment vertical="center"/>
    </xf>
    <xf numFmtId="1" fontId="10" fillId="32" borderId="11" xfId="57" applyNumberFormat="1" applyFont="1" applyFill="1" applyBorder="1" applyAlignment="1">
      <alignment horizontal="center" vertical="center" wrapText="1"/>
    </xf>
    <xf numFmtId="1" fontId="8" fillId="32" borderId="11" xfId="57" applyNumberFormat="1" applyFont="1" applyFill="1" applyBorder="1" applyAlignment="1">
      <alignment horizontal="center" vertical="center" wrapText="1"/>
    </xf>
    <xf numFmtId="1" fontId="8" fillId="32" borderId="11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/>
    </xf>
    <xf numFmtId="0" fontId="6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" fontId="8" fillId="32" borderId="11" xfId="57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vertical="center" wrapText="1"/>
    </xf>
    <xf numFmtId="0" fontId="4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left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1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/>
    </xf>
    <xf numFmtId="1" fontId="8" fillId="32" borderId="14" xfId="57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3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" fontId="13" fillId="32" borderId="11" xfId="0" applyNumberFormat="1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/>
    </xf>
    <xf numFmtId="0" fontId="3" fillId="0" borderId="11" xfId="0" applyFont="1" applyBorder="1" applyAlignment="1">
      <alignment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11" fillId="32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/>
    </xf>
    <xf numFmtId="0" fontId="3" fillId="32" borderId="11" xfId="0" applyFont="1" applyFill="1" applyBorder="1" applyAlignment="1">
      <alignment/>
    </xf>
    <xf numFmtId="1" fontId="10" fillId="32" borderId="14" xfId="57" applyNumberFormat="1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top"/>
    </xf>
    <xf numFmtId="0" fontId="11" fillId="32" borderId="11" xfId="0" applyFont="1" applyFill="1" applyBorder="1" applyAlignment="1">
      <alignment horizontal="center" vertical="top"/>
    </xf>
    <xf numFmtId="0" fontId="12" fillId="0" borderId="11" xfId="0" applyFont="1" applyBorder="1" applyAlignment="1">
      <alignment horizontal="center" vertical="center" wrapText="1"/>
    </xf>
    <xf numFmtId="0" fontId="13" fillId="32" borderId="11" xfId="0" applyFont="1" applyFill="1" applyBorder="1" applyAlignment="1">
      <alignment vertical="center"/>
    </xf>
    <xf numFmtId="1" fontId="8" fillId="32" borderId="14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/>
    </xf>
    <xf numFmtId="0" fontId="11" fillId="32" borderId="11" xfId="0" applyFont="1" applyFill="1" applyBorder="1" applyAlignment="1">
      <alignment/>
    </xf>
    <xf numFmtId="0" fontId="11" fillId="32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textRotation="90" wrapText="1"/>
    </xf>
    <xf numFmtId="0" fontId="12" fillId="0" borderId="16" xfId="0" applyFont="1" applyFill="1" applyBorder="1" applyAlignment="1">
      <alignment horizontal="center" vertical="center" textRotation="90" wrapText="1"/>
    </xf>
    <xf numFmtId="0" fontId="9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11" fillId="32" borderId="12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8" fillId="0" borderId="2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38"/>
  <sheetViews>
    <sheetView tabSelected="1" view="pageBreakPreview" zoomScale="35" zoomScaleNormal="60" zoomScaleSheetLayoutView="3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1" sqref="Q1"/>
    </sheetView>
  </sheetViews>
  <sheetFormatPr defaultColWidth="9.125" defaultRowHeight="12.75" outlineLevelRow="1"/>
  <cols>
    <col min="1" max="1" width="15.875" style="1" customWidth="1"/>
    <col min="2" max="2" width="58.625" style="4" customWidth="1"/>
    <col min="3" max="3" width="31.625" style="1" customWidth="1"/>
    <col min="4" max="4" width="29.625" style="1" customWidth="1"/>
    <col min="5" max="5" width="20.125" style="1" customWidth="1"/>
    <col min="6" max="6" width="16.625" style="1" customWidth="1"/>
    <col min="7" max="7" width="21.50390625" style="1" customWidth="1"/>
    <col min="8" max="8" width="18.125" style="1" customWidth="1"/>
    <col min="9" max="9" width="18.875" style="1" customWidth="1"/>
    <col min="10" max="10" width="17.375" style="1" customWidth="1"/>
    <col min="11" max="11" width="16.50390625" style="1" customWidth="1"/>
    <col min="12" max="12" width="17.125" style="1" customWidth="1"/>
    <col min="13" max="13" width="17.375" style="1" customWidth="1"/>
    <col min="14" max="14" width="15.625" style="1" customWidth="1"/>
    <col min="15" max="15" width="14.875" style="1" customWidth="1"/>
    <col min="16" max="19" width="15.375" style="1" customWidth="1"/>
    <col min="20" max="20" width="14.875" style="1" customWidth="1"/>
    <col min="21" max="21" width="17.375" style="1" customWidth="1"/>
    <col min="22" max="22" width="16.50390625" style="1" customWidth="1"/>
    <col min="23" max="23" width="15.375" style="1" customWidth="1"/>
    <col min="24" max="24" width="17.50390625" style="1" customWidth="1"/>
    <col min="25" max="26" width="24.375" style="1" customWidth="1"/>
    <col min="27" max="27" width="23.125" style="1" customWidth="1"/>
    <col min="28" max="28" width="24.50390625" style="1" customWidth="1"/>
    <col min="29" max="29" width="15.50390625" style="1" customWidth="1"/>
    <col min="30" max="30" width="16.875" style="1" customWidth="1"/>
    <col min="31" max="31" width="16.125" style="1" customWidth="1"/>
    <col min="32" max="32" width="14.875" style="1" customWidth="1"/>
    <col min="33" max="33" width="15.625" style="1" customWidth="1"/>
    <col min="34" max="36" width="16.50390625" style="1" customWidth="1"/>
    <col min="37" max="37" width="14.875" style="1" customWidth="1"/>
    <col min="38" max="38" width="17.375" style="1" customWidth="1"/>
    <col min="39" max="39" width="16.50390625" style="1" customWidth="1"/>
    <col min="40" max="40" width="18.125" style="1" customWidth="1"/>
    <col min="41" max="16384" width="9.125" style="1" customWidth="1"/>
  </cols>
  <sheetData>
    <row r="1" spans="2:15" s="2" customFormat="1" ht="175.5" customHeight="1">
      <c r="B1" s="5"/>
      <c r="C1" s="68" t="s">
        <v>56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40" s="3" customFormat="1" ht="139.5" customHeight="1">
      <c r="A2" s="83" t="s">
        <v>13</v>
      </c>
      <c r="B2" s="93" t="s">
        <v>21</v>
      </c>
      <c r="C2" s="87" t="s">
        <v>38</v>
      </c>
      <c r="D2" s="87" t="s">
        <v>23</v>
      </c>
      <c r="E2" s="94" t="s">
        <v>39</v>
      </c>
      <c r="F2" s="95"/>
      <c r="G2" s="96"/>
      <c r="H2" s="83" t="s">
        <v>25</v>
      </c>
      <c r="I2" s="84"/>
      <c r="J2" s="84"/>
      <c r="K2" s="85" t="s">
        <v>26</v>
      </c>
      <c r="L2" s="86"/>
      <c r="M2" s="86"/>
      <c r="N2" s="86"/>
      <c r="O2" s="86"/>
      <c r="P2" s="86"/>
      <c r="Q2" s="51"/>
      <c r="R2" s="58"/>
      <c r="S2" s="72" t="s">
        <v>40</v>
      </c>
      <c r="T2" s="73"/>
      <c r="U2" s="74"/>
      <c r="V2" s="72" t="s">
        <v>41</v>
      </c>
      <c r="W2" s="74"/>
      <c r="X2" s="75" t="s">
        <v>44</v>
      </c>
      <c r="Y2" s="90" t="s">
        <v>51</v>
      </c>
      <c r="Z2" s="90" t="s">
        <v>50</v>
      </c>
      <c r="AA2" s="90" t="s">
        <v>49</v>
      </c>
      <c r="AB2" s="75" t="s">
        <v>48</v>
      </c>
      <c r="AC2" s="72" t="s">
        <v>52</v>
      </c>
      <c r="AD2" s="73"/>
      <c r="AE2" s="74"/>
      <c r="AF2" s="72" t="s">
        <v>53</v>
      </c>
      <c r="AG2" s="73"/>
      <c r="AH2" s="74"/>
      <c r="AI2" s="99" t="s">
        <v>54</v>
      </c>
      <c r="AJ2" s="100"/>
      <c r="AK2" s="101"/>
      <c r="AL2" s="97" t="s">
        <v>55</v>
      </c>
      <c r="AM2" s="98"/>
      <c r="AN2" s="98"/>
    </row>
    <row r="3" spans="1:40" s="3" customFormat="1" ht="73.5" customHeight="1">
      <c r="A3" s="83"/>
      <c r="B3" s="93"/>
      <c r="C3" s="88"/>
      <c r="D3" s="88"/>
      <c r="E3" s="83"/>
      <c r="F3" s="84"/>
      <c r="G3" s="84"/>
      <c r="H3" s="70" t="s">
        <v>14</v>
      </c>
      <c r="I3" s="70" t="s">
        <v>15</v>
      </c>
      <c r="J3" s="70" t="s">
        <v>16</v>
      </c>
      <c r="K3" s="65" t="s">
        <v>27</v>
      </c>
      <c r="L3" s="65" t="s">
        <v>28</v>
      </c>
      <c r="M3" s="65" t="s">
        <v>29</v>
      </c>
      <c r="N3" s="65" t="s">
        <v>30</v>
      </c>
      <c r="O3" s="65" t="s">
        <v>31</v>
      </c>
      <c r="P3" s="91" t="s">
        <v>32</v>
      </c>
      <c r="Q3" s="91" t="s">
        <v>45</v>
      </c>
      <c r="R3" s="78" t="s">
        <v>46</v>
      </c>
      <c r="S3" s="70" t="s">
        <v>14</v>
      </c>
      <c r="T3" s="70" t="s">
        <v>15</v>
      </c>
      <c r="U3" s="70" t="s">
        <v>16</v>
      </c>
      <c r="V3" s="80" t="s">
        <v>42</v>
      </c>
      <c r="W3" s="80" t="s">
        <v>43</v>
      </c>
      <c r="X3" s="76"/>
      <c r="Y3" s="88"/>
      <c r="Z3" s="88"/>
      <c r="AA3" s="88"/>
      <c r="AB3" s="76"/>
      <c r="AC3" s="70" t="s">
        <v>14</v>
      </c>
      <c r="AD3" s="70" t="s">
        <v>15</v>
      </c>
      <c r="AE3" s="70" t="s">
        <v>16</v>
      </c>
      <c r="AF3" s="70" t="s">
        <v>14</v>
      </c>
      <c r="AG3" s="70" t="s">
        <v>15</v>
      </c>
      <c r="AH3" s="70" t="s">
        <v>16</v>
      </c>
      <c r="AI3" s="70" t="s">
        <v>14</v>
      </c>
      <c r="AJ3" s="70" t="s">
        <v>15</v>
      </c>
      <c r="AK3" s="70" t="s">
        <v>16</v>
      </c>
      <c r="AL3" s="70" t="s">
        <v>14</v>
      </c>
      <c r="AM3" s="70" t="s">
        <v>15</v>
      </c>
      <c r="AN3" s="70" t="s">
        <v>16</v>
      </c>
    </row>
    <row r="4" spans="1:40" s="3" customFormat="1" ht="73.5" customHeight="1">
      <c r="A4" s="75"/>
      <c r="B4" s="87"/>
      <c r="C4" s="89"/>
      <c r="D4" s="89"/>
      <c r="E4" s="33" t="s">
        <v>14</v>
      </c>
      <c r="F4" s="33" t="s">
        <v>15</v>
      </c>
      <c r="G4" s="33" t="s">
        <v>16</v>
      </c>
      <c r="H4" s="82"/>
      <c r="I4" s="71"/>
      <c r="J4" s="71"/>
      <c r="K4" s="66"/>
      <c r="L4" s="66"/>
      <c r="M4" s="67"/>
      <c r="N4" s="67"/>
      <c r="O4" s="66"/>
      <c r="P4" s="92"/>
      <c r="Q4" s="92"/>
      <c r="R4" s="79"/>
      <c r="S4" s="82"/>
      <c r="T4" s="71"/>
      <c r="U4" s="71"/>
      <c r="V4" s="81"/>
      <c r="W4" s="81"/>
      <c r="X4" s="77"/>
      <c r="Y4" s="89"/>
      <c r="Z4" s="89"/>
      <c r="AA4" s="89"/>
      <c r="AB4" s="77"/>
      <c r="AC4" s="82"/>
      <c r="AD4" s="71"/>
      <c r="AE4" s="71"/>
      <c r="AF4" s="82"/>
      <c r="AG4" s="71"/>
      <c r="AH4" s="71"/>
      <c r="AI4" s="82"/>
      <c r="AJ4" s="71"/>
      <c r="AK4" s="71"/>
      <c r="AL4" s="82"/>
      <c r="AM4" s="71"/>
      <c r="AN4" s="71"/>
    </row>
    <row r="5" spans="1:40" s="17" customFormat="1" ht="49.5" customHeight="1" outlineLevel="1">
      <c r="A5" s="22">
        <v>1</v>
      </c>
      <c r="B5" s="21" t="s">
        <v>0</v>
      </c>
      <c r="C5" s="30">
        <v>400</v>
      </c>
      <c r="D5" s="30"/>
      <c r="E5" s="15">
        <v>2409</v>
      </c>
      <c r="F5" s="14">
        <v>2409</v>
      </c>
      <c r="G5" s="14">
        <f>F5/E5*100</f>
        <v>100</v>
      </c>
      <c r="H5" s="15">
        <v>1017</v>
      </c>
      <c r="I5" s="34">
        <v>1017</v>
      </c>
      <c r="J5" s="35">
        <f>I5/H5*100</f>
        <v>100</v>
      </c>
      <c r="K5" s="31">
        <v>320</v>
      </c>
      <c r="L5" s="31">
        <v>475</v>
      </c>
      <c r="M5" s="31">
        <v>50</v>
      </c>
      <c r="N5" s="31"/>
      <c r="O5" s="31"/>
      <c r="P5" s="52">
        <v>62</v>
      </c>
      <c r="Q5" s="52">
        <v>110</v>
      </c>
      <c r="R5" s="28"/>
      <c r="S5" s="43">
        <v>1192</v>
      </c>
      <c r="T5" s="42">
        <v>1192</v>
      </c>
      <c r="U5" s="45">
        <f>T5/S5*100</f>
        <v>100</v>
      </c>
      <c r="V5" s="42"/>
      <c r="W5" s="42">
        <v>200</v>
      </c>
      <c r="X5" s="42"/>
      <c r="Y5" s="42"/>
      <c r="Z5" s="42"/>
      <c r="AA5" s="42"/>
      <c r="AB5" s="42">
        <v>200</v>
      </c>
      <c r="AC5" s="42"/>
      <c r="AD5" s="56"/>
      <c r="AE5" s="42"/>
      <c r="AF5" s="53"/>
      <c r="AG5" s="53"/>
      <c r="AH5" s="53"/>
      <c r="AI5" s="59">
        <v>2146</v>
      </c>
      <c r="AJ5" s="59">
        <v>711</v>
      </c>
      <c r="AK5" s="43">
        <f aca="true" t="shared" si="0" ref="AK5:AK19">AJ5/AI5*100</f>
        <v>33.131407269338304</v>
      </c>
      <c r="AL5" s="59">
        <v>2409</v>
      </c>
      <c r="AM5" s="59">
        <v>711</v>
      </c>
      <c r="AN5" s="43">
        <f aca="true" t="shared" si="1" ref="AN5:AN19">AM5/AL5*100</f>
        <v>29.514321295143215</v>
      </c>
    </row>
    <row r="6" spans="1:40" s="17" customFormat="1" ht="49.5" customHeight="1" outlineLevel="1">
      <c r="A6" s="13">
        <v>2</v>
      </c>
      <c r="B6" s="12" t="s">
        <v>1</v>
      </c>
      <c r="C6" s="31">
        <v>160</v>
      </c>
      <c r="D6" s="31"/>
      <c r="E6" s="15">
        <v>1013</v>
      </c>
      <c r="F6" s="14">
        <v>1013</v>
      </c>
      <c r="G6" s="14">
        <f aca="true" t="shared" si="2" ref="G6:G29">F6/E6*100</f>
        <v>100</v>
      </c>
      <c r="H6" s="15">
        <v>660</v>
      </c>
      <c r="I6" s="34">
        <v>660</v>
      </c>
      <c r="J6" s="35">
        <f aca="true" t="shared" si="3" ref="J6:J27">I6/H6*100</f>
        <v>100</v>
      </c>
      <c r="K6" s="31">
        <v>195</v>
      </c>
      <c r="L6" s="31">
        <v>270</v>
      </c>
      <c r="M6" s="31">
        <v>50</v>
      </c>
      <c r="N6" s="31"/>
      <c r="O6" s="31"/>
      <c r="P6" s="39">
        <v>60</v>
      </c>
      <c r="Q6" s="39">
        <v>85</v>
      </c>
      <c r="R6" s="31"/>
      <c r="S6" s="43">
        <v>123</v>
      </c>
      <c r="T6" s="42">
        <v>125</v>
      </c>
      <c r="U6" s="45">
        <f aca="true" t="shared" si="4" ref="U6:U29">T6/S6*100</f>
        <v>101.62601626016261</v>
      </c>
      <c r="V6" s="42"/>
      <c r="W6" s="42">
        <v>153</v>
      </c>
      <c r="X6" s="42">
        <v>60</v>
      </c>
      <c r="Y6" s="42"/>
      <c r="Z6" s="42"/>
      <c r="AA6" s="42"/>
      <c r="AB6" s="42"/>
      <c r="AC6" s="42"/>
      <c r="AD6" s="56"/>
      <c r="AE6" s="42"/>
      <c r="AF6" s="53"/>
      <c r="AG6" s="53"/>
      <c r="AH6" s="53"/>
      <c r="AI6" s="59">
        <v>1080</v>
      </c>
      <c r="AJ6" s="59">
        <v>430</v>
      </c>
      <c r="AK6" s="43">
        <f t="shared" si="0"/>
        <v>39.81481481481482</v>
      </c>
      <c r="AL6" s="59">
        <v>1013</v>
      </c>
      <c r="AM6" s="59">
        <v>430</v>
      </c>
      <c r="AN6" s="43">
        <f t="shared" si="1"/>
        <v>42.44817374136229</v>
      </c>
    </row>
    <row r="7" spans="1:40" s="18" customFormat="1" ht="49.5" customHeight="1" outlineLevel="1">
      <c r="A7" s="13">
        <v>3</v>
      </c>
      <c r="B7" s="12" t="s">
        <v>2</v>
      </c>
      <c r="C7" s="31">
        <v>110</v>
      </c>
      <c r="D7" s="31"/>
      <c r="E7" s="16">
        <v>831</v>
      </c>
      <c r="F7" s="14">
        <v>831</v>
      </c>
      <c r="G7" s="14">
        <f t="shared" si="2"/>
        <v>100</v>
      </c>
      <c r="H7" s="16">
        <v>558</v>
      </c>
      <c r="I7" s="34">
        <v>558</v>
      </c>
      <c r="J7" s="35">
        <f t="shared" si="3"/>
        <v>100</v>
      </c>
      <c r="K7" s="31">
        <v>258</v>
      </c>
      <c r="L7" s="31">
        <v>250</v>
      </c>
      <c r="M7" s="31">
        <v>50</v>
      </c>
      <c r="N7" s="36"/>
      <c r="O7" s="36"/>
      <c r="P7" s="39"/>
      <c r="Q7" s="39"/>
      <c r="R7" s="31"/>
      <c r="S7" s="43">
        <v>173</v>
      </c>
      <c r="T7" s="42">
        <v>173</v>
      </c>
      <c r="U7" s="45">
        <f t="shared" si="4"/>
        <v>100</v>
      </c>
      <c r="V7" s="46"/>
      <c r="W7" s="46"/>
      <c r="X7" s="46"/>
      <c r="Y7" s="46"/>
      <c r="Z7" s="46"/>
      <c r="AA7" s="46"/>
      <c r="AB7" s="46">
        <v>100</v>
      </c>
      <c r="AC7" s="46"/>
      <c r="AD7" s="57"/>
      <c r="AE7" s="46"/>
      <c r="AF7" s="54"/>
      <c r="AG7" s="54"/>
      <c r="AH7" s="54"/>
      <c r="AI7" s="63">
        <v>708</v>
      </c>
      <c r="AJ7" s="63"/>
      <c r="AK7" s="43">
        <f t="shared" si="0"/>
        <v>0</v>
      </c>
      <c r="AL7" s="63">
        <v>831</v>
      </c>
      <c r="AM7" s="63"/>
      <c r="AN7" s="43">
        <f t="shared" si="1"/>
        <v>0</v>
      </c>
    </row>
    <row r="8" spans="1:40" s="17" customFormat="1" ht="49.5" customHeight="1" outlineLevel="1">
      <c r="A8" s="22">
        <v>4</v>
      </c>
      <c r="B8" s="12" t="s">
        <v>4</v>
      </c>
      <c r="C8" s="31">
        <v>320</v>
      </c>
      <c r="D8" s="31"/>
      <c r="E8" s="23">
        <v>1139</v>
      </c>
      <c r="F8" s="14">
        <v>1139</v>
      </c>
      <c r="G8" s="14">
        <f t="shared" si="2"/>
        <v>100</v>
      </c>
      <c r="H8" s="16">
        <v>910</v>
      </c>
      <c r="I8" s="34">
        <v>910</v>
      </c>
      <c r="J8" s="35">
        <f t="shared" si="3"/>
        <v>100</v>
      </c>
      <c r="K8" s="31">
        <v>360</v>
      </c>
      <c r="L8" s="31">
        <v>550</v>
      </c>
      <c r="M8" s="31"/>
      <c r="N8" s="31"/>
      <c r="O8" s="31"/>
      <c r="P8" s="39"/>
      <c r="Q8" s="39"/>
      <c r="R8" s="31"/>
      <c r="S8" s="43">
        <v>149</v>
      </c>
      <c r="T8" s="42">
        <v>149</v>
      </c>
      <c r="U8" s="45">
        <f t="shared" si="4"/>
        <v>100</v>
      </c>
      <c r="V8" s="42"/>
      <c r="W8" s="42"/>
      <c r="X8" s="42"/>
      <c r="Y8" s="42"/>
      <c r="Z8" s="42"/>
      <c r="AA8" s="42"/>
      <c r="AB8" s="42">
        <v>80</v>
      </c>
      <c r="AC8" s="42"/>
      <c r="AD8" s="42"/>
      <c r="AE8" s="42"/>
      <c r="AF8" s="53"/>
      <c r="AG8" s="53"/>
      <c r="AH8" s="53"/>
      <c r="AI8" s="59">
        <v>1210</v>
      </c>
      <c r="AJ8" s="59">
        <v>300</v>
      </c>
      <c r="AK8" s="43">
        <f t="shared" si="0"/>
        <v>24.793388429752067</v>
      </c>
      <c r="AL8" s="59">
        <v>1210</v>
      </c>
      <c r="AM8" s="59">
        <v>300</v>
      </c>
      <c r="AN8" s="43">
        <f t="shared" si="1"/>
        <v>24.793388429752067</v>
      </c>
    </row>
    <row r="9" spans="1:40" s="17" customFormat="1" ht="49.5" customHeight="1" outlineLevel="1">
      <c r="A9" s="13">
        <v>5</v>
      </c>
      <c r="B9" s="12" t="s">
        <v>5</v>
      </c>
      <c r="C9" s="31">
        <v>250</v>
      </c>
      <c r="D9" s="31"/>
      <c r="E9" s="16">
        <v>1641</v>
      </c>
      <c r="F9" s="14">
        <v>1641</v>
      </c>
      <c r="G9" s="14">
        <f t="shared" si="2"/>
        <v>100</v>
      </c>
      <c r="H9" s="16">
        <v>1287</v>
      </c>
      <c r="I9" s="34">
        <v>1287</v>
      </c>
      <c r="J9" s="35">
        <f t="shared" si="3"/>
        <v>100</v>
      </c>
      <c r="K9" s="31">
        <v>400</v>
      </c>
      <c r="L9" s="31">
        <v>623</v>
      </c>
      <c r="M9" s="31">
        <v>95</v>
      </c>
      <c r="N9" s="31"/>
      <c r="O9" s="31">
        <v>60</v>
      </c>
      <c r="P9" s="39">
        <v>109</v>
      </c>
      <c r="Q9" s="39"/>
      <c r="R9" s="31"/>
      <c r="S9" s="43">
        <v>254</v>
      </c>
      <c r="T9" s="42">
        <v>254</v>
      </c>
      <c r="U9" s="45">
        <f t="shared" si="4"/>
        <v>100</v>
      </c>
      <c r="V9" s="42"/>
      <c r="W9" s="42"/>
      <c r="X9" s="42"/>
      <c r="Y9" s="42"/>
      <c r="Z9" s="42"/>
      <c r="AA9" s="42"/>
      <c r="AB9" s="42">
        <v>100</v>
      </c>
      <c r="AC9" s="42"/>
      <c r="AD9" s="42"/>
      <c r="AE9" s="42"/>
      <c r="AF9" s="53"/>
      <c r="AG9" s="53"/>
      <c r="AH9" s="53"/>
      <c r="AI9" s="59">
        <v>1850</v>
      </c>
      <c r="AJ9" s="59">
        <v>732</v>
      </c>
      <c r="AK9" s="43">
        <f t="shared" si="0"/>
        <v>39.56756756756757</v>
      </c>
      <c r="AL9" s="59">
        <v>1850</v>
      </c>
      <c r="AM9" s="59">
        <v>732</v>
      </c>
      <c r="AN9" s="43">
        <f t="shared" si="1"/>
        <v>39.56756756756757</v>
      </c>
    </row>
    <row r="10" spans="1:40" s="17" customFormat="1" ht="49.5" customHeight="1" outlineLevel="1">
      <c r="A10" s="13">
        <v>6</v>
      </c>
      <c r="B10" s="12" t="s">
        <v>6</v>
      </c>
      <c r="C10" s="31">
        <v>120</v>
      </c>
      <c r="D10" s="31"/>
      <c r="E10" s="23">
        <v>785</v>
      </c>
      <c r="F10" s="14">
        <v>785</v>
      </c>
      <c r="G10" s="14">
        <f t="shared" si="2"/>
        <v>100</v>
      </c>
      <c r="H10" s="23">
        <v>482</v>
      </c>
      <c r="I10" s="34">
        <v>482</v>
      </c>
      <c r="J10" s="35">
        <f t="shared" si="3"/>
        <v>100</v>
      </c>
      <c r="K10" s="31">
        <v>200</v>
      </c>
      <c r="L10" s="31">
        <v>229</v>
      </c>
      <c r="M10" s="31">
        <v>53</v>
      </c>
      <c r="N10" s="31"/>
      <c r="O10" s="31"/>
      <c r="P10" s="39"/>
      <c r="Q10" s="39"/>
      <c r="R10" s="31"/>
      <c r="S10" s="43">
        <v>223</v>
      </c>
      <c r="T10" s="42">
        <v>223</v>
      </c>
      <c r="U10" s="45">
        <f t="shared" si="4"/>
        <v>100</v>
      </c>
      <c r="V10" s="42"/>
      <c r="W10" s="42"/>
      <c r="X10" s="42"/>
      <c r="Y10" s="42"/>
      <c r="Z10" s="42"/>
      <c r="AA10" s="42"/>
      <c r="AB10" s="42">
        <v>80</v>
      </c>
      <c r="AC10" s="42"/>
      <c r="AD10" s="42"/>
      <c r="AE10" s="42"/>
      <c r="AF10" s="53"/>
      <c r="AG10" s="53"/>
      <c r="AH10" s="53"/>
      <c r="AI10" s="59">
        <v>582</v>
      </c>
      <c r="AJ10" s="59">
        <v>300</v>
      </c>
      <c r="AK10" s="43">
        <f t="shared" si="0"/>
        <v>51.546391752577314</v>
      </c>
      <c r="AL10" s="59">
        <v>785</v>
      </c>
      <c r="AM10" s="59">
        <v>300</v>
      </c>
      <c r="AN10" s="43">
        <f t="shared" si="1"/>
        <v>38.21656050955414</v>
      </c>
    </row>
    <row r="11" spans="1:40" s="17" customFormat="1" ht="49.5" customHeight="1" outlineLevel="1">
      <c r="A11" s="22">
        <v>7</v>
      </c>
      <c r="B11" s="12" t="s">
        <v>7</v>
      </c>
      <c r="C11" s="31">
        <v>80</v>
      </c>
      <c r="D11" s="31"/>
      <c r="E11" s="16">
        <v>950</v>
      </c>
      <c r="F11" s="14">
        <v>950</v>
      </c>
      <c r="G11" s="14">
        <f t="shared" si="2"/>
        <v>100</v>
      </c>
      <c r="H11" s="16">
        <v>400</v>
      </c>
      <c r="I11" s="34">
        <v>430</v>
      </c>
      <c r="J11" s="35">
        <f t="shared" si="3"/>
        <v>107.5</v>
      </c>
      <c r="K11" s="31"/>
      <c r="L11" s="31">
        <v>315</v>
      </c>
      <c r="M11" s="31"/>
      <c r="N11" s="31"/>
      <c r="O11" s="31"/>
      <c r="P11" s="39">
        <v>115</v>
      </c>
      <c r="Q11" s="39"/>
      <c r="R11" s="31"/>
      <c r="S11" s="43">
        <v>0</v>
      </c>
      <c r="T11" s="42"/>
      <c r="U11" s="45">
        <v>0</v>
      </c>
      <c r="V11" s="42"/>
      <c r="W11" s="42"/>
      <c r="X11" s="42">
        <v>210</v>
      </c>
      <c r="Y11" s="42"/>
      <c r="Z11" s="42">
        <v>310</v>
      </c>
      <c r="AA11" s="42"/>
      <c r="AB11" s="42"/>
      <c r="AC11" s="42"/>
      <c r="AD11" s="42"/>
      <c r="AE11" s="42"/>
      <c r="AF11" s="53"/>
      <c r="AG11" s="53"/>
      <c r="AH11" s="53"/>
      <c r="AI11" s="59">
        <v>410</v>
      </c>
      <c r="AJ11" s="59">
        <v>325</v>
      </c>
      <c r="AK11" s="43">
        <f t="shared" si="0"/>
        <v>79.26829268292683</v>
      </c>
      <c r="AL11" s="59">
        <v>950</v>
      </c>
      <c r="AM11" s="59">
        <v>325</v>
      </c>
      <c r="AN11" s="43">
        <f t="shared" si="1"/>
        <v>34.21052631578947</v>
      </c>
    </row>
    <row r="12" spans="1:40" s="17" customFormat="1" ht="49.5" customHeight="1" outlineLevel="1">
      <c r="A12" s="13">
        <v>8</v>
      </c>
      <c r="B12" s="12" t="s">
        <v>9</v>
      </c>
      <c r="C12" s="31">
        <v>190</v>
      </c>
      <c r="D12" s="31"/>
      <c r="E12" s="16">
        <v>450</v>
      </c>
      <c r="F12" s="14">
        <v>450</v>
      </c>
      <c r="G12" s="14">
        <f t="shared" si="2"/>
        <v>100</v>
      </c>
      <c r="H12" s="16">
        <v>963</v>
      </c>
      <c r="I12" s="34">
        <v>963</v>
      </c>
      <c r="J12" s="35">
        <f t="shared" si="3"/>
        <v>100</v>
      </c>
      <c r="K12" s="31">
        <v>800</v>
      </c>
      <c r="L12" s="31">
        <v>163</v>
      </c>
      <c r="M12" s="31"/>
      <c r="N12" s="31"/>
      <c r="O12" s="31"/>
      <c r="P12" s="39"/>
      <c r="Q12" s="39"/>
      <c r="R12" s="31"/>
      <c r="S12" s="43">
        <v>0</v>
      </c>
      <c r="T12" s="42"/>
      <c r="U12" s="45">
        <v>0</v>
      </c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53"/>
      <c r="AG12" s="53"/>
      <c r="AH12" s="53"/>
      <c r="AI12" s="59">
        <v>963</v>
      </c>
      <c r="AJ12" s="59"/>
      <c r="AK12" s="43">
        <f t="shared" si="0"/>
        <v>0</v>
      </c>
      <c r="AL12" s="59">
        <v>963</v>
      </c>
      <c r="AM12" s="59"/>
      <c r="AN12" s="43">
        <f t="shared" si="1"/>
        <v>0</v>
      </c>
    </row>
    <row r="13" spans="1:40" s="17" customFormat="1" ht="49.5" customHeight="1" outlineLevel="1">
      <c r="A13" s="13">
        <v>9</v>
      </c>
      <c r="B13" s="12" t="s">
        <v>10</v>
      </c>
      <c r="C13" s="31">
        <v>140</v>
      </c>
      <c r="D13" s="31"/>
      <c r="E13" s="23">
        <v>900</v>
      </c>
      <c r="F13" s="14">
        <v>900</v>
      </c>
      <c r="G13" s="14">
        <f t="shared" si="2"/>
        <v>100</v>
      </c>
      <c r="H13" s="16">
        <v>555</v>
      </c>
      <c r="I13" s="34">
        <v>555</v>
      </c>
      <c r="J13" s="35">
        <f t="shared" si="3"/>
        <v>100</v>
      </c>
      <c r="K13" s="31">
        <v>205</v>
      </c>
      <c r="L13" s="31">
        <v>230</v>
      </c>
      <c r="M13" s="31">
        <v>40</v>
      </c>
      <c r="N13" s="31"/>
      <c r="O13" s="31">
        <v>20</v>
      </c>
      <c r="P13" s="39">
        <v>60</v>
      </c>
      <c r="Q13" s="39"/>
      <c r="R13" s="31"/>
      <c r="S13" s="43">
        <v>265</v>
      </c>
      <c r="T13" s="42">
        <v>265</v>
      </c>
      <c r="U13" s="45">
        <f t="shared" si="4"/>
        <v>100</v>
      </c>
      <c r="V13" s="42"/>
      <c r="W13" s="42"/>
      <c r="X13" s="42"/>
      <c r="Y13" s="42"/>
      <c r="Z13" s="42"/>
      <c r="AA13" s="42"/>
      <c r="AB13" s="42">
        <v>80</v>
      </c>
      <c r="AC13" s="42"/>
      <c r="AD13" s="42"/>
      <c r="AE13" s="42"/>
      <c r="AF13" s="53"/>
      <c r="AG13" s="53"/>
      <c r="AH13" s="53"/>
      <c r="AI13" s="59">
        <v>655</v>
      </c>
      <c r="AJ13" s="59">
        <v>100</v>
      </c>
      <c r="AK13" s="43">
        <f t="shared" si="0"/>
        <v>15.267175572519085</v>
      </c>
      <c r="AL13" s="59">
        <v>900</v>
      </c>
      <c r="AM13" s="59">
        <v>100</v>
      </c>
      <c r="AN13" s="43">
        <f t="shared" si="1"/>
        <v>11.11111111111111</v>
      </c>
    </row>
    <row r="14" spans="1:40" s="17" customFormat="1" ht="49.5" customHeight="1" outlineLevel="1">
      <c r="A14" s="22">
        <v>10</v>
      </c>
      <c r="B14" s="12" t="s">
        <v>12</v>
      </c>
      <c r="C14" s="31">
        <v>230</v>
      </c>
      <c r="D14" s="31"/>
      <c r="E14" s="16">
        <v>1371</v>
      </c>
      <c r="F14" s="14">
        <v>1371</v>
      </c>
      <c r="G14" s="14">
        <f t="shared" si="2"/>
        <v>100</v>
      </c>
      <c r="H14" s="16">
        <v>900</v>
      </c>
      <c r="I14" s="34">
        <v>900</v>
      </c>
      <c r="J14" s="35">
        <f t="shared" si="3"/>
        <v>100</v>
      </c>
      <c r="K14" s="31">
        <v>312</v>
      </c>
      <c r="L14" s="31">
        <v>477</v>
      </c>
      <c r="M14" s="31"/>
      <c r="N14" s="31"/>
      <c r="O14" s="31">
        <v>40</v>
      </c>
      <c r="P14" s="39">
        <v>71</v>
      </c>
      <c r="Q14" s="39"/>
      <c r="R14" s="31"/>
      <c r="S14" s="43">
        <v>229</v>
      </c>
      <c r="T14" s="42">
        <v>229</v>
      </c>
      <c r="U14" s="45">
        <f t="shared" si="4"/>
        <v>100</v>
      </c>
      <c r="V14" s="42"/>
      <c r="W14" s="42"/>
      <c r="X14" s="42">
        <v>142</v>
      </c>
      <c r="Y14" s="42"/>
      <c r="Z14" s="42"/>
      <c r="AA14" s="42"/>
      <c r="AB14" s="42">
        <v>140</v>
      </c>
      <c r="AC14" s="42"/>
      <c r="AD14" s="42"/>
      <c r="AE14" s="42"/>
      <c r="AF14" s="53"/>
      <c r="AG14" s="53"/>
      <c r="AH14" s="53"/>
      <c r="AI14" s="59">
        <v>1450</v>
      </c>
      <c r="AJ14" s="59">
        <v>763</v>
      </c>
      <c r="AK14" s="43">
        <f t="shared" si="0"/>
        <v>52.62068965517241</v>
      </c>
      <c r="AL14" s="59">
        <v>1450</v>
      </c>
      <c r="AM14" s="59">
        <v>763</v>
      </c>
      <c r="AN14" s="43">
        <f t="shared" si="1"/>
        <v>52.62068965517241</v>
      </c>
    </row>
    <row r="15" spans="1:40" s="17" customFormat="1" ht="49.5" customHeight="1" outlineLevel="1">
      <c r="A15" s="13">
        <v>11</v>
      </c>
      <c r="B15" s="12" t="s">
        <v>11</v>
      </c>
      <c r="C15" s="31">
        <v>150</v>
      </c>
      <c r="D15" s="31"/>
      <c r="E15" s="16">
        <v>842</v>
      </c>
      <c r="F15" s="14">
        <v>842</v>
      </c>
      <c r="G15" s="14">
        <f>F15/E15*100</f>
        <v>100</v>
      </c>
      <c r="H15" s="23">
        <v>530</v>
      </c>
      <c r="I15" s="34">
        <v>530</v>
      </c>
      <c r="J15" s="35">
        <f>I15/H15*100</f>
        <v>100</v>
      </c>
      <c r="K15" s="31">
        <v>165</v>
      </c>
      <c r="L15" s="31">
        <v>302</v>
      </c>
      <c r="M15" s="31">
        <v>33</v>
      </c>
      <c r="N15" s="31"/>
      <c r="O15" s="31"/>
      <c r="P15" s="39">
        <v>30</v>
      </c>
      <c r="Q15" s="39"/>
      <c r="R15" s="31"/>
      <c r="S15" s="43">
        <v>162</v>
      </c>
      <c r="T15" s="42">
        <v>162</v>
      </c>
      <c r="U15" s="45">
        <f t="shared" si="4"/>
        <v>100</v>
      </c>
      <c r="V15" s="42"/>
      <c r="W15" s="42"/>
      <c r="X15" s="42"/>
      <c r="Y15" s="42"/>
      <c r="Z15" s="42"/>
      <c r="AA15" s="42"/>
      <c r="AB15" s="42">
        <v>150</v>
      </c>
      <c r="AC15" s="42"/>
      <c r="AD15" s="42"/>
      <c r="AE15" s="42"/>
      <c r="AF15" s="53"/>
      <c r="AG15" s="53"/>
      <c r="AH15" s="53"/>
      <c r="AI15" s="59">
        <v>530</v>
      </c>
      <c r="AJ15" s="59">
        <v>30</v>
      </c>
      <c r="AK15" s="43">
        <f t="shared" si="0"/>
        <v>5.660377358490567</v>
      </c>
      <c r="AL15" s="59">
        <v>842</v>
      </c>
      <c r="AM15" s="59">
        <v>30</v>
      </c>
      <c r="AN15" s="43">
        <f t="shared" si="1"/>
        <v>3.5629453681710213</v>
      </c>
    </row>
    <row r="16" spans="1:40" s="17" customFormat="1" ht="49.5" customHeight="1" outlineLevel="1">
      <c r="A16" s="13">
        <v>12</v>
      </c>
      <c r="B16" s="12" t="s">
        <v>8</v>
      </c>
      <c r="C16" s="31">
        <v>125</v>
      </c>
      <c r="D16" s="31"/>
      <c r="E16" s="15">
        <v>946</v>
      </c>
      <c r="F16" s="14">
        <v>946</v>
      </c>
      <c r="G16" s="14">
        <f>F16/E16*100</f>
        <v>100</v>
      </c>
      <c r="H16" s="15">
        <v>688</v>
      </c>
      <c r="I16" s="34">
        <v>688</v>
      </c>
      <c r="J16" s="35">
        <f>I16/H16*100</f>
        <v>100</v>
      </c>
      <c r="K16" s="31">
        <v>363</v>
      </c>
      <c r="L16" s="31">
        <v>110</v>
      </c>
      <c r="M16" s="31"/>
      <c r="N16" s="31"/>
      <c r="O16" s="31">
        <v>80</v>
      </c>
      <c r="P16" s="39">
        <v>45</v>
      </c>
      <c r="Q16" s="39">
        <v>90</v>
      </c>
      <c r="R16" s="31"/>
      <c r="S16" s="43">
        <v>0</v>
      </c>
      <c r="T16" s="42"/>
      <c r="U16" s="45">
        <v>0</v>
      </c>
      <c r="V16" s="42">
        <v>30</v>
      </c>
      <c r="W16" s="42"/>
      <c r="X16" s="42">
        <v>140</v>
      </c>
      <c r="Y16" s="42"/>
      <c r="Z16" s="42"/>
      <c r="AA16" s="42"/>
      <c r="AB16" s="42"/>
      <c r="AC16" s="42"/>
      <c r="AD16" s="42"/>
      <c r="AE16" s="42"/>
      <c r="AF16" s="53"/>
      <c r="AG16" s="53"/>
      <c r="AH16" s="53"/>
      <c r="AI16" s="59">
        <v>931</v>
      </c>
      <c r="AJ16" s="59">
        <v>190</v>
      </c>
      <c r="AK16" s="43">
        <f t="shared" si="0"/>
        <v>20.408163265306122</v>
      </c>
      <c r="AL16" s="59">
        <v>946</v>
      </c>
      <c r="AM16" s="59">
        <v>652</v>
      </c>
      <c r="AN16" s="43">
        <f t="shared" si="1"/>
        <v>68.92177589852008</v>
      </c>
    </row>
    <row r="17" spans="1:40" s="17" customFormat="1" ht="49.5" customHeight="1" outlineLevel="1">
      <c r="A17" s="22">
        <v>13</v>
      </c>
      <c r="B17" s="25" t="s">
        <v>3</v>
      </c>
      <c r="C17" s="28">
        <v>175</v>
      </c>
      <c r="D17" s="28">
        <v>550</v>
      </c>
      <c r="E17" s="16">
        <v>930</v>
      </c>
      <c r="F17" s="14">
        <v>930</v>
      </c>
      <c r="G17" s="14">
        <f>F17/E17*100</f>
        <v>100</v>
      </c>
      <c r="H17" s="23">
        <v>680</v>
      </c>
      <c r="I17" s="34">
        <v>700</v>
      </c>
      <c r="J17" s="35">
        <f>I17/H17*100</f>
        <v>102.94117647058823</v>
      </c>
      <c r="K17" s="31">
        <v>620</v>
      </c>
      <c r="L17" s="31">
        <v>80</v>
      </c>
      <c r="M17" s="31"/>
      <c r="N17" s="31"/>
      <c r="O17" s="31"/>
      <c r="P17" s="39"/>
      <c r="Q17" s="39"/>
      <c r="R17" s="31"/>
      <c r="S17" s="43">
        <v>0</v>
      </c>
      <c r="T17" s="42"/>
      <c r="U17" s="45">
        <v>0</v>
      </c>
      <c r="V17" s="42"/>
      <c r="W17" s="42"/>
      <c r="X17" s="42"/>
      <c r="Y17" s="42"/>
      <c r="Z17" s="42"/>
      <c r="AA17" s="42"/>
      <c r="AB17" s="61"/>
      <c r="AC17" s="42">
        <v>250</v>
      </c>
      <c r="AD17" s="42">
        <v>75</v>
      </c>
      <c r="AE17" s="45">
        <f>AD17/AC17*100</f>
        <v>30</v>
      </c>
      <c r="AF17" s="53"/>
      <c r="AG17" s="53"/>
      <c r="AH17" s="53"/>
      <c r="AI17" s="59">
        <v>1030</v>
      </c>
      <c r="AJ17" s="59">
        <v>480</v>
      </c>
      <c r="AK17" s="43">
        <f t="shared" si="0"/>
        <v>46.601941747572816</v>
      </c>
      <c r="AL17" s="59">
        <v>1030</v>
      </c>
      <c r="AM17" s="59">
        <v>330</v>
      </c>
      <c r="AN17" s="43">
        <f t="shared" si="1"/>
        <v>32.038834951456316</v>
      </c>
    </row>
    <row r="18" spans="1:40" s="18" customFormat="1" ht="49.5" customHeight="1">
      <c r="A18" s="13">
        <v>14</v>
      </c>
      <c r="B18" s="12" t="s">
        <v>18</v>
      </c>
      <c r="C18" s="31">
        <v>150</v>
      </c>
      <c r="D18" s="31"/>
      <c r="E18" s="16">
        <v>850</v>
      </c>
      <c r="F18" s="14">
        <v>850</v>
      </c>
      <c r="G18" s="14">
        <f t="shared" si="2"/>
        <v>100</v>
      </c>
      <c r="H18" s="16">
        <v>600</v>
      </c>
      <c r="I18" s="34">
        <v>600</v>
      </c>
      <c r="J18" s="35">
        <f t="shared" si="3"/>
        <v>100</v>
      </c>
      <c r="K18" s="31">
        <v>200</v>
      </c>
      <c r="L18" s="31">
        <v>200</v>
      </c>
      <c r="M18" s="31">
        <v>100</v>
      </c>
      <c r="N18" s="31"/>
      <c r="O18" s="31"/>
      <c r="P18" s="39">
        <v>100</v>
      </c>
      <c r="Q18" s="39"/>
      <c r="R18" s="31"/>
      <c r="S18" s="43">
        <v>150</v>
      </c>
      <c r="T18" s="42">
        <v>150</v>
      </c>
      <c r="U18" s="45">
        <f t="shared" si="4"/>
        <v>100</v>
      </c>
      <c r="V18" s="46"/>
      <c r="W18" s="46">
        <v>50</v>
      </c>
      <c r="X18" s="46"/>
      <c r="Y18" s="46"/>
      <c r="Z18" s="46"/>
      <c r="AA18" s="46"/>
      <c r="AB18" s="46">
        <v>100</v>
      </c>
      <c r="AC18" s="43"/>
      <c r="AD18" s="43"/>
      <c r="AE18" s="45"/>
      <c r="AF18" s="54"/>
      <c r="AG18" s="54"/>
      <c r="AH18" s="54"/>
      <c r="AI18" s="63">
        <v>1000</v>
      </c>
      <c r="AJ18" s="63">
        <v>500</v>
      </c>
      <c r="AK18" s="43">
        <f t="shared" si="0"/>
        <v>50</v>
      </c>
      <c r="AL18" s="63">
        <v>1000</v>
      </c>
      <c r="AM18" s="63">
        <v>500</v>
      </c>
      <c r="AN18" s="43">
        <f t="shared" si="1"/>
        <v>50</v>
      </c>
    </row>
    <row r="19" spans="1:40" s="18" customFormat="1" ht="49.5" customHeight="1">
      <c r="A19" s="13">
        <v>15</v>
      </c>
      <c r="B19" s="12" t="s">
        <v>22</v>
      </c>
      <c r="C19" s="31">
        <v>220</v>
      </c>
      <c r="D19" s="31"/>
      <c r="E19" s="16">
        <v>819</v>
      </c>
      <c r="F19" s="14">
        <v>819</v>
      </c>
      <c r="G19" s="14">
        <f t="shared" si="2"/>
        <v>100</v>
      </c>
      <c r="H19" s="16">
        <v>819</v>
      </c>
      <c r="I19" s="34">
        <v>856</v>
      </c>
      <c r="J19" s="35">
        <f t="shared" si="3"/>
        <v>104.51770451770453</v>
      </c>
      <c r="K19" s="31">
        <v>568</v>
      </c>
      <c r="L19" s="31">
        <v>190</v>
      </c>
      <c r="M19" s="36"/>
      <c r="N19" s="36"/>
      <c r="O19" s="36"/>
      <c r="P19" s="39">
        <v>98</v>
      </c>
      <c r="Q19" s="39"/>
      <c r="R19" s="31"/>
      <c r="S19" s="43">
        <v>0</v>
      </c>
      <c r="T19" s="43"/>
      <c r="U19" s="45">
        <v>0</v>
      </c>
      <c r="V19" s="46"/>
      <c r="W19" s="46"/>
      <c r="X19" s="46"/>
      <c r="Y19" s="46"/>
      <c r="Z19" s="46"/>
      <c r="AA19" s="46"/>
      <c r="AB19" s="62"/>
      <c r="AC19" s="43"/>
      <c r="AD19" s="43"/>
      <c r="AE19" s="45"/>
      <c r="AF19" s="54"/>
      <c r="AG19" s="54"/>
      <c r="AH19" s="54"/>
      <c r="AI19" s="63">
        <v>962</v>
      </c>
      <c r="AJ19" s="63">
        <v>241</v>
      </c>
      <c r="AK19" s="43">
        <f t="shared" si="0"/>
        <v>25.05197505197505</v>
      </c>
      <c r="AL19" s="63">
        <v>962</v>
      </c>
      <c r="AM19" s="63">
        <v>241</v>
      </c>
      <c r="AN19" s="43">
        <f t="shared" si="1"/>
        <v>25.05197505197505</v>
      </c>
    </row>
    <row r="20" spans="1:40" s="18" customFormat="1" ht="49.5" customHeight="1">
      <c r="A20" s="19"/>
      <c r="B20" s="20" t="s">
        <v>17</v>
      </c>
      <c r="C20" s="36">
        <f>SUM(C5:C19)</f>
        <v>2820</v>
      </c>
      <c r="D20" s="15">
        <f>SUM(D5:D19)</f>
        <v>550</v>
      </c>
      <c r="E20" s="15">
        <f>SUM(E5:E19)</f>
        <v>15876</v>
      </c>
      <c r="F20" s="15">
        <f>SUM(F5:F19)</f>
        <v>15876</v>
      </c>
      <c r="G20" s="15">
        <f t="shared" si="2"/>
        <v>100</v>
      </c>
      <c r="H20" s="15">
        <f>SUM(H5:H19)</f>
        <v>11049</v>
      </c>
      <c r="I20" s="15">
        <f>SUM(I5:I19)</f>
        <v>11136</v>
      </c>
      <c r="J20" s="48">
        <f t="shared" si="3"/>
        <v>100.78740157480314</v>
      </c>
      <c r="K20" s="15">
        <f aca="true" t="shared" si="5" ref="K20:R20">SUM(K5:K19)</f>
        <v>4966</v>
      </c>
      <c r="L20" s="15">
        <f t="shared" si="5"/>
        <v>4464</v>
      </c>
      <c r="M20" s="15">
        <f t="shared" si="5"/>
        <v>471</v>
      </c>
      <c r="N20" s="15">
        <f t="shared" si="5"/>
        <v>0</v>
      </c>
      <c r="O20" s="15">
        <f t="shared" si="5"/>
        <v>200</v>
      </c>
      <c r="P20" s="40">
        <f t="shared" si="5"/>
        <v>750</v>
      </c>
      <c r="Q20" s="40">
        <f t="shared" si="5"/>
        <v>285</v>
      </c>
      <c r="R20" s="15">
        <f t="shared" si="5"/>
        <v>0</v>
      </c>
      <c r="S20" s="43">
        <f>SUM(S5:S19)</f>
        <v>2920</v>
      </c>
      <c r="T20" s="43">
        <f>SUM(T5:T19)</f>
        <v>2922</v>
      </c>
      <c r="U20" s="49">
        <f t="shared" si="4"/>
        <v>100.06849315068493</v>
      </c>
      <c r="V20" s="43">
        <f aca="true" t="shared" si="6" ref="V20:AC20">SUM(V5:V19)</f>
        <v>30</v>
      </c>
      <c r="W20" s="43">
        <f t="shared" si="6"/>
        <v>403</v>
      </c>
      <c r="X20" s="43">
        <f t="shared" si="6"/>
        <v>552</v>
      </c>
      <c r="Y20" s="43">
        <f t="shared" si="6"/>
        <v>0</v>
      </c>
      <c r="Z20" s="43">
        <f t="shared" si="6"/>
        <v>310</v>
      </c>
      <c r="AA20" s="43">
        <f t="shared" si="6"/>
        <v>0</v>
      </c>
      <c r="AB20" s="43">
        <f t="shared" si="6"/>
        <v>1030</v>
      </c>
      <c r="AC20" s="43">
        <f t="shared" si="6"/>
        <v>250</v>
      </c>
      <c r="AD20" s="43">
        <f aca="true" t="shared" si="7" ref="AD20:AJ20">SUM(AD5:AD19)</f>
        <v>75</v>
      </c>
      <c r="AE20" s="43">
        <f t="shared" si="7"/>
        <v>30</v>
      </c>
      <c r="AF20" s="43">
        <f t="shared" si="7"/>
        <v>0</v>
      </c>
      <c r="AG20" s="43">
        <f t="shared" si="7"/>
        <v>0</v>
      </c>
      <c r="AH20" s="43">
        <f t="shared" si="7"/>
        <v>0</v>
      </c>
      <c r="AI20" s="43">
        <f t="shared" si="7"/>
        <v>15507</v>
      </c>
      <c r="AJ20" s="43">
        <f t="shared" si="7"/>
        <v>5102</v>
      </c>
      <c r="AK20" s="43">
        <f>AJ20/AI20*100</f>
        <v>32.90127039401561</v>
      </c>
      <c r="AL20" s="43">
        <f>SUM(AL5:AL19)</f>
        <v>17141</v>
      </c>
      <c r="AM20" s="43">
        <f>SUM(AM5:AM19)</f>
        <v>5414</v>
      </c>
      <c r="AN20" s="43">
        <f>AM20/AL20*100</f>
        <v>31.585088384574995</v>
      </c>
    </row>
    <row r="21" spans="1:40" s="18" customFormat="1" ht="49.5" customHeight="1">
      <c r="A21" s="19"/>
      <c r="B21" s="12" t="s">
        <v>47</v>
      </c>
      <c r="C21" s="31">
        <v>130</v>
      </c>
      <c r="D21" s="15">
        <v>90</v>
      </c>
      <c r="E21" s="15">
        <v>641</v>
      </c>
      <c r="F21" s="14">
        <v>641</v>
      </c>
      <c r="G21" s="14">
        <f t="shared" si="2"/>
        <v>100</v>
      </c>
      <c r="H21" s="15">
        <v>590</v>
      </c>
      <c r="I21" s="15">
        <v>620</v>
      </c>
      <c r="J21" s="35">
        <f t="shared" si="3"/>
        <v>105.08474576271188</v>
      </c>
      <c r="K21" s="14">
        <v>421</v>
      </c>
      <c r="L21" s="14">
        <v>110</v>
      </c>
      <c r="M21" s="14"/>
      <c r="N21" s="14"/>
      <c r="O21" s="14"/>
      <c r="P21" s="55">
        <v>89</v>
      </c>
      <c r="Q21" s="55"/>
      <c r="R21" s="15"/>
      <c r="S21" s="43"/>
      <c r="T21" s="43"/>
      <c r="U21" s="45">
        <v>0</v>
      </c>
      <c r="V21" s="46"/>
      <c r="W21" s="46"/>
      <c r="X21" s="46"/>
      <c r="Y21" s="46"/>
      <c r="Z21" s="46"/>
      <c r="AA21" s="46"/>
      <c r="AB21" s="46"/>
      <c r="AC21" s="43">
        <v>30</v>
      </c>
      <c r="AD21" s="43">
        <v>30</v>
      </c>
      <c r="AE21" s="45">
        <f>AD21/AC21*100</f>
        <v>100</v>
      </c>
      <c r="AF21" s="54"/>
      <c r="AG21" s="54"/>
      <c r="AH21" s="54"/>
      <c r="AI21" s="63">
        <v>730</v>
      </c>
      <c r="AJ21" s="63">
        <v>130</v>
      </c>
      <c r="AK21" s="43">
        <f aca="true" t="shared" si="8" ref="AK21:AK29">AJ21/AI21*100</f>
        <v>17.80821917808219</v>
      </c>
      <c r="AL21" s="63">
        <v>780</v>
      </c>
      <c r="AM21" s="63">
        <v>130</v>
      </c>
      <c r="AN21" s="43">
        <f aca="true" t="shared" si="9" ref="AN21:AN29">AM21/AL21*100</f>
        <v>16.666666666666664</v>
      </c>
    </row>
    <row r="22" spans="1:40" s="18" customFormat="1" ht="49.5" customHeight="1">
      <c r="A22" s="19"/>
      <c r="B22" s="12" t="s">
        <v>33</v>
      </c>
      <c r="C22" s="31">
        <v>100</v>
      </c>
      <c r="D22" s="15">
        <v>3</v>
      </c>
      <c r="E22" s="15">
        <v>891</v>
      </c>
      <c r="F22" s="31">
        <v>891</v>
      </c>
      <c r="G22" s="14">
        <f t="shared" si="2"/>
        <v>100</v>
      </c>
      <c r="H22" s="36">
        <v>550</v>
      </c>
      <c r="I22" s="15">
        <v>550</v>
      </c>
      <c r="J22" s="35">
        <f t="shared" si="3"/>
        <v>100</v>
      </c>
      <c r="K22" s="31">
        <v>150</v>
      </c>
      <c r="L22" s="31">
        <v>250</v>
      </c>
      <c r="M22" s="31">
        <v>100</v>
      </c>
      <c r="N22" s="31"/>
      <c r="O22" s="31"/>
      <c r="P22" s="39"/>
      <c r="Q22" s="39">
        <v>50</v>
      </c>
      <c r="R22" s="36"/>
      <c r="S22" s="43">
        <v>150</v>
      </c>
      <c r="T22" s="43">
        <v>300</v>
      </c>
      <c r="U22" s="45">
        <f t="shared" si="4"/>
        <v>200</v>
      </c>
      <c r="V22" s="46"/>
      <c r="W22" s="46"/>
      <c r="X22" s="46"/>
      <c r="Y22" s="46"/>
      <c r="Z22" s="46"/>
      <c r="AA22" s="46"/>
      <c r="AB22" s="46"/>
      <c r="AC22" s="43">
        <v>1</v>
      </c>
      <c r="AD22" s="43">
        <v>1</v>
      </c>
      <c r="AE22" s="45">
        <f aca="true" t="shared" si="10" ref="AE22:AE29">AD22/AC22*100</f>
        <v>100</v>
      </c>
      <c r="AF22" s="54"/>
      <c r="AG22" s="54"/>
      <c r="AH22" s="54"/>
      <c r="AI22" s="63">
        <v>750</v>
      </c>
      <c r="AJ22" s="63"/>
      <c r="AK22" s="43">
        <f t="shared" si="8"/>
        <v>0</v>
      </c>
      <c r="AL22" s="63">
        <v>750</v>
      </c>
      <c r="AM22" s="63"/>
      <c r="AN22" s="43">
        <f t="shared" si="9"/>
        <v>0</v>
      </c>
    </row>
    <row r="23" spans="1:40" s="18" customFormat="1" ht="49.5" customHeight="1">
      <c r="A23" s="19"/>
      <c r="B23" s="12" t="s">
        <v>34</v>
      </c>
      <c r="C23" s="31">
        <v>140</v>
      </c>
      <c r="D23" s="15"/>
      <c r="E23" s="15">
        <v>496</v>
      </c>
      <c r="F23" s="37">
        <v>517</v>
      </c>
      <c r="G23" s="14">
        <f t="shared" si="2"/>
        <v>104.23387096774192</v>
      </c>
      <c r="H23" s="37">
        <v>496</v>
      </c>
      <c r="I23" s="15">
        <v>517</v>
      </c>
      <c r="J23" s="35">
        <f t="shared" si="3"/>
        <v>104.23387096774192</v>
      </c>
      <c r="K23" s="37">
        <v>241</v>
      </c>
      <c r="L23" s="37">
        <v>226</v>
      </c>
      <c r="M23" s="37"/>
      <c r="N23" s="37"/>
      <c r="O23" s="37"/>
      <c r="P23" s="41">
        <v>50</v>
      </c>
      <c r="Q23" s="41"/>
      <c r="R23" s="37"/>
      <c r="S23" s="43"/>
      <c r="T23" s="43"/>
      <c r="U23" s="45">
        <v>0</v>
      </c>
      <c r="V23" s="46"/>
      <c r="W23" s="46"/>
      <c r="X23" s="46"/>
      <c r="Y23" s="46"/>
      <c r="Z23" s="46"/>
      <c r="AA23" s="46"/>
      <c r="AB23" s="46"/>
      <c r="AC23" s="43"/>
      <c r="AD23" s="43"/>
      <c r="AE23" s="45"/>
      <c r="AF23" s="54"/>
      <c r="AG23" s="54"/>
      <c r="AH23" s="54"/>
      <c r="AI23" s="63">
        <v>517</v>
      </c>
      <c r="AJ23" s="63">
        <v>100</v>
      </c>
      <c r="AK23" s="43">
        <f t="shared" si="8"/>
        <v>19.342359767891683</v>
      </c>
      <c r="AL23" s="63">
        <v>517</v>
      </c>
      <c r="AM23" s="63">
        <v>100</v>
      </c>
      <c r="AN23" s="43">
        <f t="shared" si="9"/>
        <v>19.342359767891683</v>
      </c>
    </row>
    <row r="24" spans="1:40" s="18" customFormat="1" ht="49.5" customHeight="1">
      <c r="A24" s="19"/>
      <c r="B24" s="12" t="s">
        <v>24</v>
      </c>
      <c r="C24" s="31">
        <v>150</v>
      </c>
      <c r="D24" s="15"/>
      <c r="E24" s="15">
        <v>700</v>
      </c>
      <c r="F24" s="37">
        <v>700</v>
      </c>
      <c r="G24" s="14">
        <f t="shared" si="2"/>
        <v>100</v>
      </c>
      <c r="H24" s="37">
        <v>680</v>
      </c>
      <c r="I24" s="15">
        <v>680</v>
      </c>
      <c r="J24" s="35">
        <f t="shared" si="3"/>
        <v>100</v>
      </c>
      <c r="K24" s="37">
        <v>290</v>
      </c>
      <c r="L24" s="37">
        <v>320</v>
      </c>
      <c r="M24" s="37">
        <v>70</v>
      </c>
      <c r="N24" s="37"/>
      <c r="O24" s="37"/>
      <c r="P24" s="41"/>
      <c r="Q24" s="41"/>
      <c r="R24" s="37"/>
      <c r="S24" s="43">
        <v>20</v>
      </c>
      <c r="T24" s="43">
        <v>20</v>
      </c>
      <c r="U24" s="45">
        <f t="shared" si="4"/>
        <v>100</v>
      </c>
      <c r="V24" s="46"/>
      <c r="W24" s="46">
        <v>40</v>
      </c>
      <c r="X24" s="46"/>
      <c r="Y24" s="46"/>
      <c r="Z24" s="46"/>
      <c r="AA24" s="46"/>
      <c r="AB24" s="46"/>
      <c r="AC24" s="43"/>
      <c r="AD24" s="43"/>
      <c r="AE24" s="45"/>
      <c r="AF24" s="54"/>
      <c r="AG24" s="54"/>
      <c r="AH24" s="54"/>
      <c r="AI24" s="63">
        <v>880</v>
      </c>
      <c r="AJ24" s="63"/>
      <c r="AK24" s="43">
        <f t="shared" si="8"/>
        <v>0</v>
      </c>
      <c r="AL24" s="63">
        <v>880</v>
      </c>
      <c r="AM24" s="63"/>
      <c r="AN24" s="43">
        <f t="shared" si="9"/>
        <v>0</v>
      </c>
    </row>
    <row r="25" spans="1:40" s="18" customFormat="1" ht="49.5" customHeight="1">
      <c r="A25" s="19"/>
      <c r="B25" s="12" t="s">
        <v>35</v>
      </c>
      <c r="C25" s="31">
        <v>50</v>
      </c>
      <c r="D25" s="15"/>
      <c r="E25" s="15">
        <v>469</v>
      </c>
      <c r="F25" s="37">
        <v>469</v>
      </c>
      <c r="G25" s="14">
        <f t="shared" si="2"/>
        <v>100</v>
      </c>
      <c r="H25" s="37">
        <v>415</v>
      </c>
      <c r="I25" s="15">
        <f>K25+L25+M25+N25+O25+P25</f>
        <v>469</v>
      </c>
      <c r="J25" s="35">
        <f t="shared" si="3"/>
        <v>113.01204819277109</v>
      </c>
      <c r="K25" s="37">
        <v>285</v>
      </c>
      <c r="L25" s="37"/>
      <c r="M25" s="37"/>
      <c r="N25" s="37"/>
      <c r="O25" s="37">
        <v>67</v>
      </c>
      <c r="P25" s="41">
        <v>117</v>
      </c>
      <c r="Q25" s="41"/>
      <c r="R25" s="37"/>
      <c r="S25" s="43"/>
      <c r="T25" s="43"/>
      <c r="U25" s="45" t="e">
        <f t="shared" si="4"/>
        <v>#DIV/0!</v>
      </c>
      <c r="V25" s="46"/>
      <c r="W25" s="46"/>
      <c r="X25" s="46"/>
      <c r="Y25" s="46"/>
      <c r="Z25" s="46"/>
      <c r="AA25" s="46"/>
      <c r="AB25" s="46"/>
      <c r="AC25" s="43"/>
      <c r="AD25" s="43"/>
      <c r="AE25" s="45" t="e">
        <f t="shared" si="10"/>
        <v>#DIV/0!</v>
      </c>
      <c r="AF25" s="54"/>
      <c r="AG25" s="54"/>
      <c r="AH25" s="54"/>
      <c r="AI25" s="63">
        <v>585</v>
      </c>
      <c r="AJ25" s="63">
        <v>287</v>
      </c>
      <c r="AK25" s="43">
        <f t="shared" si="8"/>
        <v>49.059829059829056</v>
      </c>
      <c r="AL25" s="63">
        <v>639</v>
      </c>
      <c r="AM25" s="63">
        <v>287</v>
      </c>
      <c r="AN25" s="43">
        <f t="shared" si="9"/>
        <v>44.91392801251956</v>
      </c>
    </row>
    <row r="26" spans="1:40" s="18" customFormat="1" ht="49.5" customHeight="1">
      <c r="A26" s="19"/>
      <c r="B26" s="12" t="s">
        <v>36</v>
      </c>
      <c r="C26" s="31">
        <v>50</v>
      </c>
      <c r="D26" s="15">
        <v>3</v>
      </c>
      <c r="E26" s="15">
        <v>558</v>
      </c>
      <c r="F26" s="37">
        <v>558</v>
      </c>
      <c r="G26" s="14">
        <f t="shared" si="2"/>
        <v>100</v>
      </c>
      <c r="H26" s="37">
        <v>558</v>
      </c>
      <c r="I26" s="15">
        <f>K26+L26+M26+N26+O26+P26</f>
        <v>558</v>
      </c>
      <c r="J26" s="35">
        <f t="shared" si="3"/>
        <v>100</v>
      </c>
      <c r="K26" s="37">
        <v>300</v>
      </c>
      <c r="L26" s="37">
        <v>158</v>
      </c>
      <c r="M26" s="37"/>
      <c r="N26" s="37"/>
      <c r="O26" s="37"/>
      <c r="P26" s="41">
        <v>100</v>
      </c>
      <c r="Q26" s="41"/>
      <c r="R26" s="37"/>
      <c r="S26" s="43"/>
      <c r="T26" s="43"/>
      <c r="U26" s="45">
        <v>0</v>
      </c>
      <c r="V26" s="46"/>
      <c r="W26" s="46"/>
      <c r="X26" s="46"/>
      <c r="Y26" s="46"/>
      <c r="Z26" s="46"/>
      <c r="AA26" s="46"/>
      <c r="AB26" s="46"/>
      <c r="AC26" s="43">
        <v>1</v>
      </c>
      <c r="AD26" s="43">
        <v>1</v>
      </c>
      <c r="AE26" s="45">
        <f t="shared" si="10"/>
        <v>100</v>
      </c>
      <c r="AF26" s="54"/>
      <c r="AG26" s="54"/>
      <c r="AH26" s="54"/>
      <c r="AI26" s="63">
        <v>758</v>
      </c>
      <c r="AJ26" s="63">
        <v>300</v>
      </c>
      <c r="AK26" s="43">
        <f t="shared" si="8"/>
        <v>39.577836411609496</v>
      </c>
      <c r="AL26" s="63">
        <v>758</v>
      </c>
      <c r="AM26" s="63">
        <v>300</v>
      </c>
      <c r="AN26" s="43">
        <f t="shared" si="9"/>
        <v>39.577836411609496</v>
      </c>
    </row>
    <row r="27" spans="1:40" s="18" customFormat="1" ht="49.5" customHeight="1">
      <c r="A27" s="19"/>
      <c r="B27" s="12" t="s">
        <v>37</v>
      </c>
      <c r="C27" s="31">
        <v>20</v>
      </c>
      <c r="D27" s="15"/>
      <c r="E27" s="15">
        <v>355</v>
      </c>
      <c r="F27" s="37">
        <v>355</v>
      </c>
      <c r="G27" s="14">
        <f t="shared" si="2"/>
        <v>100</v>
      </c>
      <c r="H27" s="37">
        <v>205</v>
      </c>
      <c r="I27" s="15">
        <f>K27+L27+M27+N27+O27+P27</f>
        <v>205</v>
      </c>
      <c r="J27" s="35">
        <f t="shared" si="3"/>
        <v>100</v>
      </c>
      <c r="K27" s="37">
        <v>105</v>
      </c>
      <c r="L27" s="37">
        <v>100</v>
      </c>
      <c r="M27" s="37"/>
      <c r="N27" s="37"/>
      <c r="O27" s="37"/>
      <c r="P27" s="41"/>
      <c r="Q27" s="41"/>
      <c r="R27" s="37"/>
      <c r="S27" s="43"/>
      <c r="T27" s="43"/>
      <c r="U27" s="45">
        <v>0</v>
      </c>
      <c r="V27" s="46"/>
      <c r="W27" s="46"/>
      <c r="X27" s="46"/>
      <c r="Y27" s="46"/>
      <c r="Z27" s="46"/>
      <c r="AA27" s="46"/>
      <c r="AB27" s="46"/>
      <c r="AC27" s="43"/>
      <c r="AD27" s="43"/>
      <c r="AE27" s="45"/>
      <c r="AF27" s="54"/>
      <c r="AG27" s="54"/>
      <c r="AH27" s="54"/>
      <c r="AI27" s="63">
        <v>355</v>
      </c>
      <c r="AJ27" s="63">
        <v>150</v>
      </c>
      <c r="AK27" s="43">
        <f t="shared" si="8"/>
        <v>42.25352112676056</v>
      </c>
      <c r="AL27" s="63">
        <v>355</v>
      </c>
      <c r="AM27" s="63">
        <v>150</v>
      </c>
      <c r="AN27" s="43">
        <f t="shared" si="9"/>
        <v>42.25352112676056</v>
      </c>
    </row>
    <row r="28" spans="1:40" s="29" customFormat="1" ht="49.5" customHeight="1" outlineLevel="1">
      <c r="A28" s="26"/>
      <c r="B28" s="27" t="s">
        <v>19</v>
      </c>
      <c r="C28" s="24">
        <v>1550</v>
      </c>
      <c r="D28" s="24">
        <v>300</v>
      </c>
      <c r="E28" s="24">
        <v>8850</v>
      </c>
      <c r="F28" s="15">
        <v>8850</v>
      </c>
      <c r="G28" s="14">
        <f t="shared" si="2"/>
        <v>100</v>
      </c>
      <c r="H28" s="15">
        <v>7106</v>
      </c>
      <c r="I28" s="15">
        <v>7179</v>
      </c>
      <c r="J28" s="35">
        <f>I28/H28*100</f>
        <v>101.02730087250211</v>
      </c>
      <c r="K28" s="15">
        <v>3412</v>
      </c>
      <c r="L28" s="15">
        <v>2769</v>
      </c>
      <c r="M28" s="15">
        <v>363</v>
      </c>
      <c r="N28" s="15"/>
      <c r="O28" s="15">
        <v>76</v>
      </c>
      <c r="P28" s="40">
        <v>469</v>
      </c>
      <c r="Q28" s="40">
        <v>90</v>
      </c>
      <c r="R28" s="15"/>
      <c r="S28" s="43">
        <v>170</v>
      </c>
      <c r="T28" s="43">
        <v>320</v>
      </c>
      <c r="U28" s="49">
        <f t="shared" si="4"/>
        <v>188.23529411764704</v>
      </c>
      <c r="V28" s="43">
        <v>10</v>
      </c>
      <c r="W28" s="43">
        <v>40</v>
      </c>
      <c r="X28" s="43">
        <v>270</v>
      </c>
      <c r="Y28" s="43">
        <v>80</v>
      </c>
      <c r="Z28" s="43"/>
      <c r="AA28" s="43">
        <v>150</v>
      </c>
      <c r="AB28" s="43">
        <v>45</v>
      </c>
      <c r="AC28" s="43">
        <v>111</v>
      </c>
      <c r="AD28" s="43">
        <v>111</v>
      </c>
      <c r="AE28" s="49">
        <f t="shared" si="10"/>
        <v>100</v>
      </c>
      <c r="AF28" s="43">
        <v>94</v>
      </c>
      <c r="AG28" s="43">
        <v>94</v>
      </c>
      <c r="AH28" s="49">
        <f>AG28/AF28*100</f>
        <v>100</v>
      </c>
      <c r="AI28" s="49">
        <v>7754</v>
      </c>
      <c r="AJ28" s="49">
        <v>1800</v>
      </c>
      <c r="AK28" s="43">
        <f t="shared" si="8"/>
        <v>23.21382512251741</v>
      </c>
      <c r="AL28" s="64">
        <v>7754</v>
      </c>
      <c r="AM28" s="64">
        <v>1800</v>
      </c>
      <c r="AN28" s="43">
        <f t="shared" si="9"/>
        <v>23.21382512251741</v>
      </c>
    </row>
    <row r="29" spans="1:40" s="50" customFormat="1" ht="49.5" customHeight="1" outlineLevel="1">
      <c r="A29" s="47"/>
      <c r="B29" s="8" t="s">
        <v>20</v>
      </c>
      <c r="C29" s="38">
        <f>C20+C28</f>
        <v>4370</v>
      </c>
      <c r="D29" s="9">
        <f>D28+D20</f>
        <v>850</v>
      </c>
      <c r="E29" s="16">
        <f>E28+E20</f>
        <v>24726</v>
      </c>
      <c r="F29" s="16">
        <f>F20+F28</f>
        <v>24726</v>
      </c>
      <c r="G29" s="15">
        <f t="shared" si="2"/>
        <v>100</v>
      </c>
      <c r="H29" s="16">
        <f>H28+H20</f>
        <v>18155</v>
      </c>
      <c r="I29" s="16">
        <v>18315</v>
      </c>
      <c r="J29" s="48">
        <f>I29/H29*100</f>
        <v>100.88129991737813</v>
      </c>
      <c r="K29" s="16">
        <f aca="true" t="shared" si="11" ref="K29:T29">K28+K20</f>
        <v>8378</v>
      </c>
      <c r="L29" s="16">
        <f t="shared" si="11"/>
        <v>7233</v>
      </c>
      <c r="M29" s="16">
        <f t="shared" si="11"/>
        <v>834</v>
      </c>
      <c r="N29" s="16">
        <f t="shared" si="11"/>
        <v>0</v>
      </c>
      <c r="O29" s="16">
        <f t="shared" si="11"/>
        <v>276</v>
      </c>
      <c r="P29" s="16">
        <f t="shared" si="11"/>
        <v>1219</v>
      </c>
      <c r="Q29" s="60">
        <f t="shared" si="11"/>
        <v>375</v>
      </c>
      <c r="R29" s="16">
        <f t="shared" si="11"/>
        <v>0</v>
      </c>
      <c r="S29" s="44">
        <f t="shared" si="11"/>
        <v>3090</v>
      </c>
      <c r="T29" s="44">
        <f t="shared" si="11"/>
        <v>3242</v>
      </c>
      <c r="U29" s="49">
        <f t="shared" si="4"/>
        <v>104.9190938511327</v>
      </c>
      <c r="V29" s="44">
        <f>V28+V20</f>
        <v>40</v>
      </c>
      <c r="W29" s="44">
        <v>443</v>
      </c>
      <c r="X29" s="44">
        <f>X28+X20</f>
        <v>822</v>
      </c>
      <c r="Y29" s="44">
        <f>Y28+Y20</f>
        <v>80</v>
      </c>
      <c r="Z29" s="44">
        <f>Z28+Z20</f>
        <v>310</v>
      </c>
      <c r="AA29" s="44">
        <f>AA28+AA20</f>
        <v>150</v>
      </c>
      <c r="AB29" s="44">
        <f aca="true" t="shared" si="12" ref="AB29:AL29">AB28+AB20</f>
        <v>1075</v>
      </c>
      <c r="AC29" s="44">
        <f t="shared" si="12"/>
        <v>361</v>
      </c>
      <c r="AD29" s="44">
        <f t="shared" si="12"/>
        <v>186</v>
      </c>
      <c r="AE29" s="49">
        <f t="shared" si="10"/>
        <v>51.52354570637119</v>
      </c>
      <c r="AF29" s="44">
        <f t="shared" si="12"/>
        <v>94</v>
      </c>
      <c r="AG29" s="44">
        <f t="shared" si="12"/>
        <v>94</v>
      </c>
      <c r="AH29" s="49">
        <f>AG29/AF29*100</f>
        <v>100</v>
      </c>
      <c r="AI29" s="44">
        <f>AI28+AI20</f>
        <v>23261</v>
      </c>
      <c r="AJ29" s="44">
        <f>AJ28+AJ20</f>
        <v>6902</v>
      </c>
      <c r="AK29" s="43">
        <f t="shared" si="8"/>
        <v>29.671983147758052</v>
      </c>
      <c r="AL29" s="44">
        <f t="shared" si="12"/>
        <v>24895</v>
      </c>
      <c r="AM29" s="44">
        <f>AM28+AM20</f>
        <v>7214</v>
      </c>
      <c r="AN29" s="43">
        <f t="shared" si="9"/>
        <v>28.977706366740307</v>
      </c>
    </row>
    <row r="30" spans="2:4" ht="16.5">
      <c r="B30" s="10"/>
      <c r="C30" s="10"/>
      <c r="D30" s="32"/>
    </row>
    <row r="31" spans="2:4" ht="16.5">
      <c r="B31" s="10"/>
      <c r="C31" s="10"/>
      <c r="D31" s="10"/>
    </row>
    <row r="32" spans="1:4" ht="30">
      <c r="A32" s="7"/>
      <c r="B32" s="11"/>
      <c r="C32" s="11"/>
      <c r="D32" s="11"/>
    </row>
    <row r="33" spans="1:4" ht="30">
      <c r="A33" s="7"/>
      <c r="B33" s="11"/>
      <c r="C33" s="11"/>
      <c r="D33" s="11"/>
    </row>
    <row r="34" spans="1:4" ht="30">
      <c r="A34" s="7"/>
      <c r="B34" s="11"/>
      <c r="C34" s="11"/>
      <c r="D34" s="11"/>
    </row>
    <row r="35" spans="1:4" ht="30">
      <c r="A35" s="7"/>
      <c r="B35" s="6"/>
      <c r="C35" s="6"/>
      <c r="D35" s="6"/>
    </row>
    <row r="36" spans="1:4" ht="30">
      <c r="A36" s="7"/>
      <c r="B36" s="6"/>
      <c r="C36" s="6"/>
      <c r="D36" s="6"/>
    </row>
    <row r="37" spans="1:4" ht="30">
      <c r="A37" s="7"/>
      <c r="B37" s="6"/>
      <c r="C37" s="6"/>
      <c r="D37" s="6"/>
    </row>
    <row r="38" spans="1:4" ht="30">
      <c r="A38" s="7"/>
      <c r="B38" s="6"/>
      <c r="C38" s="6"/>
      <c r="D38" s="6"/>
    </row>
    <row r="39" spans="1:4" ht="30">
      <c r="A39" s="7"/>
      <c r="B39" s="6"/>
      <c r="C39" s="6"/>
      <c r="D39" s="6"/>
    </row>
    <row r="40" spans="1:4" ht="30">
      <c r="A40" s="7"/>
      <c r="B40" s="6"/>
      <c r="C40" s="6"/>
      <c r="D40" s="6"/>
    </row>
    <row r="41" spans="1:4" ht="30">
      <c r="A41" s="7"/>
      <c r="B41" s="6"/>
      <c r="C41" s="6"/>
      <c r="D41" s="6"/>
    </row>
    <row r="42" spans="1:4" ht="30">
      <c r="A42" s="7"/>
      <c r="B42" s="6"/>
      <c r="C42" s="6"/>
      <c r="D42" s="6"/>
    </row>
    <row r="43" spans="1:4" ht="30">
      <c r="A43" s="7"/>
      <c r="B43" s="6"/>
      <c r="C43" s="6"/>
      <c r="D43" s="6"/>
    </row>
    <row r="44" spans="1:4" ht="30">
      <c r="A44" s="7"/>
      <c r="B44" s="6"/>
      <c r="C44" s="6"/>
      <c r="D44" s="6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48">
    <mergeCell ref="AN3:AN4"/>
    <mergeCell ref="AL2:AN2"/>
    <mergeCell ref="AI2:AK2"/>
    <mergeCell ref="AI3:AI4"/>
    <mergeCell ref="AJ3:AJ4"/>
    <mergeCell ref="AK3:AK4"/>
    <mergeCell ref="AL3:AL4"/>
    <mergeCell ref="AM3:AM4"/>
    <mergeCell ref="AF2:AH2"/>
    <mergeCell ref="AF3:AF4"/>
    <mergeCell ref="AG3:AG4"/>
    <mergeCell ref="AH3:AH4"/>
    <mergeCell ref="A2:A4"/>
    <mergeCell ref="B2:B4"/>
    <mergeCell ref="E2:G2"/>
    <mergeCell ref="E3:G3"/>
    <mergeCell ref="H3:H4"/>
    <mergeCell ref="I3:I4"/>
    <mergeCell ref="C2:C4"/>
    <mergeCell ref="D2:D4"/>
    <mergeCell ref="AC3:AC4"/>
    <mergeCell ref="AA2:AA4"/>
    <mergeCell ref="Z2:Z4"/>
    <mergeCell ref="Y2:Y4"/>
    <mergeCell ref="S2:U2"/>
    <mergeCell ref="Q3:Q4"/>
    <mergeCell ref="P3:P4"/>
    <mergeCell ref="N3:N4"/>
    <mergeCell ref="AD3:AD4"/>
    <mergeCell ref="J3:J4"/>
    <mergeCell ref="K3:K4"/>
    <mergeCell ref="L3:L4"/>
    <mergeCell ref="S3:S4"/>
    <mergeCell ref="T3:T4"/>
    <mergeCell ref="X2:X4"/>
    <mergeCell ref="U3:U4"/>
    <mergeCell ref="H2:J2"/>
    <mergeCell ref="K2:P2"/>
    <mergeCell ref="O3:O4"/>
    <mergeCell ref="M3:M4"/>
    <mergeCell ref="C1:O1"/>
    <mergeCell ref="AE3:AE4"/>
    <mergeCell ref="AC2:AE2"/>
    <mergeCell ref="AB2:AB4"/>
    <mergeCell ref="R3:R4"/>
    <mergeCell ref="V2:W2"/>
    <mergeCell ref="V3:V4"/>
    <mergeCell ref="W3:W4"/>
  </mergeCells>
  <printOptions horizontalCentered="1" verticalCentered="1"/>
  <pageMargins left="0" right="0" top="0" bottom="0" header="0" footer="0"/>
  <pageSetup horizontalDpi="600" verticalDpi="600" orientation="landscape" paperSize="9" scale="34" r:id="rId1"/>
  <colBreaks count="1" manualBreakCount="1">
    <brk id="21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Алексей Трофимов</cp:lastModifiedBy>
  <cp:lastPrinted>2023-05-16T03:47:02Z</cp:lastPrinted>
  <dcterms:created xsi:type="dcterms:W3CDTF">2001-05-07T11:51:26Z</dcterms:created>
  <dcterms:modified xsi:type="dcterms:W3CDTF">2023-05-18T13:42:40Z</dcterms:modified>
  <cp:category/>
  <cp:version/>
  <cp:contentType/>
  <cp:contentStatus/>
</cp:coreProperties>
</file>