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Лист1!$A$1:$M$29</definedName>
  </definedNames>
  <calcPr calcId="145621"/>
</workbook>
</file>

<file path=xl/calcChain.xml><?xml version="1.0" encoding="utf-8"?>
<calcChain xmlns="http://schemas.openxmlformats.org/spreadsheetml/2006/main">
  <c r="E35" i="1" l="1"/>
  <c r="D35" i="1"/>
  <c r="C35" i="1"/>
  <c r="E34" i="1"/>
  <c r="E33" i="1"/>
  <c r="E32" i="1"/>
  <c r="E31" i="1"/>
  <c r="E30" i="1"/>
  <c r="E29" i="1"/>
  <c r="E27" i="1"/>
  <c r="E2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9" i="1"/>
  <c r="E8" i="1"/>
  <c r="D29" i="1"/>
  <c r="D36" i="1" s="1"/>
  <c r="C29" i="1"/>
  <c r="C36" i="1" s="1"/>
  <c r="E36" i="1" l="1"/>
  <c r="G29" i="1"/>
  <c r="G35" i="1" s="1"/>
  <c r="G36" i="1" s="1"/>
  <c r="F29" i="1"/>
  <c r="N29" i="1"/>
  <c r="O29" i="1"/>
  <c r="O35" i="1" s="1"/>
  <c r="O36" i="1" s="1"/>
  <c r="J29" i="1"/>
  <c r="K29" i="1"/>
  <c r="L29" i="1"/>
  <c r="M29" i="1"/>
  <c r="I29" i="1"/>
  <c r="H29" i="1"/>
  <c r="F35" i="1" l="1"/>
  <c r="F36" i="1" s="1"/>
  <c r="N35" i="1"/>
  <c r="N36" i="1" s="1"/>
  <c r="M35" i="1"/>
  <c r="M36" i="1" s="1"/>
</calcChain>
</file>

<file path=xl/sharedStrings.xml><?xml version="1.0" encoding="utf-8"?>
<sst xmlns="http://schemas.openxmlformats.org/spreadsheetml/2006/main" count="73" uniqueCount="73">
  <si>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</si>
  <si>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</si>
  <si>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</si>
  <si>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</si>
  <si>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</si>
  <si>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</si>
  <si>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</si>
  <si>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</si>
  <si>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</si>
  <si>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</si>
  <si>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</si>
  <si>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</si>
  <si>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</si>
  <si>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</si>
  <si>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</si>
  <si>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 xml:space="preserve">Чебоксарский </t>
  </si>
  <si>
    <t>Шемуршинский</t>
  </si>
  <si>
    <t>Шумерлинский</t>
  </si>
  <si>
    <t>Ядринский</t>
  </si>
  <si>
    <t>Яльчикский</t>
  </si>
  <si>
    <t>Янтиковский</t>
  </si>
  <si>
    <t>Наименование муниципального образования</t>
  </si>
  <si>
    <t xml:space="preserve">План </t>
  </si>
  <si>
    <t>План</t>
  </si>
  <si>
    <t>Объем финансирование (тыс.руб)</t>
  </si>
  <si>
    <t xml:space="preserve">Касса </t>
  </si>
  <si>
    <t>Ямочный ремонт (кв.м)</t>
  </si>
  <si>
    <t>Информация о выполнении регламентных работ в рамках содержания (ямочный ремонт).</t>
  </si>
  <si>
    <t>Автомобильные дороги общего пользования  местного значения вне границ населенных пунктов в границах муниципального округа</t>
  </si>
  <si>
    <t>Наименование подрядных организаций</t>
  </si>
  <si>
    <t>Число задействованных бригад (шт)</t>
  </si>
  <si>
    <t>литой</t>
  </si>
  <si>
    <t>горячий</t>
  </si>
  <si>
    <t>БЦМ</t>
  </si>
  <si>
    <t>Фактически выполнено / вид материала</t>
  </si>
  <si>
    <t>Число задействованной техники (шт)</t>
  </si>
  <si>
    <t>ООО ДПМК Шумерлинская</t>
  </si>
  <si>
    <t>ИП Федоров Д.И.</t>
  </si>
  <si>
    <t>ООО "СК "СтройТранс", ООО "СтройСити"</t>
  </si>
  <si>
    <t>ООО ДПМК "Батыревская" ООО "Дубовка"</t>
  </si>
  <si>
    <t>ИП Ярмушов В.А.</t>
  </si>
  <si>
    <t>ИП Макаров Э. В., Инвестр-строй</t>
  </si>
  <si>
    <t xml:space="preserve"> ИП " Иванов А.С." , ОАО "Алиководорстрой"</t>
  </si>
  <si>
    <t>ООО "ДПМК Яльчикское"</t>
  </si>
  <si>
    <t>ООО Ибресинское ДРСУ; ООО «Веха»</t>
  </si>
  <si>
    <t>ООО "Успех", СК " Восход".</t>
  </si>
  <si>
    <t>ИП Манзуркина А.А. ИП Рубцова И.В. ИП Санзяпов</t>
  </si>
  <si>
    <t>ИП Хорьков А.П, ООО "ДЭП-146"</t>
  </si>
  <si>
    <t>ИП Макаров А. Н., ИП Ефимова А. Г.</t>
  </si>
  <si>
    <t xml:space="preserve">ИП Сычаева </t>
  </si>
  <si>
    <t xml:space="preserve">ИП Глухов Е. ООО "Добрострой" </t>
  </si>
  <si>
    <t>ИП Шишкин П.П. ООО "Автодорсервис"</t>
  </si>
  <si>
    <t>ООО "Воддорстрой", "Инвестр-строй"</t>
  </si>
  <si>
    <t xml:space="preserve"> КФХ Макаров А.Н., ИП Семенов Г.Ю., ООО Транспортник</t>
  </si>
  <si>
    <t xml:space="preserve"> ООО"Стройресурс", ООО "Перспектива"</t>
  </si>
  <si>
    <t>ООО «Воддорстрой-Красноармейское»;ООО «Дормашсервис»;                   ИП ГКФХ Ермаков В. Ю.</t>
  </si>
  <si>
    <t>ООО "Строй Сити", ООО «Перспектива», ООО «Сурстройсервис»,             ООО «Автодорсервис»</t>
  </si>
  <si>
    <t>Протяженность а/д (км) на 01.01.2024</t>
  </si>
  <si>
    <t>Не отвечают нормативным требованиям     на 01.01.2024</t>
  </si>
  <si>
    <t>км</t>
  </si>
  <si>
    <t>%</t>
  </si>
  <si>
    <t>Всего по МО</t>
  </si>
  <si>
    <t>г. Чебоксары</t>
  </si>
  <si>
    <t>г. Новочебоксарск</t>
  </si>
  <si>
    <t>г. Канаш</t>
  </si>
  <si>
    <t>г. Алатырь</t>
  </si>
  <si>
    <t>г. Шумерля</t>
  </si>
  <si>
    <t>Всего по ГО</t>
  </si>
  <si>
    <t>АО "Дорэкс"</t>
  </si>
  <si>
    <t>ООО "Доркомсервис"</t>
  </si>
  <si>
    <t>ООО "Транспортник"</t>
  </si>
  <si>
    <t>ООО "БТИ"</t>
  </si>
  <si>
    <t>Всего по МО и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</si>
</sst>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0" fillId="2" borderId="0" xfId="0" applyFill="1"/>
    <xf numFmtId="164" fontId="4" fillId="3" borderId="28" xfId="0" applyNumberFormat="1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164" fontId="4" fillId="3" borderId="33" xfId="0" applyNumberFormat="1" applyFont="1" applyFill="1" applyBorder="1" applyAlignment="1">
      <alignment horizontal="center" vertical="center"/>
    </xf>
    <xf numFmtId="164" fontId="4" fillId="3" borderId="37" xfId="0" applyNumberFormat="1" applyFont="1" applyFill="1" applyBorder="1" applyAlignment="1">
      <alignment horizontal="center" vertical="center"/>
    </xf>
    <xf numFmtId="164" fontId="4" fillId="3" borderId="30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164" fontId="3" fillId="5" borderId="31" xfId="0" applyNumberFormat="1" applyFont="1" applyFill="1" applyBorder="1" applyAlignment="1">
      <alignment horizontal="center" vertical="center"/>
    </xf>
    <xf numFmtId="14" fontId="2" fillId="5" borderId="29" xfId="0" applyNumberFormat="1" applyFont="1" applyFill="1" applyBorder="1" applyAlignment="1">
      <alignment horizontal="center" vertical="center"/>
    </xf>
    <xf numFmtId="14" fontId="3" fillId="5" borderId="41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164" fontId="3" fillId="5" borderId="41" xfId="0" applyNumberFormat="1" applyFont="1" applyFill="1" applyBorder="1" applyAlignment="1">
      <alignment horizontal="center" vertical="center"/>
    </xf>
    <xf numFmtId="165" fontId="3" fillId="5" borderId="29" xfId="0" applyNumberFormat="1" applyFont="1" applyFill="1" applyBorder="1" applyAlignment="1">
      <alignment horizontal="center" vertical="center"/>
    </xf>
    <xf numFmtId="14" fontId="3" fillId="5" borderId="11" xfId="0" applyNumberFormat="1" applyFont="1" applyFill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2" fillId="6" borderId="31" xfId="0" applyNumberFormat="1" applyFont="1" applyFill="1" applyBorder="1" applyAlignment="1">
      <alignment horizontal="center" vertical="center"/>
    </xf>
    <xf numFmtId="14" fontId="3" fillId="6" borderId="43" xfId="0" applyNumberFormat="1" applyFont="1" applyFill="1" applyBorder="1" applyAlignment="1">
      <alignment horizontal="center" vertical="center"/>
    </xf>
    <xf numFmtId="164" fontId="3" fillId="6" borderId="31" xfId="0" applyNumberFormat="1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164" fontId="3" fillId="6" borderId="43" xfId="0" applyNumberFormat="1" applyFont="1" applyFill="1" applyBorder="1" applyAlignment="1">
      <alignment horizontal="center" vertical="center"/>
    </xf>
    <xf numFmtId="165" fontId="3" fillId="6" borderId="31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6" xfId="0" applyNumberFormat="1" applyFont="1" applyFill="1" applyBorder="1" applyAlignment="1">
      <alignment horizontal="center" vertical="center"/>
    </xf>
    <xf numFmtId="165" fontId="3" fillId="6" borderId="16" xfId="0" applyNumberFormat="1" applyFont="1" applyFill="1" applyBorder="1" applyAlignment="1">
      <alignment horizontal="center" vertical="center"/>
    </xf>
    <xf numFmtId="1" fontId="3" fillId="6" borderId="14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14" fontId="2" fillId="6" borderId="29" xfId="0" applyNumberFormat="1" applyFont="1" applyFill="1" applyBorder="1" applyAlignment="1">
      <alignment horizontal="center" vertical="center"/>
    </xf>
    <xf numFmtId="14" fontId="3" fillId="6" borderId="41" xfId="0" applyNumberFormat="1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164" fontId="3" fillId="6" borderId="41" xfId="0" applyNumberFormat="1" applyFont="1" applyFill="1" applyBorder="1" applyAlignment="1">
      <alignment horizontal="center" vertical="center"/>
    </xf>
    <xf numFmtId="165" fontId="3" fillId="6" borderId="29" xfId="0" applyNumberFormat="1" applyFont="1" applyFill="1" applyBorder="1" applyAlignment="1">
      <alignment horizontal="center" vertical="center"/>
    </xf>
    <xf numFmtId="14" fontId="3" fillId="6" borderId="11" xfId="0" applyNumberFormat="1" applyFont="1" applyFill="1" applyBorder="1" applyAlignment="1">
      <alignment horizontal="center" vertical="center"/>
    </xf>
    <xf numFmtId="14" fontId="3" fillId="6" borderId="6" xfId="0" applyNumberFormat="1" applyFont="1" applyFill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/>
    </xf>
    <xf numFmtId="1" fontId="3" fillId="6" borderId="2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3" fillId="6" borderId="41" xfId="0" applyNumberFormat="1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14" fontId="3" fillId="6" borderId="41" xfId="0" applyNumberFormat="1" applyFont="1" applyFill="1" applyBorder="1" applyAlignment="1">
      <alignment horizontal="center" vertical="center" wrapText="1"/>
    </xf>
    <xf numFmtId="164" fontId="3" fillId="6" borderId="11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165" fontId="3" fillId="6" borderId="6" xfId="0" applyNumberFormat="1" applyFont="1" applyFill="1" applyBorder="1" applyAlignment="1">
      <alignment horizontal="center" vertical="center"/>
    </xf>
    <xf numFmtId="14" fontId="2" fillId="6" borderId="39" xfId="0" applyNumberFormat="1" applyFont="1" applyFill="1" applyBorder="1" applyAlignment="1">
      <alignment horizontal="center" vertical="center"/>
    </xf>
    <xf numFmtId="14" fontId="3" fillId="6" borderId="44" xfId="0" applyNumberFormat="1" applyFont="1" applyFill="1" applyBorder="1" applyAlignment="1">
      <alignment horizontal="center" vertical="center"/>
    </xf>
    <xf numFmtId="164" fontId="3" fillId="6" borderId="35" xfId="0" applyNumberFormat="1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164" fontId="3" fillId="6" borderId="44" xfId="0" applyNumberFormat="1" applyFont="1" applyFill="1" applyBorder="1" applyAlignment="1">
      <alignment horizontal="center" vertical="center"/>
    </xf>
    <xf numFmtId="165" fontId="3" fillId="6" borderId="39" xfId="0" applyNumberFormat="1" applyFont="1" applyFill="1" applyBorder="1" applyAlignment="1">
      <alignment horizontal="center" vertical="center"/>
    </xf>
    <xf numFmtId="14" fontId="3" fillId="6" borderId="32" xfId="0" applyNumberFormat="1" applyFont="1" applyFill="1" applyBorder="1" applyAlignment="1">
      <alignment horizontal="center" vertical="center"/>
    </xf>
    <xf numFmtId="14" fontId="3" fillId="6" borderId="7" xfId="0" applyNumberFormat="1" applyFont="1" applyFill="1" applyBorder="1" applyAlignment="1">
      <alignment horizontal="center" vertical="center"/>
    </xf>
    <xf numFmtId="165" fontId="3" fillId="6" borderId="22" xfId="0" applyNumberFormat="1" applyFont="1" applyFill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14" fontId="2" fillId="5" borderId="27" xfId="0" applyNumberFormat="1" applyFont="1" applyFill="1" applyBorder="1" applyAlignment="1">
      <alignment horizontal="center" vertical="center"/>
    </xf>
    <xf numFmtId="164" fontId="3" fillId="5" borderId="42" xfId="0" applyNumberFormat="1" applyFont="1" applyFill="1" applyBorder="1" applyAlignment="1">
      <alignment horizontal="center" vertical="center" wrapText="1"/>
    </xf>
    <xf numFmtId="164" fontId="3" fillId="5" borderId="36" xfId="0" applyNumberFormat="1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164" fontId="3" fillId="5" borderId="42" xfId="0" applyNumberFormat="1" applyFont="1" applyFill="1" applyBorder="1" applyAlignment="1">
      <alignment horizontal="center" vertical="center"/>
    </xf>
    <xf numFmtId="165" fontId="3" fillId="5" borderId="27" xfId="0" applyNumberFormat="1" applyFont="1" applyFill="1" applyBorder="1" applyAlignment="1">
      <alignment horizontal="center" vertical="center"/>
    </xf>
    <xf numFmtId="14" fontId="3" fillId="5" borderId="24" xfId="0" applyNumberFormat="1" applyFont="1" applyFill="1" applyBorder="1" applyAlignment="1">
      <alignment horizontal="center" vertical="center"/>
    </xf>
    <xf numFmtId="14" fontId="3" fillId="5" borderId="18" xfId="0" applyNumberFormat="1" applyFont="1" applyFill="1" applyBorder="1" applyAlignment="1">
      <alignment horizontal="center" vertical="center"/>
    </xf>
    <xf numFmtId="165" fontId="3" fillId="5" borderId="54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14" fontId="4" fillId="3" borderId="55" xfId="0" applyNumberFormat="1" applyFont="1" applyFill="1" applyBorder="1" applyAlignment="1">
      <alignment horizontal="left" vertical="center"/>
    </xf>
    <xf numFmtId="14" fontId="4" fillId="3" borderId="56" xfId="0" applyNumberFormat="1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zoomScale="70" zoomScaleNormal="70" zoomScaleSheetLayoutView="100" workbookViewId="0">
      <selection activeCell="R9" sqref="R9"/>
    </sheetView>
  </sheetViews>
  <sheetFormatPr defaultRowHeight="15" x14ac:dyDescent="0.25"/>
  <cols>
    <col min="1" max="1" width="22.42578125" customWidth="1"/>
    <col min="2" max="2" width="69.140625" customWidth="1"/>
    <col min="3" max="3" width="22.28515625" customWidth="1"/>
    <col min="4" max="4" width="14.28515625" customWidth="1"/>
    <col min="5" max="5" width="14.42578125" customWidth="1"/>
    <col min="6" max="6" width="20.140625" customWidth="1"/>
    <col min="7" max="7" width="21" customWidth="1"/>
    <col min="8" max="8" width="14.85546875" hidden="1" customWidth="1"/>
    <col min="9" max="9" width="13.28515625" hidden="1" customWidth="1"/>
    <col min="10" max="10" width="11.5703125" hidden="1" customWidth="1"/>
    <col min="11" max="11" width="18.28515625" hidden="1" customWidth="1"/>
    <col min="12" max="12" width="13.42578125" customWidth="1"/>
    <col min="13" max="13" width="15" customWidth="1"/>
    <col min="14" max="14" width="12.85546875" customWidth="1"/>
    <col min="15" max="15" width="12.28515625" customWidth="1"/>
    <col min="16" max="17" width="17.42578125" customWidth="1"/>
  </cols>
  <sheetData>
    <row r="1" spans="1:28" ht="15.75" thickBot="1" x14ac:dyDescent="0.3"/>
    <row r="2" spans="1:28" ht="15" customHeight="1" x14ac:dyDescent="0.25">
      <c r="A2" s="116" t="s">
        <v>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1:28" ht="23.25" customHeight="1" thickBot="1" x14ac:dyDescent="0.3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1"/>
      <c r="P3" s="1"/>
    </row>
    <row r="4" spans="1:28" ht="45.6" customHeight="1" thickBot="1" x14ac:dyDescent="0.3">
      <c r="A4" s="97" t="s">
        <v>21</v>
      </c>
      <c r="B4" s="102" t="s">
        <v>28</v>
      </c>
      <c r="C4" s="102"/>
      <c r="D4" s="102"/>
      <c r="E4" s="102"/>
      <c r="F4" s="103"/>
      <c r="G4" s="103"/>
      <c r="H4" s="103"/>
      <c r="I4" s="103"/>
      <c r="J4" s="103"/>
      <c r="K4" s="103"/>
      <c r="L4" s="103"/>
      <c r="M4" s="103"/>
      <c r="N4" s="103"/>
      <c r="O4" s="104"/>
    </row>
    <row r="5" spans="1:28" ht="32.25" customHeight="1" thickBot="1" x14ac:dyDescent="0.3">
      <c r="A5" s="109"/>
      <c r="B5" s="110" t="s">
        <v>29</v>
      </c>
      <c r="C5" s="113" t="s">
        <v>57</v>
      </c>
      <c r="D5" s="91" t="s">
        <v>58</v>
      </c>
      <c r="E5" s="92"/>
      <c r="F5" s="110" t="s">
        <v>30</v>
      </c>
      <c r="G5" s="97" t="s">
        <v>35</v>
      </c>
      <c r="H5" s="105" t="s">
        <v>24</v>
      </c>
      <c r="I5" s="101"/>
      <c r="J5" s="6"/>
      <c r="K5" s="7"/>
      <c r="L5" s="100" t="s">
        <v>26</v>
      </c>
      <c r="M5" s="100"/>
      <c r="N5" s="100"/>
      <c r="O5" s="101"/>
    </row>
    <row r="6" spans="1:28" ht="32.25" customHeight="1" thickBot="1" x14ac:dyDescent="0.3">
      <c r="A6" s="109"/>
      <c r="B6" s="111"/>
      <c r="C6" s="114"/>
      <c r="D6" s="93"/>
      <c r="E6" s="94"/>
      <c r="F6" s="111"/>
      <c r="G6" s="109"/>
      <c r="H6" s="110" t="s">
        <v>22</v>
      </c>
      <c r="I6" s="97" t="s">
        <v>25</v>
      </c>
      <c r="J6" s="8"/>
      <c r="K6" s="9"/>
      <c r="L6" s="97" t="s">
        <v>23</v>
      </c>
      <c r="M6" s="106" t="s">
        <v>34</v>
      </c>
      <c r="N6" s="107"/>
      <c r="O6" s="108"/>
    </row>
    <row r="7" spans="1:28" ht="20.25" customHeight="1" thickBot="1" x14ac:dyDescent="0.3">
      <c r="A7" s="98"/>
      <c r="B7" s="112"/>
      <c r="C7" s="115"/>
      <c r="D7" s="19" t="s">
        <v>59</v>
      </c>
      <c r="E7" s="19" t="s">
        <v>60</v>
      </c>
      <c r="F7" s="112"/>
      <c r="G7" s="98"/>
      <c r="H7" s="112"/>
      <c r="I7" s="98"/>
      <c r="J7" s="8"/>
      <c r="K7" s="9"/>
      <c r="L7" s="99"/>
      <c r="M7" s="15" t="s">
        <v>31</v>
      </c>
      <c r="N7" s="16" t="s">
        <v>32</v>
      </c>
      <c r="O7" s="17" t="s">
        <v>33</v>
      </c>
    </row>
    <row r="8" spans="1:28" ht="24" customHeight="1" x14ac:dyDescent="0.25">
      <c r="A8" s="33" t="s">
        <v>0</v>
      </c>
      <c r="B8" s="34" t="s">
        <v>45</v>
      </c>
      <c r="C8" s="35">
        <v>120</v>
      </c>
      <c r="D8" s="35">
        <v>82.3</v>
      </c>
      <c r="E8" s="35">
        <f>D8/C8*100</f>
        <v>68.583333333333329</v>
      </c>
      <c r="F8" s="36">
        <v>2</v>
      </c>
      <c r="G8" s="37">
        <v>4</v>
      </c>
      <c r="H8" s="38">
        <v>2700</v>
      </c>
      <c r="I8" s="39">
        <v>0</v>
      </c>
      <c r="J8" s="40"/>
      <c r="K8" s="41"/>
      <c r="L8" s="42">
        <v>1750</v>
      </c>
      <c r="M8" s="43"/>
      <c r="N8" s="44"/>
      <c r="O8" s="45"/>
    </row>
    <row r="9" spans="1:28" ht="24" customHeight="1" x14ac:dyDescent="0.25">
      <c r="A9" s="46" t="s">
        <v>1</v>
      </c>
      <c r="B9" s="47" t="s">
        <v>42</v>
      </c>
      <c r="C9" s="35">
        <v>225.5</v>
      </c>
      <c r="D9" s="35">
        <v>170.8</v>
      </c>
      <c r="E9" s="35">
        <f>D9/C9*100</f>
        <v>75.742793791574286</v>
      </c>
      <c r="F9" s="48">
        <v>2</v>
      </c>
      <c r="G9" s="49">
        <v>5</v>
      </c>
      <c r="H9" s="50">
        <v>3700</v>
      </c>
      <c r="I9" s="51">
        <v>0</v>
      </c>
      <c r="J9" s="52">
        <v>1900</v>
      </c>
      <c r="K9" s="53">
        <v>0</v>
      </c>
      <c r="L9" s="54">
        <v>1900</v>
      </c>
      <c r="M9" s="55"/>
      <c r="N9" s="56"/>
      <c r="O9" s="57"/>
    </row>
    <row r="10" spans="1:28" ht="24" customHeight="1" x14ac:dyDescent="0.25">
      <c r="A10" s="46" t="s">
        <v>2</v>
      </c>
      <c r="B10" s="47" t="s">
        <v>46</v>
      </c>
      <c r="C10" s="35">
        <v>130.1</v>
      </c>
      <c r="D10" s="35">
        <v>83.6</v>
      </c>
      <c r="E10" s="35">
        <f t="shared" ref="E10:E28" si="0">D10/C10*100</f>
        <v>64.258262874711761</v>
      </c>
      <c r="F10" s="48">
        <v>3</v>
      </c>
      <c r="G10" s="49">
        <v>10</v>
      </c>
      <c r="H10" s="50">
        <v>1650</v>
      </c>
      <c r="I10" s="51">
        <v>0</v>
      </c>
      <c r="J10" s="52"/>
      <c r="K10" s="53"/>
      <c r="L10" s="54">
        <v>1220</v>
      </c>
      <c r="M10" s="55"/>
      <c r="N10" s="56">
        <v>110</v>
      </c>
      <c r="O10" s="57"/>
    </row>
    <row r="11" spans="1:28" s="2" customFormat="1" ht="24" customHeight="1" x14ac:dyDescent="0.25">
      <c r="A11" s="46" t="s">
        <v>3</v>
      </c>
      <c r="B11" s="47" t="s">
        <v>48</v>
      </c>
      <c r="C11" s="35">
        <v>189</v>
      </c>
      <c r="D11" s="35">
        <v>104.2</v>
      </c>
      <c r="E11" s="35">
        <f t="shared" si="0"/>
        <v>55.132275132275133</v>
      </c>
      <c r="F11" s="48">
        <v>3</v>
      </c>
      <c r="G11" s="49">
        <v>8</v>
      </c>
      <c r="H11" s="50">
        <v>4032.1</v>
      </c>
      <c r="I11" s="51">
        <v>0</v>
      </c>
      <c r="J11" s="52"/>
      <c r="K11" s="53"/>
      <c r="L11" s="54">
        <v>2835.5524999999998</v>
      </c>
      <c r="M11" s="55"/>
      <c r="N11" s="56"/>
      <c r="O11" s="57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2" customFormat="1" ht="24" customHeight="1" x14ac:dyDescent="0.25">
      <c r="A12" s="46" t="s">
        <v>4</v>
      </c>
      <c r="B12" s="58" t="s">
        <v>44</v>
      </c>
      <c r="C12" s="35">
        <v>137.80000000000001</v>
      </c>
      <c r="D12" s="35">
        <v>68.099999999999994</v>
      </c>
      <c r="E12" s="35">
        <f t="shared" si="0"/>
        <v>49.419448476052239</v>
      </c>
      <c r="F12" s="59">
        <v>2</v>
      </c>
      <c r="G12" s="60">
        <v>7</v>
      </c>
      <c r="H12" s="50">
        <v>2125</v>
      </c>
      <c r="I12" s="51">
        <v>0</v>
      </c>
      <c r="J12" s="52"/>
      <c r="K12" s="53"/>
      <c r="L12" s="54">
        <v>1645</v>
      </c>
      <c r="M12" s="55"/>
      <c r="N12" s="56"/>
      <c r="O12" s="57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2" customFormat="1" ht="24" customHeight="1" x14ac:dyDescent="0.25">
      <c r="A13" s="46" t="s">
        <v>5</v>
      </c>
      <c r="B13" s="47" t="s">
        <v>53</v>
      </c>
      <c r="C13" s="35">
        <v>195</v>
      </c>
      <c r="D13" s="35">
        <v>132.6</v>
      </c>
      <c r="E13" s="35">
        <f t="shared" si="0"/>
        <v>68</v>
      </c>
      <c r="F13" s="48">
        <v>3</v>
      </c>
      <c r="G13" s="49">
        <v>12</v>
      </c>
      <c r="H13" s="50">
        <v>6257.4</v>
      </c>
      <c r="I13" s="51">
        <v>0</v>
      </c>
      <c r="J13" s="52"/>
      <c r="K13" s="53"/>
      <c r="L13" s="54">
        <v>8822.5</v>
      </c>
      <c r="M13" s="55"/>
      <c r="N13" s="56"/>
      <c r="O13" s="57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s="2" customFormat="1" ht="24" customHeight="1" x14ac:dyDescent="0.25">
      <c r="A14" s="46" t="s">
        <v>6</v>
      </c>
      <c r="B14" s="47" t="s">
        <v>47</v>
      </c>
      <c r="C14" s="35">
        <v>137.6</v>
      </c>
      <c r="D14" s="35">
        <v>89.7</v>
      </c>
      <c r="E14" s="35">
        <f t="shared" si="0"/>
        <v>65.188953488372093</v>
      </c>
      <c r="F14" s="48">
        <v>2</v>
      </c>
      <c r="G14" s="49">
        <v>4</v>
      </c>
      <c r="H14" s="50">
        <v>230</v>
      </c>
      <c r="I14" s="51">
        <v>0</v>
      </c>
      <c r="J14" s="52"/>
      <c r="K14" s="53"/>
      <c r="L14" s="54">
        <v>320</v>
      </c>
      <c r="M14" s="55"/>
      <c r="N14" s="56"/>
      <c r="O14" s="57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s="2" customFormat="1" ht="24" customHeight="1" x14ac:dyDescent="0.25">
      <c r="A15" s="46" t="s">
        <v>7</v>
      </c>
      <c r="B15" s="47" t="s">
        <v>39</v>
      </c>
      <c r="C15" s="35">
        <v>115.6</v>
      </c>
      <c r="D15" s="35">
        <v>71.400000000000006</v>
      </c>
      <c r="E15" s="35">
        <f t="shared" si="0"/>
        <v>61.764705882352942</v>
      </c>
      <c r="F15" s="48">
        <v>2</v>
      </c>
      <c r="G15" s="49">
        <v>5</v>
      </c>
      <c r="H15" s="50">
        <v>4500</v>
      </c>
      <c r="I15" s="51">
        <v>0</v>
      </c>
      <c r="J15" s="52">
        <v>2700</v>
      </c>
      <c r="K15" s="53">
        <v>0</v>
      </c>
      <c r="L15" s="54">
        <v>2700</v>
      </c>
      <c r="M15" s="55"/>
      <c r="N15" s="56"/>
      <c r="O15" s="57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s="2" customFormat="1" ht="31.5" customHeight="1" x14ac:dyDescent="0.25">
      <c r="A16" s="46" t="s">
        <v>8</v>
      </c>
      <c r="B16" s="61" t="s">
        <v>55</v>
      </c>
      <c r="C16" s="35">
        <v>169.4</v>
      </c>
      <c r="D16" s="35">
        <v>75.900000000000006</v>
      </c>
      <c r="E16" s="35">
        <f t="shared" si="0"/>
        <v>44.805194805194809</v>
      </c>
      <c r="F16" s="48">
        <v>4</v>
      </c>
      <c r="G16" s="49">
        <v>9</v>
      </c>
      <c r="H16" s="50">
        <v>2252.1297046485702</v>
      </c>
      <c r="I16" s="51">
        <v>0</v>
      </c>
      <c r="J16" s="62"/>
      <c r="K16" s="63"/>
      <c r="L16" s="54">
        <v>1707.2314000000001</v>
      </c>
      <c r="M16" s="55">
        <v>40</v>
      </c>
      <c r="N16" s="56"/>
      <c r="O16" s="57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s="2" customFormat="1" ht="24" customHeight="1" x14ac:dyDescent="0.25">
      <c r="A17" s="46" t="s">
        <v>9</v>
      </c>
      <c r="B17" s="61" t="s">
        <v>54</v>
      </c>
      <c r="C17" s="35">
        <v>150</v>
      </c>
      <c r="D17" s="35">
        <v>71.8</v>
      </c>
      <c r="E17" s="35">
        <f t="shared" si="0"/>
        <v>47.86666666666666</v>
      </c>
      <c r="F17" s="48">
        <v>2</v>
      </c>
      <c r="G17" s="49">
        <v>6</v>
      </c>
      <c r="H17" s="50">
        <v>3973.5</v>
      </c>
      <c r="I17" s="51">
        <v>0</v>
      </c>
      <c r="J17" s="52"/>
      <c r="K17" s="53"/>
      <c r="L17" s="54">
        <v>3811</v>
      </c>
      <c r="M17" s="55"/>
      <c r="N17" s="56"/>
      <c r="O17" s="5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s="2" customFormat="1" ht="24" customHeight="1" x14ac:dyDescent="0.25">
      <c r="A18" s="46" t="s">
        <v>10</v>
      </c>
      <c r="B18" s="47" t="s">
        <v>49</v>
      </c>
      <c r="C18" s="35">
        <v>215</v>
      </c>
      <c r="D18" s="35">
        <v>103.5</v>
      </c>
      <c r="E18" s="35">
        <f t="shared" si="0"/>
        <v>48.139534883720927</v>
      </c>
      <c r="F18" s="48">
        <v>1</v>
      </c>
      <c r="G18" s="49">
        <v>3</v>
      </c>
      <c r="H18" s="50">
        <v>1648.5</v>
      </c>
      <c r="I18" s="51">
        <v>0</v>
      </c>
      <c r="J18" s="52"/>
      <c r="K18" s="53"/>
      <c r="L18" s="54">
        <v>611</v>
      </c>
      <c r="M18" s="55"/>
      <c r="N18" s="56">
        <v>40</v>
      </c>
      <c r="O18" s="57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s="2" customFormat="1" ht="24" customHeight="1" x14ac:dyDescent="0.25">
      <c r="A19" s="46" t="s">
        <v>11</v>
      </c>
      <c r="B19" s="47" t="s">
        <v>51</v>
      </c>
      <c r="C19" s="35">
        <v>223.5</v>
      </c>
      <c r="D19" s="35">
        <v>90.4</v>
      </c>
      <c r="E19" s="35">
        <f t="shared" si="0"/>
        <v>40.447427293064884</v>
      </c>
      <c r="F19" s="48">
        <v>3</v>
      </c>
      <c r="G19" s="49">
        <v>10</v>
      </c>
      <c r="H19" s="50">
        <v>598.47973999999999</v>
      </c>
      <c r="I19" s="51">
        <v>0</v>
      </c>
      <c r="J19" s="52"/>
      <c r="K19" s="53"/>
      <c r="L19" s="54">
        <v>3018.2</v>
      </c>
      <c r="M19" s="55">
        <v>88</v>
      </c>
      <c r="N19" s="56"/>
      <c r="O19" s="57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24" customHeight="1" x14ac:dyDescent="0.25">
      <c r="A20" s="46" t="s">
        <v>12</v>
      </c>
      <c r="B20" s="47" t="s">
        <v>50</v>
      </c>
      <c r="C20" s="35">
        <v>87.8</v>
      </c>
      <c r="D20" s="35">
        <v>51.8</v>
      </c>
      <c r="E20" s="35">
        <f t="shared" si="0"/>
        <v>58.997722095671975</v>
      </c>
      <c r="F20" s="48">
        <v>2</v>
      </c>
      <c r="G20" s="49">
        <v>6</v>
      </c>
      <c r="H20" s="50">
        <v>1349.4690000000001</v>
      </c>
      <c r="I20" s="51">
        <v>0</v>
      </c>
      <c r="J20" s="52"/>
      <c r="K20" s="53"/>
      <c r="L20" s="54">
        <v>440</v>
      </c>
      <c r="M20" s="55"/>
      <c r="N20" s="56"/>
      <c r="O20" s="57"/>
    </row>
    <row r="21" spans="1:28" ht="24" customHeight="1" x14ac:dyDescent="0.25">
      <c r="A21" s="46" t="s">
        <v>13</v>
      </c>
      <c r="B21" s="47" t="s">
        <v>41</v>
      </c>
      <c r="C21" s="35">
        <v>164.3</v>
      </c>
      <c r="D21" s="35">
        <v>114.1</v>
      </c>
      <c r="E21" s="35">
        <f t="shared" si="0"/>
        <v>69.446135118685319</v>
      </c>
      <c r="F21" s="48">
        <v>2</v>
      </c>
      <c r="G21" s="49">
        <v>4</v>
      </c>
      <c r="H21" s="50">
        <v>423.8</v>
      </c>
      <c r="I21" s="51">
        <v>0</v>
      </c>
      <c r="J21" s="52"/>
      <c r="K21" s="53"/>
      <c r="L21" s="54">
        <v>954</v>
      </c>
      <c r="M21" s="55"/>
      <c r="N21" s="56"/>
      <c r="O21" s="57"/>
    </row>
    <row r="22" spans="1:28" ht="24" customHeight="1" x14ac:dyDescent="0.25">
      <c r="A22" s="46" t="s">
        <v>14</v>
      </c>
      <c r="B22" s="47" t="s">
        <v>52</v>
      </c>
      <c r="C22" s="35">
        <v>273.39999999999998</v>
      </c>
      <c r="D22" s="35">
        <v>127.6</v>
      </c>
      <c r="E22" s="35">
        <f t="shared" si="0"/>
        <v>46.671543525969277</v>
      </c>
      <c r="F22" s="48">
        <v>3</v>
      </c>
      <c r="G22" s="49">
        <v>9</v>
      </c>
      <c r="H22" s="50">
        <v>5285</v>
      </c>
      <c r="I22" s="51">
        <v>0</v>
      </c>
      <c r="J22" s="52"/>
      <c r="K22" s="53"/>
      <c r="L22" s="54">
        <v>3500</v>
      </c>
      <c r="M22" s="55"/>
      <c r="N22" s="56"/>
      <c r="O22" s="57"/>
    </row>
    <row r="23" spans="1:28" ht="24" customHeight="1" x14ac:dyDescent="0.25">
      <c r="A23" s="46" t="s">
        <v>15</v>
      </c>
      <c r="B23" s="47" t="s">
        <v>38</v>
      </c>
      <c r="C23" s="35">
        <v>299.60000000000002</v>
      </c>
      <c r="D23" s="35">
        <v>68.400000000000006</v>
      </c>
      <c r="E23" s="35">
        <f t="shared" si="0"/>
        <v>22.830440587449932</v>
      </c>
      <c r="F23" s="48">
        <v>2</v>
      </c>
      <c r="G23" s="49">
        <v>10</v>
      </c>
      <c r="H23" s="50">
        <v>1800</v>
      </c>
      <c r="I23" s="51">
        <v>0</v>
      </c>
      <c r="J23" s="52">
        <v>4500</v>
      </c>
      <c r="K23" s="53">
        <v>0</v>
      </c>
      <c r="L23" s="54">
        <v>4500</v>
      </c>
      <c r="M23" s="55"/>
      <c r="N23" s="56">
        <v>150</v>
      </c>
      <c r="O23" s="57"/>
    </row>
    <row r="24" spans="1:28" ht="24" customHeight="1" x14ac:dyDescent="0.25">
      <c r="A24" s="46" t="s">
        <v>16</v>
      </c>
      <c r="B24" s="47" t="s">
        <v>40</v>
      </c>
      <c r="C24" s="35">
        <v>123</v>
      </c>
      <c r="D24" s="35">
        <v>63.4</v>
      </c>
      <c r="E24" s="35">
        <f t="shared" si="0"/>
        <v>51.544715447154466</v>
      </c>
      <c r="F24" s="48">
        <v>1</v>
      </c>
      <c r="G24" s="49">
        <v>1</v>
      </c>
      <c r="H24" s="50">
        <v>1650</v>
      </c>
      <c r="I24" s="51">
        <v>0</v>
      </c>
      <c r="J24" s="52">
        <v>900</v>
      </c>
      <c r="K24" s="53">
        <v>0</v>
      </c>
      <c r="L24" s="54">
        <v>900</v>
      </c>
      <c r="M24" s="55"/>
      <c r="N24" s="64"/>
      <c r="O24" s="57"/>
    </row>
    <row r="25" spans="1:28" ht="24" customHeight="1" x14ac:dyDescent="0.25">
      <c r="A25" s="46" t="s">
        <v>17</v>
      </c>
      <c r="B25" s="47" t="s">
        <v>36</v>
      </c>
      <c r="C25" s="35">
        <v>133.30000000000001</v>
      </c>
      <c r="D25" s="35">
        <v>65.099999999999994</v>
      </c>
      <c r="E25" s="35">
        <f t="shared" si="0"/>
        <v>48.837209302325576</v>
      </c>
      <c r="F25" s="48">
        <v>2</v>
      </c>
      <c r="G25" s="49">
        <v>6</v>
      </c>
      <c r="H25" s="50">
        <v>5000</v>
      </c>
      <c r="I25" s="51">
        <v>0</v>
      </c>
      <c r="J25" s="52">
        <v>3200</v>
      </c>
      <c r="K25" s="53">
        <v>0</v>
      </c>
      <c r="L25" s="54">
        <v>3200</v>
      </c>
      <c r="M25" s="55"/>
      <c r="N25" s="56"/>
      <c r="O25" s="57"/>
    </row>
    <row r="26" spans="1:28" ht="29.25" customHeight="1" x14ac:dyDescent="0.25">
      <c r="A26" s="46" t="s">
        <v>18</v>
      </c>
      <c r="B26" s="61" t="s">
        <v>56</v>
      </c>
      <c r="C26" s="35">
        <v>266.2</v>
      </c>
      <c r="D26" s="35">
        <v>127.3</v>
      </c>
      <c r="E26" s="35">
        <f t="shared" si="0"/>
        <v>47.821187077385424</v>
      </c>
      <c r="F26" s="48">
        <v>3</v>
      </c>
      <c r="G26" s="49">
        <v>8</v>
      </c>
      <c r="H26" s="50">
        <v>3000</v>
      </c>
      <c r="I26" s="51">
        <v>0</v>
      </c>
      <c r="J26" s="52"/>
      <c r="K26" s="53"/>
      <c r="L26" s="54">
        <v>2150</v>
      </c>
      <c r="M26" s="55"/>
      <c r="N26" s="56"/>
      <c r="O26" s="57"/>
    </row>
    <row r="27" spans="1:28" ht="24" customHeight="1" x14ac:dyDescent="0.25">
      <c r="A27" s="46" t="s">
        <v>19</v>
      </c>
      <c r="B27" s="47" t="s">
        <v>43</v>
      </c>
      <c r="C27" s="35">
        <v>138.19999999999999</v>
      </c>
      <c r="D27" s="35">
        <v>101.2</v>
      </c>
      <c r="E27" s="35">
        <f t="shared" si="0"/>
        <v>73.22720694645443</v>
      </c>
      <c r="F27" s="48">
        <v>1</v>
      </c>
      <c r="G27" s="49">
        <v>3</v>
      </c>
      <c r="H27" s="50">
        <v>7955.9</v>
      </c>
      <c r="I27" s="51">
        <v>0</v>
      </c>
      <c r="J27" s="52">
        <v>3050</v>
      </c>
      <c r="K27" s="53">
        <v>0</v>
      </c>
      <c r="L27" s="54">
        <v>3050</v>
      </c>
      <c r="M27" s="55"/>
      <c r="N27" s="56"/>
      <c r="O27" s="57"/>
    </row>
    <row r="28" spans="1:28" ht="24" customHeight="1" thickBot="1" x14ac:dyDescent="0.3">
      <c r="A28" s="65" t="s">
        <v>20</v>
      </c>
      <c r="B28" s="66" t="s">
        <v>37</v>
      </c>
      <c r="C28" s="67">
        <v>104.8</v>
      </c>
      <c r="D28" s="67">
        <v>46.1</v>
      </c>
      <c r="E28" s="35">
        <f t="shared" si="0"/>
        <v>43.988549618320619</v>
      </c>
      <c r="F28" s="68">
        <v>1</v>
      </c>
      <c r="G28" s="69">
        <v>2</v>
      </c>
      <c r="H28" s="70">
        <v>6000</v>
      </c>
      <c r="I28" s="71">
        <v>0</v>
      </c>
      <c r="J28" s="72"/>
      <c r="K28" s="73"/>
      <c r="L28" s="74">
        <v>3000</v>
      </c>
      <c r="M28" s="75"/>
      <c r="N28" s="76"/>
      <c r="O28" s="77"/>
    </row>
    <row r="29" spans="1:28" ht="24" customHeight="1" thickBot="1" x14ac:dyDescent="0.3">
      <c r="A29" s="95" t="s">
        <v>61</v>
      </c>
      <c r="B29" s="96"/>
      <c r="C29" s="13">
        <f>C8+C9+C10+C11+C12+C13+C14+C15+C16+C17+C18+C19+C20+C21+C22+C23+C24+C25+C26+C27+C28</f>
        <v>3599.1000000000004</v>
      </c>
      <c r="D29" s="13">
        <f>D8+D9+D10+D11+D12+D13+D14+D15+D16+D17+D18+D19+D20+D21+D22+D23+D24+D25+D26+D27+D28</f>
        <v>1909.3</v>
      </c>
      <c r="E29" s="13">
        <f>D29/C29*100</f>
        <v>53.049373454474726</v>
      </c>
      <c r="F29" s="10">
        <f>SUM(F8:F28)</f>
        <v>46</v>
      </c>
      <c r="G29" s="11">
        <f>SUM(G8:G28)</f>
        <v>132</v>
      </c>
      <c r="H29" s="12">
        <f>SUM(H8:H28)</f>
        <v>66131.278444648575</v>
      </c>
      <c r="I29" s="13">
        <f>SUM(I8:I28)</f>
        <v>0</v>
      </c>
      <c r="J29" s="3">
        <f t="shared" ref="J29:O29" si="1">SUM(J8:J28)</f>
        <v>16250</v>
      </c>
      <c r="K29" s="4">
        <f t="shared" si="1"/>
        <v>0</v>
      </c>
      <c r="L29" s="14">
        <f t="shared" si="1"/>
        <v>52034.483899999999</v>
      </c>
      <c r="M29" s="18">
        <f t="shared" si="1"/>
        <v>128</v>
      </c>
      <c r="N29" s="4">
        <f t="shared" si="1"/>
        <v>300</v>
      </c>
      <c r="O29" s="5">
        <f t="shared" si="1"/>
        <v>0</v>
      </c>
    </row>
    <row r="30" spans="1:28" ht="24" customHeight="1" x14ac:dyDescent="0.25">
      <c r="A30" s="21" t="s">
        <v>62</v>
      </c>
      <c r="B30" s="22" t="s">
        <v>68</v>
      </c>
      <c r="C30" s="20">
        <v>433.6</v>
      </c>
      <c r="D30" s="20">
        <v>176.3</v>
      </c>
      <c r="E30" s="20">
        <f>D30/C30*100</f>
        <v>40.65959409594096</v>
      </c>
      <c r="F30" s="23">
        <v>3</v>
      </c>
      <c r="G30" s="24">
        <v>6</v>
      </c>
      <c r="H30" s="25"/>
      <c r="I30" s="26"/>
      <c r="J30" s="27"/>
      <c r="K30" s="28"/>
      <c r="L30" s="29"/>
      <c r="M30" s="30">
        <v>1500</v>
      </c>
      <c r="N30" s="31">
        <v>3200</v>
      </c>
      <c r="O30" s="32"/>
    </row>
    <row r="31" spans="1:28" ht="24" customHeight="1" x14ac:dyDescent="0.25">
      <c r="A31" s="21" t="s">
        <v>63</v>
      </c>
      <c r="B31" s="22" t="s">
        <v>69</v>
      </c>
      <c r="C31" s="20">
        <v>100.1</v>
      </c>
      <c r="D31" s="20">
        <v>31.2</v>
      </c>
      <c r="E31" s="20">
        <f>D31/C31*100</f>
        <v>31.168831168831169</v>
      </c>
      <c r="F31" s="23">
        <v>1</v>
      </c>
      <c r="G31" s="24">
        <v>2</v>
      </c>
      <c r="H31" s="25"/>
      <c r="I31" s="26"/>
      <c r="J31" s="27"/>
      <c r="K31" s="28"/>
      <c r="L31" s="29"/>
      <c r="M31" s="30">
        <v>140</v>
      </c>
      <c r="N31" s="31"/>
      <c r="O31" s="32"/>
    </row>
    <row r="32" spans="1:28" ht="24" customHeight="1" x14ac:dyDescent="0.25">
      <c r="A32" s="21" t="s">
        <v>64</v>
      </c>
      <c r="B32" s="22" t="s">
        <v>70</v>
      </c>
      <c r="C32" s="20">
        <v>101.7</v>
      </c>
      <c r="D32" s="20">
        <v>49.8</v>
      </c>
      <c r="E32" s="20">
        <f t="shared" ref="E32:E34" si="2">D32/C32*100</f>
        <v>48.967551622418874</v>
      </c>
      <c r="F32" s="23">
        <v>3</v>
      </c>
      <c r="G32" s="24">
        <v>10</v>
      </c>
      <c r="H32" s="25"/>
      <c r="I32" s="26"/>
      <c r="J32" s="27"/>
      <c r="K32" s="28"/>
      <c r="L32" s="29"/>
      <c r="M32" s="30">
        <v>15</v>
      </c>
      <c r="N32" s="31"/>
      <c r="O32" s="32"/>
    </row>
    <row r="33" spans="1:15" ht="24" customHeight="1" x14ac:dyDescent="0.25">
      <c r="A33" s="21" t="s">
        <v>65</v>
      </c>
      <c r="B33" s="22"/>
      <c r="C33" s="20">
        <v>188.6</v>
      </c>
      <c r="D33" s="20">
        <v>163.5</v>
      </c>
      <c r="E33" s="20">
        <f t="shared" si="2"/>
        <v>86.691410392364801</v>
      </c>
      <c r="F33" s="23"/>
      <c r="G33" s="24"/>
      <c r="H33" s="25"/>
      <c r="I33" s="26"/>
      <c r="J33" s="27"/>
      <c r="K33" s="28"/>
      <c r="L33" s="29"/>
      <c r="M33" s="30"/>
      <c r="N33" s="31"/>
      <c r="O33" s="32"/>
    </row>
    <row r="34" spans="1:15" ht="24" customHeight="1" thickBot="1" x14ac:dyDescent="0.3">
      <c r="A34" s="78" t="s">
        <v>66</v>
      </c>
      <c r="B34" s="79" t="s">
        <v>71</v>
      </c>
      <c r="C34" s="80">
        <v>124.1</v>
      </c>
      <c r="D34" s="80">
        <v>83.2</v>
      </c>
      <c r="E34" s="80">
        <f t="shared" si="2"/>
        <v>67.042707493956485</v>
      </c>
      <c r="F34" s="81"/>
      <c r="G34" s="82"/>
      <c r="H34" s="83"/>
      <c r="I34" s="84"/>
      <c r="J34" s="85"/>
      <c r="K34" s="86"/>
      <c r="L34" s="87"/>
      <c r="M34" s="88"/>
      <c r="N34" s="89"/>
      <c r="O34" s="90"/>
    </row>
    <row r="35" spans="1:15" ht="24" customHeight="1" thickBot="1" x14ac:dyDescent="0.3">
      <c r="A35" s="95" t="s">
        <v>67</v>
      </c>
      <c r="B35" s="96"/>
      <c r="C35" s="13">
        <f>C30+C31+C32+C33+C34</f>
        <v>948.10000000000014</v>
      </c>
      <c r="D35" s="13">
        <f>D30+D31+D32+D33+D34</f>
        <v>504</v>
      </c>
      <c r="E35" s="13">
        <f>D35/C35*100</f>
        <v>53.158949477903171</v>
      </c>
      <c r="F35" s="10">
        <f>SUM(F14:F34)</f>
        <v>84</v>
      </c>
      <c r="G35" s="11">
        <f>SUM(G14:G34)</f>
        <v>236</v>
      </c>
      <c r="H35" s="12"/>
      <c r="I35" s="13"/>
      <c r="J35" s="3"/>
      <c r="K35" s="4"/>
      <c r="L35" s="14"/>
      <c r="M35" s="18">
        <f t="shared" ref="M35:O35" si="3">SUM(M14:M34)</f>
        <v>1911</v>
      </c>
      <c r="N35" s="4">
        <f t="shared" si="3"/>
        <v>3690</v>
      </c>
      <c r="O35" s="5">
        <f t="shared" si="3"/>
        <v>0</v>
      </c>
    </row>
    <row r="36" spans="1:15" ht="24" customHeight="1" thickBot="1" x14ac:dyDescent="0.3">
      <c r="A36" s="95" t="s">
        <v>72</v>
      </c>
      <c r="B36" s="96"/>
      <c r="C36" s="13">
        <f>C29+C35</f>
        <v>4547.2000000000007</v>
      </c>
      <c r="D36" s="13">
        <f t="shared" ref="D36:G36" si="4">D29+D35</f>
        <v>2413.3000000000002</v>
      </c>
      <c r="E36" s="13">
        <f t="shared" si="4"/>
        <v>106.2083229323779</v>
      </c>
      <c r="F36" s="10">
        <f>F29+F35</f>
        <v>130</v>
      </c>
      <c r="G36" s="11">
        <f t="shared" si="4"/>
        <v>368</v>
      </c>
      <c r="H36" s="12"/>
      <c r="I36" s="13"/>
      <c r="J36" s="3"/>
      <c r="K36" s="4"/>
      <c r="L36" s="14"/>
      <c r="M36" s="18">
        <f t="shared" ref="M36" si="5">M29+M35</f>
        <v>2039</v>
      </c>
      <c r="N36" s="4">
        <f t="shared" ref="N36" si="6">N29+N35</f>
        <v>3990</v>
      </c>
      <c r="O36" s="5">
        <f t="shared" ref="O36" si="7">O29+O35</f>
        <v>0</v>
      </c>
    </row>
  </sheetData>
  <mergeCells count="17">
    <mergeCell ref="C5:C7"/>
    <mergeCell ref="D5:E6"/>
    <mergeCell ref="A29:B29"/>
    <mergeCell ref="A35:B35"/>
    <mergeCell ref="A36:B36"/>
    <mergeCell ref="A2:O3"/>
    <mergeCell ref="I6:I7"/>
    <mergeCell ref="L6:L7"/>
    <mergeCell ref="L5:O5"/>
    <mergeCell ref="B4:O4"/>
    <mergeCell ref="H5:I5"/>
    <mergeCell ref="M6:O6"/>
    <mergeCell ref="A4:A7"/>
    <mergeCell ref="B5:B7"/>
    <mergeCell ref="F5:F7"/>
    <mergeCell ref="G5:G7"/>
    <mergeCell ref="H6:H7"/>
  </mergeCells>
  <pageMargins left="0.23622047244094491" right="0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Минтранс ЧР Максим Петров</dc:creator>
  <cp:lastModifiedBy>Минтранс ЧР Осипов Владимир Михайлович</cp:lastModifiedBy>
  <cp:lastPrinted>2024-04-02T07:45:00Z</cp:lastPrinted>
  <dcterms:created xsi:type="dcterms:W3CDTF">2019-02-19T08:39:52Z</dcterms:created>
  <dcterms:modified xsi:type="dcterms:W3CDTF">2024-04-15T06:35:54Z</dcterms:modified>
</cp:coreProperties>
</file>