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<sst xmlns="http://schemas.openxmlformats.org/spreadsheetml/2006/main" count="94" uniqueCount="65">
  <si>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</si>
  <si>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</si>
  <si>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</si>
  <si>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</si>
  <si>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</si>
  <si>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</si>
  <si>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</si>
  <si>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</si>
  <si>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</si>
  <si>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</si>
  <si>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</si>
  <si>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</si>
  <si>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</si>
  <si>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</si>
  <si>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</si>
  <si>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</si>
  <si>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</si>
  <si>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</si>
  <si>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</si>
  <si>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</si>
  <si>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</si>
  <si>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</si>
  <si>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</si>
  <si>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</si>
  <si>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</si>
  <si>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</si>
  <si>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</si>
  <si>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</si>
  <si>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</si>
  <si>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</si>
  <si>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</si>
  <si>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</si>
  <si>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</si>
  <si>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</si>
  <si>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</si>
  <si>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</si>
  <si>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</si>
  <si>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</si>
  <si>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</si>
  <si>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</si>
  <si>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</si>
  <si>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</si>
  <si>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</si>
  <si>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</si>
  <si>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</si>
  <si>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</si>
  <si>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</si>
  <si>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</si>
  <si>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</si>
  <si>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</si>
  <si>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</si>
  <si>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</si>
  <si>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</si>
  <si>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</si>
  <si>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</si>
  <si>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</si>
  <si>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</si>
  <si>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</si>
  <si>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</si>
  <si>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</si>
  <si>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</si>
  <si>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</si>
  <si>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Редька масличная</t>
  </si>
  <si>
    <t>Горчица, га</t>
  </si>
  <si>
    <t>Информация о ходе проведения весенних полевых работ в сельхозпредприятиях и К(Ф)Х  Яльчикского района  на 29.05.2024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</si>
</sst>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5" zoomScaleNormal="60" zoomScaleSheetLayoutView="55" workbookViewId="0" topLeftCell="A1">
      <pane xSplit="2" ySplit="4" topLeftCell="AD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29" sqref="AV29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80" t="s">
        <v>64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6"/>
      <c r="X1" s="5"/>
      <c r="Y1" s="5"/>
    </row>
    <row r="2" spans="1:54" s="3" customFormat="1" ht="139.5" customHeight="1">
      <c r="A2" s="82" t="s">
        <v>13</v>
      </c>
      <c r="B2" s="84" t="s">
        <v>26</v>
      </c>
      <c r="C2" s="85" t="s">
        <v>44</v>
      </c>
      <c r="D2" s="85" t="s">
        <v>29</v>
      </c>
      <c r="E2" s="87" t="s">
        <v>45</v>
      </c>
      <c r="F2" s="87"/>
      <c r="G2" s="87"/>
      <c r="H2" s="87"/>
      <c r="I2" s="87"/>
      <c r="J2" s="87"/>
      <c r="K2" s="86" t="s">
        <v>46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97" t="s">
        <v>47</v>
      </c>
      <c r="X2" s="98"/>
      <c r="Y2" s="99"/>
      <c r="Z2" s="82" t="s">
        <v>31</v>
      </c>
      <c r="AA2" s="91"/>
      <c r="AB2" s="91"/>
      <c r="AC2" s="105" t="s">
        <v>32</v>
      </c>
      <c r="AD2" s="106"/>
      <c r="AE2" s="106"/>
      <c r="AF2" s="106"/>
      <c r="AG2" s="106"/>
      <c r="AH2" s="106"/>
      <c r="AI2" s="61"/>
      <c r="AJ2" s="61"/>
      <c r="AK2" s="74" t="s">
        <v>48</v>
      </c>
      <c r="AL2" s="75"/>
      <c r="AM2" s="76"/>
      <c r="AN2" s="74" t="s">
        <v>49</v>
      </c>
      <c r="AO2" s="76"/>
      <c r="AP2" s="83" t="s">
        <v>52</v>
      </c>
      <c r="AQ2" s="107" t="s">
        <v>57</v>
      </c>
      <c r="AR2" s="107" t="s">
        <v>59</v>
      </c>
      <c r="AS2" s="69"/>
      <c r="AT2" s="107" t="s">
        <v>60</v>
      </c>
      <c r="AU2" s="108" t="s">
        <v>62</v>
      </c>
      <c r="AV2" s="83" t="s">
        <v>61</v>
      </c>
      <c r="AW2" s="74" t="s">
        <v>55</v>
      </c>
      <c r="AX2" s="75"/>
      <c r="AY2" s="76"/>
      <c r="AZ2" s="74" t="s">
        <v>56</v>
      </c>
      <c r="BA2" s="75"/>
      <c r="BB2" s="76"/>
    </row>
    <row r="3" spans="1:54" s="3" customFormat="1" ht="73.5" customHeight="1">
      <c r="A3" s="82"/>
      <c r="B3" s="84"/>
      <c r="C3" s="92"/>
      <c r="D3" s="92"/>
      <c r="E3" s="94" t="s">
        <v>24</v>
      </c>
      <c r="F3" s="95"/>
      <c r="G3" s="96"/>
      <c r="H3" s="89" t="s">
        <v>25</v>
      </c>
      <c r="I3" s="90"/>
      <c r="J3" s="90"/>
      <c r="K3" s="77" t="s">
        <v>22</v>
      </c>
      <c r="L3" s="77" t="s">
        <v>21</v>
      </c>
      <c r="M3" s="77" t="s">
        <v>28</v>
      </c>
      <c r="N3" s="94" t="s">
        <v>24</v>
      </c>
      <c r="O3" s="95"/>
      <c r="P3" s="96"/>
      <c r="Q3" s="89" t="s">
        <v>25</v>
      </c>
      <c r="R3" s="90"/>
      <c r="S3" s="90"/>
      <c r="T3" s="82" t="s">
        <v>23</v>
      </c>
      <c r="U3" s="91"/>
      <c r="V3" s="91"/>
      <c r="W3" s="82"/>
      <c r="X3" s="91"/>
      <c r="Y3" s="91"/>
      <c r="Z3" s="77" t="s">
        <v>14</v>
      </c>
      <c r="AA3" s="77" t="s">
        <v>15</v>
      </c>
      <c r="AB3" s="77" t="s">
        <v>16</v>
      </c>
      <c r="AC3" s="100" t="s">
        <v>33</v>
      </c>
      <c r="AD3" s="100" t="s">
        <v>34</v>
      </c>
      <c r="AE3" s="100" t="s">
        <v>35</v>
      </c>
      <c r="AF3" s="100" t="s">
        <v>36</v>
      </c>
      <c r="AG3" s="100" t="s">
        <v>37</v>
      </c>
      <c r="AH3" s="102" t="s">
        <v>38</v>
      </c>
      <c r="AI3" s="102" t="s">
        <v>53</v>
      </c>
      <c r="AJ3" s="102" t="s">
        <v>54</v>
      </c>
      <c r="AK3" s="77" t="s">
        <v>14</v>
      </c>
      <c r="AL3" s="77" t="s">
        <v>15</v>
      </c>
      <c r="AM3" s="77" t="s">
        <v>16</v>
      </c>
      <c r="AN3" s="113" t="s">
        <v>50</v>
      </c>
      <c r="AO3" s="113" t="s">
        <v>51</v>
      </c>
      <c r="AP3" s="111"/>
      <c r="AQ3" s="92"/>
      <c r="AR3" s="92"/>
      <c r="AS3" s="70" t="s">
        <v>63</v>
      </c>
      <c r="AT3" s="92"/>
      <c r="AU3" s="109"/>
      <c r="AV3" s="111"/>
      <c r="AW3" s="77" t="s">
        <v>14</v>
      </c>
      <c r="AX3" s="77" t="s">
        <v>15</v>
      </c>
      <c r="AY3" s="77" t="s">
        <v>16</v>
      </c>
      <c r="AZ3" s="77" t="s">
        <v>14</v>
      </c>
      <c r="BA3" s="77" t="s">
        <v>15</v>
      </c>
      <c r="BB3" s="77" t="s">
        <v>16</v>
      </c>
    </row>
    <row r="4" spans="1:54" s="3" customFormat="1" ht="73.5" customHeight="1">
      <c r="A4" s="83"/>
      <c r="B4" s="85"/>
      <c r="C4" s="93"/>
      <c r="D4" s="93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9"/>
      <c r="L4" s="79"/>
      <c r="M4" s="79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78"/>
      <c r="AA4" s="79"/>
      <c r="AB4" s="79"/>
      <c r="AC4" s="101"/>
      <c r="AD4" s="101"/>
      <c r="AE4" s="104"/>
      <c r="AF4" s="104"/>
      <c r="AG4" s="101"/>
      <c r="AH4" s="103"/>
      <c r="AI4" s="103"/>
      <c r="AJ4" s="103"/>
      <c r="AK4" s="78"/>
      <c r="AL4" s="79"/>
      <c r="AM4" s="79"/>
      <c r="AN4" s="114"/>
      <c r="AO4" s="114"/>
      <c r="AP4" s="112"/>
      <c r="AQ4" s="93"/>
      <c r="AR4" s="93"/>
      <c r="AS4" s="68"/>
      <c r="AT4" s="93"/>
      <c r="AU4" s="110"/>
      <c r="AV4" s="112"/>
      <c r="AW4" s="78"/>
      <c r="AX4" s="79"/>
      <c r="AY4" s="79"/>
      <c r="AZ4" s="78"/>
      <c r="BA4" s="79"/>
      <c r="BB4" s="79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2531</v>
      </c>
      <c r="Y5" s="17">
        <f>X5/W5*100</f>
        <v>100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150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946</v>
      </c>
      <c r="Y6" s="17">
        <f aca="true" t="shared" si="7" ref="Y6:Y29">X6/W6*100</f>
        <v>100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270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834</v>
      </c>
      <c r="Y7" s="17">
        <f t="shared" si="7"/>
        <v>100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73">
        <v>19</v>
      </c>
      <c r="AO7" s="56"/>
      <c r="AP7" s="56"/>
      <c r="AQ7" s="56"/>
      <c r="AR7" s="56"/>
      <c r="AS7" s="56"/>
      <c r="AT7" s="56"/>
      <c r="AU7" s="56"/>
      <c r="AV7" s="73">
        <v>100</v>
      </c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1139</v>
      </c>
      <c r="Y8" s="17">
        <f t="shared" si="7"/>
        <v>100</v>
      </c>
      <c r="Z8" s="19">
        <v>860</v>
      </c>
      <c r="AA8" s="43">
        <v>910</v>
      </c>
      <c r="AB8" s="44">
        <f t="shared" si="8"/>
        <v>105.8139534883721</v>
      </c>
      <c r="AC8" s="40">
        <v>600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>
        <v>100</v>
      </c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950</v>
      </c>
      <c r="Y11" s="17">
        <f t="shared" si="7"/>
        <v>100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>
        <v>150</v>
      </c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715</v>
      </c>
      <c r="AB12" s="44">
        <f t="shared" si="8"/>
        <v>100</v>
      </c>
      <c r="AC12" s="40">
        <v>385</v>
      </c>
      <c r="AD12" s="40">
        <v>280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904</v>
      </c>
      <c r="Y13" s="17">
        <f t="shared" si="7"/>
        <v>100</v>
      </c>
      <c r="Z13" s="19">
        <v>555</v>
      </c>
      <c r="AA13" s="43">
        <v>555</v>
      </c>
      <c r="AB13" s="44">
        <f t="shared" si="8"/>
        <v>100</v>
      </c>
      <c r="AC13" s="40">
        <v>222</v>
      </c>
      <c r="AD13" s="40">
        <v>250</v>
      </c>
      <c r="AE13" s="40">
        <v>13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276</v>
      </c>
      <c r="AM13" s="55">
        <f t="shared" si="9"/>
        <v>102.60223048327137</v>
      </c>
      <c r="AN13" s="52"/>
      <c r="AO13" s="52"/>
      <c r="AP13" s="52"/>
      <c r="AQ13" s="52"/>
      <c r="AR13" s="52"/>
      <c r="AS13" s="52"/>
      <c r="AT13" s="52"/>
      <c r="AU13" s="52"/>
      <c r="AV13" s="52">
        <v>73</v>
      </c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1513</v>
      </c>
      <c r="Y14" s="17">
        <f t="shared" si="7"/>
        <v>100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236</v>
      </c>
      <c r="AQ14" s="52"/>
      <c r="AR14" s="52"/>
      <c r="AS14" s="52"/>
      <c r="AT14" s="52"/>
      <c r="AU14" s="52"/>
      <c r="AV14" s="52">
        <v>145</v>
      </c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812</v>
      </c>
      <c r="Y15" s="17">
        <f>X15/W15*100</f>
        <v>100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200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1136</v>
      </c>
      <c r="Y17" s="17">
        <f>X17/W17*100</f>
        <v>100</v>
      </c>
      <c r="Z17" s="29">
        <v>734</v>
      </c>
      <c r="AA17" s="43">
        <v>640</v>
      </c>
      <c r="AB17" s="44">
        <f>AA17/Z17*100</f>
        <v>87.19346049046321</v>
      </c>
      <c r="AC17" s="40">
        <v>543</v>
      </c>
      <c r="AD17" s="40">
        <v>55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261</v>
      </c>
      <c r="AT17" s="52"/>
      <c r="AU17" s="52"/>
      <c r="AV17" s="52"/>
      <c r="AW17" s="52">
        <v>230</v>
      </c>
      <c r="AX17" s="52">
        <v>62</v>
      </c>
      <c r="AY17" s="55">
        <f>AX17/AW17*100</f>
        <v>26.956521739130434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850</v>
      </c>
      <c r="Y18" s="17">
        <f t="shared" si="7"/>
        <v>100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2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73">
        <v>100</v>
      </c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765</v>
      </c>
      <c r="Y19" s="17">
        <f t="shared" si="7"/>
        <v>100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16342</v>
      </c>
      <c r="Y20" s="18">
        <f t="shared" si="7"/>
        <v>100</v>
      </c>
      <c r="Z20" s="18">
        <f>SUM(Z5:Z19)</f>
        <v>10836</v>
      </c>
      <c r="AA20" s="18">
        <f>SUM(AA5:AA19)</f>
        <v>11006</v>
      </c>
      <c r="AB20" s="58">
        <f t="shared" si="8"/>
        <v>101.5688445921004</v>
      </c>
      <c r="AC20" s="18">
        <f aca="true" t="shared" si="11" ref="AC20:AJ20">SUM(AC5:AC19)</f>
        <v>4652</v>
      </c>
      <c r="AD20" s="18">
        <f t="shared" si="11"/>
        <v>4199</v>
      </c>
      <c r="AE20" s="18">
        <f t="shared" si="11"/>
        <v>349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3092</v>
      </c>
      <c r="AM20" s="59">
        <f t="shared" si="9"/>
        <v>98.88071634154142</v>
      </c>
      <c r="AN20" s="53">
        <f>SUM(AN5:AN19)</f>
        <v>334</v>
      </c>
      <c r="AO20" s="53">
        <f>SUM(AO5:AO19)</f>
        <v>538</v>
      </c>
      <c r="AP20" s="53">
        <f>SUM(AP5:AP19)</f>
        <v>971</v>
      </c>
      <c r="AQ20" s="53">
        <v>0</v>
      </c>
      <c r="AR20" s="53">
        <v>150</v>
      </c>
      <c r="AS20" s="53">
        <v>261</v>
      </c>
      <c r="AT20" s="53">
        <v>0</v>
      </c>
      <c r="AU20" s="53">
        <v>60</v>
      </c>
      <c r="AV20" s="53">
        <v>1193</v>
      </c>
      <c r="AW20" s="53">
        <v>230</v>
      </c>
      <c r="AX20" s="53">
        <f>SUM(AX5:AX19)</f>
        <v>62</v>
      </c>
      <c r="AY20" s="59">
        <f aca="true" t="shared" si="12" ref="AY20:AY29">AX20/AW20*100</f>
        <v>26.956521739130434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>
        <v>30</v>
      </c>
      <c r="AY21" s="55">
        <f t="shared" si="12"/>
        <v>100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500</v>
      </c>
      <c r="AB22" s="44">
        <f t="shared" si="8"/>
        <v>100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>
        <v>100</v>
      </c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700</v>
      </c>
      <c r="Y24" s="17">
        <f t="shared" si="7"/>
        <v>100</v>
      </c>
      <c r="Z24" s="46">
        <v>680</v>
      </c>
      <c r="AA24" s="18">
        <v>670</v>
      </c>
      <c r="AB24" s="44">
        <f t="shared" si="8"/>
        <v>98.52941176470588</v>
      </c>
      <c r="AC24" s="46">
        <v>400</v>
      </c>
      <c r="AD24" s="46">
        <v>270</v>
      </c>
      <c r="AE24" s="46"/>
      <c r="AF24" s="46"/>
      <c r="AG24" s="46"/>
      <c r="AH24" s="51"/>
      <c r="AI24" s="51"/>
      <c r="AJ24" s="51"/>
      <c r="AK24" s="53">
        <v>20</v>
      </c>
      <c r="AL24" s="53">
        <v>30</v>
      </c>
      <c r="AM24" s="55">
        <f t="shared" si="9"/>
        <v>150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8556</v>
      </c>
      <c r="Y28" s="17">
        <f t="shared" si="7"/>
        <v>100</v>
      </c>
      <c r="Z28" s="18">
        <v>6580</v>
      </c>
      <c r="AA28" s="18">
        <v>6722</v>
      </c>
      <c r="AB28" s="44">
        <f>AA28/Z28*100</f>
        <v>102.1580547112462</v>
      </c>
      <c r="AC28" s="18">
        <v>2972</v>
      </c>
      <c r="AD28" s="18">
        <v>2450</v>
      </c>
      <c r="AE28" s="18">
        <v>224</v>
      </c>
      <c r="AF28" s="18"/>
      <c r="AG28" s="18">
        <v>304</v>
      </c>
      <c r="AH28" s="49">
        <v>712</v>
      </c>
      <c r="AI28" s="49">
        <v>60</v>
      </c>
      <c r="AJ28" s="49"/>
      <c r="AK28" s="53">
        <v>598.3</v>
      </c>
      <c r="AL28" s="53">
        <v>680</v>
      </c>
      <c r="AM28" s="59">
        <f t="shared" si="9"/>
        <v>113.65535684439246</v>
      </c>
      <c r="AN28" s="53">
        <v>162.5</v>
      </c>
      <c r="AO28" s="53">
        <v>60</v>
      </c>
      <c r="AP28" s="53">
        <v>653</v>
      </c>
      <c r="AQ28" s="53">
        <v>135</v>
      </c>
      <c r="AR28" s="53"/>
      <c r="AS28" s="53"/>
      <c r="AT28" s="53">
        <v>300</v>
      </c>
      <c r="AU28" s="53"/>
      <c r="AV28" s="72">
        <v>147</v>
      </c>
      <c r="AW28" s="53">
        <v>148</v>
      </c>
      <c r="AX28" s="53">
        <v>131</v>
      </c>
      <c r="AY28" s="59">
        <f t="shared" si="12"/>
        <v>88.51351351351352</v>
      </c>
      <c r="AZ28" s="53">
        <v>94</v>
      </c>
      <c r="BA28" s="53">
        <v>94</v>
      </c>
      <c r="BB28" s="59">
        <f>BA28/AZ28*100</f>
        <v>100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24898</v>
      </c>
      <c r="Y29" s="18">
        <f t="shared" si="7"/>
        <v>100</v>
      </c>
      <c r="Z29" s="19">
        <f>Z28+Z20</f>
        <v>17416</v>
      </c>
      <c r="AA29" s="19">
        <f>AA28+AA20</f>
        <v>17728</v>
      </c>
      <c r="AB29" s="58">
        <f>AA29/Z29*100</f>
        <v>101.79145613229214</v>
      </c>
      <c r="AC29" s="19">
        <f aca="true" t="shared" si="13" ref="AC29:AL29">AC28+AC20</f>
        <v>7624</v>
      </c>
      <c r="AD29" s="19">
        <f t="shared" si="13"/>
        <v>6649</v>
      </c>
      <c r="AE29" s="19">
        <f t="shared" si="13"/>
        <v>573</v>
      </c>
      <c r="AF29" s="19">
        <f t="shared" si="13"/>
        <v>7</v>
      </c>
      <c r="AG29" s="19">
        <f t="shared" si="13"/>
        <v>680</v>
      </c>
      <c r="AH29" s="19">
        <f t="shared" si="13"/>
        <v>1923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3772</v>
      </c>
      <c r="AM29" s="59">
        <f t="shared" si="9"/>
        <v>101.25359031487397</v>
      </c>
      <c r="AN29" s="54">
        <f>AN28+AN20</f>
        <v>496.5</v>
      </c>
      <c r="AO29" s="54">
        <v>573</v>
      </c>
      <c r="AP29" s="54">
        <f>AP28+AP20</f>
        <v>1624</v>
      </c>
      <c r="AQ29" s="54">
        <v>135</v>
      </c>
      <c r="AR29" s="54">
        <v>150</v>
      </c>
      <c r="AS29" s="54">
        <v>261</v>
      </c>
      <c r="AT29" s="54">
        <v>300</v>
      </c>
      <c r="AU29" s="54">
        <v>60</v>
      </c>
      <c r="AV29" s="54">
        <f>AV28+AV20</f>
        <v>1340</v>
      </c>
      <c r="AW29" s="54">
        <v>378</v>
      </c>
      <c r="AX29" s="54">
        <f>AX28+AX20</f>
        <v>193</v>
      </c>
      <c r="AY29" s="59">
        <f t="shared" si="12"/>
        <v>51.05820105820106</v>
      </c>
      <c r="AZ29" s="54">
        <v>94</v>
      </c>
      <c r="BA29" s="54">
        <v>94</v>
      </c>
      <c r="BB29" s="59">
        <f>BA29/AZ29*100</f>
        <v>100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  <mergeCell ref="AC2:AH2"/>
    <mergeCell ref="AI3:AI4"/>
    <mergeCell ref="AW3:AW4"/>
    <mergeCell ref="AT2:AT4"/>
    <mergeCell ref="AR2:AR4"/>
    <mergeCell ref="AQ2:AQ4"/>
    <mergeCell ref="AU2:AU4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M3:M4"/>
    <mergeCell ref="N3:P3"/>
    <mergeCell ref="W2:Y2"/>
    <mergeCell ref="W3:Y3"/>
    <mergeCell ref="Z3:Z4"/>
    <mergeCell ref="AA3:AA4"/>
    <mergeCell ref="Z2:AB2"/>
    <mergeCell ref="C2:C4"/>
    <mergeCell ref="D2:D4"/>
    <mergeCell ref="E3:G3"/>
    <mergeCell ref="E2:J2"/>
    <mergeCell ref="H3:J3"/>
    <mergeCell ref="L3:L4"/>
    <mergeCell ref="K3:K4"/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2024-05-28T06:03:21Z</cp:lastPrinted>
  <dcterms:created xsi:type="dcterms:W3CDTF">2001-05-07T11:51:26Z</dcterms:created>
  <dcterms:modified xsi:type="dcterms:W3CDTF">2024-05-29T09:26:30Z</dcterms:modified>
  <cp:category/>
  <cp:version/>
  <cp:contentType/>
  <cp:contentStatus/>
</cp:coreProperties>
</file>