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rpos_info3\Desktop\"/>
    </mc:Choice>
  </mc:AlternateContent>
  <bookViews>
    <workbookView xWindow="0" yWindow="0" windowWidth="28800" windowHeight="1233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оперативка!$A$2:$Y$230</definedName>
  </definedNames>
  <calcPr calcId="162913"/>
</workbook>
</file>

<file path=xl/calcChain.xml><?xml version="1.0" encoding="utf-8"?>
<calcChain xmlns="http://schemas.openxmlformats.org/spreadsheetml/2006/main">
  <c r="D11" i="1" l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 s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64" i="1" l="1"/>
  <c r="D164" i="1" s="1"/>
  <c r="D20" i="1"/>
  <c r="C26" i="1"/>
  <c r="C22" i="1"/>
  <c r="D21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D22" i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<sst xmlns="http://schemas.openxmlformats.org/spreadsheetml/2006/main" count="275" uniqueCount="219">
  <si>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</si>
  <si>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</si>
  <si>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</si>
  <si>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</si>
  <si>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</si>
  <si>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</si>
  <si>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</si>
  <si>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</si>
  <si>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</si>
  <si>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</si>
  <si>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</si>
  <si>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</si>
  <si>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</si>
  <si>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</si>
  <si>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</si>
  <si>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</si>
  <si>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</si>
  <si>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</si>
  <si>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</si>
  <si>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</si>
  <si>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</si>
  <si>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</si>
  <si>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</si>
  <si>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</si>
  <si>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</si>
  <si>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</si>
  <si>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</si>
  <si>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</si>
  <si>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</si>
  <si>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</si>
  <si>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</si>
  <si>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</si>
  <si>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</si>
  <si>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</si>
  <si>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</si>
  <si>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</si>
  <si>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</si>
  <si>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</si>
  <si>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</si>
  <si>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</si>
  <si>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</si>
  <si>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</si>
  <si>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</si>
  <si>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</si>
  <si>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</si>
  <si>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</si>
  <si>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</si>
  <si>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</si>
  <si>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</si>
  <si>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</si>
  <si>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</si>
  <si>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</si>
  <si>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</si>
  <si>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</si>
  <si>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</si>
  <si>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</si>
  <si>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</si>
  <si>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</si>
  <si>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</si>
  <si>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</si>
  <si>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</si>
  <si>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</si>
  <si>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</si>
  <si>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</si>
  <si>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</si>
  <si>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</si>
  <si>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</si>
  <si>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</si>
  <si>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</si>
  <si>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</si>
  <si>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</si>
  <si>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</si>
  <si>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</si>
  <si>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</si>
  <si>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</si>
  <si>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</si>
  <si>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</si>
  <si>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</si>
  <si>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</si>
  <si>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</si>
  <si>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</si>
  <si>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</si>
  <si>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</si>
  <si>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</si>
  <si>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</si>
  <si>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</si>
  <si>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</si>
  <si>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</si>
  <si>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</si>
  <si>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</si>
  <si>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</si>
  <si>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</si>
  <si>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</si>
  <si>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</si>
  <si>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</si>
  <si>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</si>
  <si>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</si>
  <si>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</si>
  <si>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</si>
  <si>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</si>
  <si>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</si>
  <si>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</si>
  <si>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</si>
  <si>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</si>
  <si>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</si>
  <si>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</si>
  <si>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</si>
  <si>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</si>
  <si>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</si>
  <si>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</si>
  <si>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</si>
  <si>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</si>
  <si>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</si>
  <si>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</si>
  <si>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</si>
  <si>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</si>
  <si>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</si>
  <si>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</si>
  <si>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</si>
  <si>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</si>
  <si>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</si>
  <si>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</si>
  <si>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</si>
  <si>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</si>
  <si>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</si>
  <si>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</si>
  <si>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</si>
  <si>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</si>
  <si>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</si>
  <si>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</si>
  <si>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</si>
  <si>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</si>
  <si>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</si>
  <si>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</si>
  <si>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</si>
  <si>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</si>
  <si>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</si>
  <si>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</si>
  <si>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</si>
  <si>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</si>
  <si>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</si>
  <si>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</si>
  <si>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</si>
  <si>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</si>
  <si>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</si>
  <si>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</si>
  <si>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</si>
  <si>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</si>
  <si>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</si>
  <si>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</si>
  <si>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</si>
  <si>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</si>
  <si>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</si>
  <si>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</si>
  <si>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</si>
  <si>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</si>
  <si>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</si>
  <si>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</si>
  <si>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</si>
  <si>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</si>
  <si>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</si>
  <si>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</si>
  <si>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</si>
  <si>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</si>
  <si>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</si>
  <si>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</si>
  <si>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</si>
  <si>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</si>
  <si>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</si>
  <si>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</si>
  <si>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</si>
  <si>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</si>
  <si>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</si>
  <si>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</si>
  <si>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</si>
  <si>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</si>
  <si>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</si>
  <si>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</si>
  <si>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</si>
  <si>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</si>
  <si>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</si>
  <si>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</si>
  <si>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</si>
  <si>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</si>
  <si>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</si>
  <si>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</si>
  <si>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</si>
  <si>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</si>
  <si>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</si>
  <si>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</si>
  <si>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</si>
  <si>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</si>
  <si>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</si>
  <si>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</si>
  <si>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</si>
  <si>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</si>
  <si>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</si>
  <si>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</si>
  <si>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</si>
  <si>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</si>
  <si>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</si>
  <si>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</si>
  <si>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</si>
  <si>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</si>
  <si>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</si>
  <si>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</si>
  <si>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</si>
  <si>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</si>
  <si>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</si>
  <si>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</si>
  <si>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</si>
  <si>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</si>
  <si>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</si>
  <si>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</si>
  <si>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</si>
  <si>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</si>
  <si>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</si>
  <si>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</si>
  <si>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18 мая 2023 г. (СХО и КФХ)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</si>
</sst>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15" fillId="2" borderId="3" xfId="2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center" vertical="center" wrapText="1"/>
    </xf>
    <xf numFmtId="3" fontId="15" fillId="2" borderId="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AD46" sqref="AD46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55.5" customHeight="1" thickBot="1" x14ac:dyDescent="0.3">
      <c r="A2" s="204" t="s">
        <v>218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205" t="s">
        <v>3</v>
      </c>
      <c r="B4" s="208" t="s">
        <v>214</v>
      </c>
      <c r="C4" s="201" t="s">
        <v>215</v>
      </c>
      <c r="D4" s="201" t="s">
        <v>216</v>
      </c>
      <c r="E4" s="211" t="s">
        <v>4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3"/>
      <c r="Z4" s="178" t="s">
        <v>0</v>
      </c>
    </row>
    <row r="5" spans="1:26" s="178" customFormat="1" ht="57.75" customHeight="1" x14ac:dyDescent="0.25">
      <c r="A5" s="206"/>
      <c r="B5" s="209"/>
      <c r="C5" s="202"/>
      <c r="D5" s="202"/>
      <c r="E5" s="199" t="s">
        <v>5</v>
      </c>
      <c r="F5" s="199" t="s">
        <v>6</v>
      </c>
      <c r="G5" s="199" t="s">
        <v>7</v>
      </c>
      <c r="H5" s="199" t="s">
        <v>8</v>
      </c>
      <c r="I5" s="199" t="s">
        <v>9</v>
      </c>
      <c r="J5" s="199" t="s">
        <v>10</v>
      </c>
      <c r="K5" s="199" t="s">
        <v>11</v>
      </c>
      <c r="L5" s="199" t="s">
        <v>12</v>
      </c>
      <c r="M5" s="199" t="s">
        <v>13</v>
      </c>
      <c r="N5" s="199" t="s">
        <v>14</v>
      </c>
      <c r="O5" s="199" t="s">
        <v>15</v>
      </c>
      <c r="P5" s="199" t="s">
        <v>16</v>
      </c>
      <c r="Q5" s="199" t="s">
        <v>17</v>
      </c>
      <c r="R5" s="199" t="s">
        <v>18</v>
      </c>
      <c r="S5" s="199" t="s">
        <v>19</v>
      </c>
      <c r="T5" s="199" t="s">
        <v>20</v>
      </c>
      <c r="U5" s="199" t="s">
        <v>21</v>
      </c>
      <c r="V5" s="199" t="s">
        <v>22</v>
      </c>
      <c r="W5" s="199" t="s">
        <v>23</v>
      </c>
      <c r="X5" s="199" t="s">
        <v>24</v>
      </c>
      <c r="Y5" s="199" t="s">
        <v>25</v>
      </c>
    </row>
    <row r="6" spans="1:26" s="178" customFormat="1" ht="53.25" customHeight="1" thickBot="1" x14ac:dyDescent="0.3">
      <c r="A6" s="207"/>
      <c r="B6" s="210"/>
      <c r="C6" s="203"/>
      <c r="D6" s="203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 x14ac:dyDescent="0.2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 x14ac:dyDescent="0.2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 x14ac:dyDescent="0.2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 x14ac:dyDescent="0.2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 x14ac:dyDescent="0.2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 x14ac:dyDescent="0.2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customHeight="1" x14ac:dyDescent="0.25">
      <c r="A41" s="11" t="s">
        <v>160</v>
      </c>
      <c r="B41" s="23">
        <v>200224</v>
      </c>
      <c r="C41" s="23">
        <f>SUM(E41:Y41)</f>
        <v>212290</v>
      </c>
      <c r="D41" s="15">
        <f t="shared" si="0"/>
        <v>1.0602625059932875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6989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customHeight="1" x14ac:dyDescent="0.25">
      <c r="A42" s="31" t="s">
        <v>158</v>
      </c>
      <c r="B42" s="23">
        <v>215982</v>
      </c>
      <c r="C42" s="23">
        <f>SUM(E42:Y42)</f>
        <v>221997</v>
      </c>
      <c r="D42" s="15">
        <f t="shared" si="0"/>
        <v>1.0278495430174737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94">
        <v>6308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customHeight="1" x14ac:dyDescent="0.25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customHeight="1" x14ac:dyDescent="0.25">
      <c r="A44" s="18" t="s">
        <v>52</v>
      </c>
      <c r="B44" s="32">
        <f>B42/B41</f>
        <v>1.0787018539236055</v>
      </c>
      <c r="C44" s="32">
        <f>C42/C41</f>
        <v>1.0457251872438644</v>
      </c>
      <c r="D44" s="15">
        <f t="shared" si="0"/>
        <v>0.9694293037878875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0.90256116754900562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customHeight="1" x14ac:dyDescent="0.25">
      <c r="A45" s="18" t="s">
        <v>159</v>
      </c>
      <c r="B45" s="23">
        <v>96919</v>
      </c>
      <c r="C45" s="23">
        <f>SUM(E45:Y45)</f>
        <v>95103</v>
      </c>
      <c r="D45" s="15">
        <f t="shared" si="0"/>
        <v>0.98126270390738657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1442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customHeight="1" x14ac:dyDescent="0.25">
      <c r="A46" s="18" t="s">
        <v>54</v>
      </c>
      <c r="B46" s="23">
        <v>93837</v>
      </c>
      <c r="C46" s="23">
        <f>SUM(E46:Y46)</f>
        <v>96704</v>
      </c>
      <c r="D46" s="15">
        <f t="shared" si="0"/>
        <v>1.0305529801677378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195">
        <v>4038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customHeight="1" x14ac:dyDescent="0.25">
      <c r="A49" s="18" t="s">
        <v>57</v>
      </c>
      <c r="B49" s="23">
        <v>8737</v>
      </c>
      <c r="C49" s="23">
        <f>SUM(E49:Y49)</f>
        <v>19382</v>
      </c>
      <c r="D49" s="15">
        <f t="shared" si="0"/>
        <v>2.2183815955133341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170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customHeight="1" outlineLevel="1" x14ac:dyDescent="0.25">
      <c r="A51" s="17" t="s">
        <v>161</v>
      </c>
      <c r="B51" s="23">
        <v>251283</v>
      </c>
      <c r="C51" s="23">
        <f t="shared" si="15"/>
        <v>233716.7</v>
      </c>
      <c r="D51" s="15">
        <f t="shared" si="0"/>
        <v>0.93009355985084552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92">
        <v>955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customHeight="1" outlineLevel="1" x14ac:dyDescent="0.25">
      <c r="A52" s="17" t="s">
        <v>162</v>
      </c>
      <c r="B52" s="23">
        <v>174016</v>
      </c>
      <c r="C52" s="23">
        <f t="shared" si="15"/>
        <v>158071.70000000001</v>
      </c>
      <c r="D52" s="15">
        <f t="shared" si="0"/>
        <v>0.9083745172857669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175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customHeight="1" x14ac:dyDescent="0.25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customHeight="1" x14ac:dyDescent="0.25">
      <c r="A54" s="31" t="s">
        <v>60</v>
      </c>
      <c r="B54" s="23">
        <v>5003</v>
      </c>
      <c r="C54" s="23">
        <f t="shared" si="15"/>
        <v>5486.1</v>
      </c>
      <c r="D54" s="15">
        <f>C54/B54</f>
        <v>1.0965620627623427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92">
        <v>75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customHeight="1" x14ac:dyDescent="0.25">
      <c r="A55" s="18" t="s">
        <v>52</v>
      </c>
      <c r="B55" s="32">
        <f>B54/B53</f>
        <v>0.90963636363636369</v>
      </c>
      <c r="C55" s="15">
        <f>C54/C53</f>
        <v>1.0010218045798742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0.37783375314861462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customHeight="1" collapsed="1" x14ac:dyDescent="0.25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customHeight="1" x14ac:dyDescent="0.25">
      <c r="A58" s="31" t="s">
        <v>154</v>
      </c>
      <c r="B58" s="27">
        <v>828</v>
      </c>
      <c r="C58" s="27">
        <f t="shared" si="15"/>
        <v>881.5</v>
      </c>
      <c r="D58" s="15">
        <f t="shared" si="0"/>
        <v>1.0646135265700483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5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0.92</v>
      </c>
      <c r="C59" s="9">
        <f>C58/C57</f>
        <v>1.0431952662721893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0.1111111111111111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37664</v>
      </c>
      <c r="C63" s="27">
        <f>SUM(E63:Y63)</f>
        <v>42477.400000000009</v>
      </c>
      <c r="D63" s="15">
        <f t="shared" si="0"/>
        <v>1.127798428207307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1017.5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customHeight="1" x14ac:dyDescent="0.25">
      <c r="A69" s="18" t="s">
        <v>67</v>
      </c>
      <c r="B69" s="23">
        <v>10893</v>
      </c>
      <c r="C69" s="23">
        <f t="shared" si="21"/>
        <v>13296</v>
      </c>
      <c r="D69" s="15">
        <f t="shared" si="0"/>
        <v>1.2206003855687138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93">
        <v>430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customHeight="1" x14ac:dyDescent="0.25">
      <c r="A71" s="18" t="s">
        <v>69</v>
      </c>
      <c r="B71" s="23">
        <v>18066</v>
      </c>
      <c r="C71" s="23">
        <f t="shared" si="21"/>
        <v>19010</v>
      </c>
      <c r="D71" s="15">
        <f t="shared" ref="D71:D79" si="22">C71/B71</f>
        <v>1.0522528506586959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359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customHeight="1" x14ac:dyDescent="0.25">
      <c r="A72" s="18" t="s">
        <v>70</v>
      </c>
      <c r="B72" s="23">
        <v>8705</v>
      </c>
      <c r="C72" s="23">
        <f t="shared" si="21"/>
        <v>10142</v>
      </c>
      <c r="D72" s="15">
        <f t="shared" si="22"/>
        <v>1.1650775416427341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93">
        <v>228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customHeight="1" x14ac:dyDescent="0.25">
      <c r="A79" s="31" t="s">
        <v>77</v>
      </c>
      <c r="B79" s="23">
        <v>102</v>
      </c>
      <c r="C79" s="23">
        <f>SUM(E79:Y79)</f>
        <v>120.9</v>
      </c>
      <c r="D79" s="15">
        <f t="shared" si="22"/>
        <v>1.1852941176470588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93">
        <v>2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9407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848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306235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hidden="1" customHeight="1" x14ac:dyDescent="0.2">
      <c r="A102" s="172" t="s">
        <v>91</v>
      </c>
      <c r="B102" s="144">
        <v>297991</v>
      </c>
      <c r="C102" s="173">
        <f>SUM(E102:Y102)</f>
        <v>298518</v>
      </c>
      <c r="D102" s="174">
        <f>C102/B102</f>
        <v>1.0017685097872084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15">
        <v>8418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f>O101-O100-O99</f>
        <v>8520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6">C104/B104</f>
        <v>1.0137505628939967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>
        <f t="shared" si="27"/>
        <v>0.98802816901408452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6">
        <f t="shared" si="26"/>
        <v>6.0351413292589765E-2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102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hidden="1" customHeight="1" x14ac:dyDescent="0.2">
      <c r="A106" s="11" t="s">
        <v>92</v>
      </c>
      <c r="B106" s="93">
        <v>167595</v>
      </c>
      <c r="C106" s="26">
        <f t="shared" ref="C106:C110" si="30">SUM(E106:Y106)</f>
        <v>164332.5</v>
      </c>
      <c r="D106" s="15">
        <f t="shared" si="26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3">
        <v>9935</v>
      </c>
      <c r="C107" s="26">
        <f t="shared" si="30"/>
        <v>10569</v>
      </c>
      <c r="D107" s="15">
        <f t="shared" si="26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3">
        <v>94835</v>
      </c>
      <c r="C108" s="26">
        <f t="shared" si="30"/>
        <v>91762.3</v>
      </c>
      <c r="D108" s="15">
        <f t="shared" si="26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hidden="1" customHeight="1" x14ac:dyDescent="0.2">
      <c r="A111" s="172" t="s">
        <v>97</v>
      </c>
      <c r="B111" s="173">
        <v>297991</v>
      </c>
      <c r="C111" s="173">
        <f>SUM(E111:Y111)</f>
        <v>298518</v>
      </c>
      <c r="D111" s="174">
        <f t="shared" si="26"/>
        <v>1.0017685097872084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15">
        <v>8418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6"/>
        <v>1.0137505628939967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0.97127033575631705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hidden="1" customHeight="1" x14ac:dyDescent="0.2">
      <c r="A113" s="11" t="s">
        <v>197</v>
      </c>
      <c r="B113" s="93">
        <v>167595</v>
      </c>
      <c r="C113" s="26">
        <f t="shared" ref="C113:C124" si="33">SUM(E113:Y113)</f>
        <v>167628</v>
      </c>
      <c r="D113" s="15">
        <f t="shared" si="26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3">
        <v>9935</v>
      </c>
      <c r="C114" s="26">
        <f t="shared" si="33"/>
        <v>10625</v>
      </c>
      <c r="D114" s="15">
        <f t="shared" si="26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3">
        <v>94835</v>
      </c>
      <c r="C115" s="26">
        <f t="shared" si="33"/>
        <v>93152.8</v>
      </c>
      <c r="D115" s="15">
        <f t="shared" si="26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6"/>
        <v>1.746766694843618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93">
        <v>25874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1.7081335685483872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3"/>
        <v>581715.6100000001</v>
      </c>
      <c r="D121" s="15">
        <f t="shared" si="26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3"/>
        <v>32792</v>
      </c>
      <c r="D122" s="15">
        <f t="shared" si="26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3"/>
        <v>303410.90000000002</v>
      </c>
      <c r="D123" s="15">
        <f t="shared" si="26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6"/>
        <v>1.7436829744375366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59">
        <f t="shared" si="38"/>
        <v>30.736516987407935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34.702771016775245</v>
      </c>
      <c r="D127" s="15">
        <f t="shared" si="26"/>
        <v>1.7138376538373998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f t="shared" ref="O127:Y127" si="45">O121/O113*10</f>
        <v>34.034102511741878</v>
      </c>
      <c r="P127" s="160">
        <f t="shared" si="45"/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41"/>
        <v>19.234021137393057</v>
      </c>
      <c r="C128" s="51">
        <f t="shared" si="41"/>
        <v>30.863058823529414</v>
      </c>
      <c r="D128" s="15">
        <f t="shared" si="26"/>
        <v>1.604607721030743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f t="shared" si="47"/>
        <v>28.751219512195121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41"/>
        <v>18.94015922391522</v>
      </c>
      <c r="C129" s="51">
        <f t="shared" si="41"/>
        <v>32.571312939600311</v>
      </c>
      <c r="D129" s="15">
        <f t="shared" si="26"/>
        <v>1.7196958354221967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52">
        <f t="shared" si="48"/>
        <v>34.423428920073214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4"/>
        <v>2.265389876880985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355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4"/>
        <v>3.9135802469135803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93">
        <v>8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/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2125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0.625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6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6"/>
        <v>0.91988652322903208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93">
        <v>2125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6"/>
        <v>0.91988652322903197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0.625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6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3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6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8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8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8"/>
        <v>0.9896596207139442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0.8482384823848238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8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20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20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20"/>
        <v>1.0955872846876304</v>
      </c>
      <c r="E218" s="26">
        <f>E216*0.45</f>
        <v>1395</v>
      </c>
      <c r="F218" s="26">
        <f t="shared" ref="F218:Y218" si="121">F216*0.45</f>
        <v>1003.5</v>
      </c>
      <c r="G218" s="26">
        <f t="shared" si="121"/>
        <v>5958</v>
      </c>
      <c r="H218" s="26">
        <f t="shared" si="121"/>
        <v>4608.9000000000005</v>
      </c>
      <c r="I218" s="26">
        <f t="shared" si="121"/>
        <v>3887.1</v>
      </c>
      <c r="J218" s="26">
        <f t="shared" si="121"/>
        <v>2754</v>
      </c>
      <c r="K218" s="26">
        <f t="shared" si="121"/>
        <v>3145.05</v>
      </c>
      <c r="L218" s="26">
        <f t="shared" si="121"/>
        <v>3549.6</v>
      </c>
      <c r="M218" s="26">
        <f t="shared" si="121"/>
        <v>1174.05</v>
      </c>
      <c r="N218" s="26">
        <f t="shared" si="121"/>
        <v>1827</v>
      </c>
      <c r="O218" s="26">
        <f t="shared" si="121"/>
        <v>1840.95</v>
      </c>
      <c r="P218" s="26">
        <f t="shared" si="121"/>
        <v>2472.75</v>
      </c>
      <c r="Q218" s="26">
        <f t="shared" si="121"/>
        <v>3091.9500000000003</v>
      </c>
      <c r="R218" s="26">
        <f t="shared" si="121"/>
        <v>1260</v>
      </c>
      <c r="S218" s="26">
        <f t="shared" si="121"/>
        <v>1367.1000000000001</v>
      </c>
      <c r="T218" s="26">
        <f t="shared" si="121"/>
        <v>1440.18</v>
      </c>
      <c r="U218" s="26">
        <f t="shared" si="121"/>
        <v>922.5</v>
      </c>
      <c r="V218" s="26">
        <f t="shared" si="121"/>
        <v>681.30000000000007</v>
      </c>
      <c r="W218" s="94">
        <f t="shared" si="121"/>
        <v>2692.35</v>
      </c>
      <c r="X218" s="26">
        <f t="shared" si="121"/>
        <v>3076.65</v>
      </c>
      <c r="Y218" s="26">
        <f t="shared" si="121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22">F216/F217</f>
        <v>0.75261559230509623</v>
      </c>
      <c r="G219" s="69">
        <f t="shared" si="122"/>
        <v>1.0903401136457218</v>
      </c>
      <c r="H219" s="69">
        <f t="shared" si="122"/>
        <v>0.61918868266731153</v>
      </c>
      <c r="I219" s="69">
        <f t="shared" si="122"/>
        <v>1.3209970943569354</v>
      </c>
      <c r="J219" s="69">
        <f t="shared" si="122"/>
        <v>1.3263979193758126</v>
      </c>
      <c r="K219" s="69">
        <f t="shared" si="122"/>
        <v>1.6178240740740741</v>
      </c>
      <c r="L219" s="69">
        <f t="shared" si="122"/>
        <v>0.99420216788505167</v>
      </c>
      <c r="M219" s="69">
        <f t="shared" si="122"/>
        <v>0.55404544489275853</v>
      </c>
      <c r="N219" s="69">
        <f t="shared" si="122"/>
        <v>1.0642201834862386</v>
      </c>
      <c r="O219" s="69">
        <f t="shared" si="122"/>
        <v>1.3519497686715136</v>
      </c>
      <c r="P219" s="69">
        <f t="shared" si="122"/>
        <v>1.0476644423260248</v>
      </c>
      <c r="Q219" s="69">
        <f t="shared" si="122"/>
        <v>0.81661516520085575</v>
      </c>
      <c r="R219" s="69">
        <f t="shared" si="122"/>
        <v>1.0122921185827911</v>
      </c>
      <c r="S219" s="69">
        <f t="shared" si="122"/>
        <v>0.64734711272107393</v>
      </c>
      <c r="T219" s="69">
        <f t="shared" si="122"/>
        <v>1.0834123222748815</v>
      </c>
      <c r="U219" s="69">
        <f t="shared" si="122"/>
        <v>1.0173697270471465</v>
      </c>
      <c r="V219" s="69">
        <f t="shared" si="122"/>
        <v>1.1949486977111285</v>
      </c>
      <c r="W219" s="191">
        <f t="shared" si="122"/>
        <v>1.0313739010515428</v>
      </c>
      <c r="X219" s="69">
        <f t="shared" si="122"/>
        <v>1.0279657194406857</v>
      </c>
      <c r="Y219" s="69">
        <f t="shared" si="122"/>
        <v>1.2216632139686299</v>
      </c>
    </row>
    <row r="220" spans="1:35" s="157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20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20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20"/>
        <v>1.1534075877537719</v>
      </c>
      <c r="E222" s="26">
        <f>E220*0.3</f>
        <v>90</v>
      </c>
      <c r="F222" s="26">
        <f t="shared" ref="F222:Y222" si="123">F220*0.3</f>
        <v>2520</v>
      </c>
      <c r="G222" s="26">
        <f t="shared" si="123"/>
        <v>8792.1</v>
      </c>
      <c r="H222" s="26">
        <f t="shared" si="123"/>
        <v>6572.7</v>
      </c>
      <c r="I222" s="26">
        <f t="shared" si="123"/>
        <v>2226.2999999999997</v>
      </c>
      <c r="J222" s="26">
        <f t="shared" si="123"/>
        <v>4323</v>
      </c>
      <c r="K222" s="26">
        <f t="shared" si="123"/>
        <v>1410</v>
      </c>
      <c r="L222" s="26">
        <f t="shared" si="123"/>
        <v>4716.5999999999995</v>
      </c>
      <c r="M222" s="26">
        <f t="shared" si="123"/>
        <v>3780</v>
      </c>
      <c r="N222" s="26">
        <f t="shared" si="123"/>
        <v>4590</v>
      </c>
      <c r="O222" s="26">
        <f t="shared" si="123"/>
        <v>3147</v>
      </c>
      <c r="P222" s="26">
        <f t="shared" si="123"/>
        <v>4306.5</v>
      </c>
      <c r="Q222" s="26">
        <f t="shared" si="123"/>
        <v>1042.2</v>
      </c>
      <c r="R222" s="26">
        <f t="shared" si="123"/>
        <v>2370</v>
      </c>
      <c r="S222" s="26">
        <f t="shared" si="123"/>
        <v>4380</v>
      </c>
      <c r="T222" s="26">
        <f t="shared" si="123"/>
        <v>12924.9</v>
      </c>
      <c r="U222" s="26">
        <f t="shared" si="123"/>
        <v>1350</v>
      </c>
      <c r="V222" s="26">
        <f t="shared" si="123"/>
        <v>300</v>
      </c>
      <c r="W222" s="94">
        <f t="shared" si="123"/>
        <v>2272.7999999999997</v>
      </c>
      <c r="X222" s="26">
        <f t="shared" si="123"/>
        <v>13528.199999999999</v>
      </c>
      <c r="Y222" s="26">
        <f t="shared" si="123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20"/>
        <v>1.1415176607548629</v>
      </c>
      <c r="E223" s="92">
        <f t="shared" ref="E223:Y223" si="124">E220/E221</f>
        <v>0.5</v>
      </c>
      <c r="F223" s="92">
        <f t="shared" si="124"/>
        <v>1.05</v>
      </c>
      <c r="G223" s="92">
        <f t="shared" si="124"/>
        <v>1.1665406201488675</v>
      </c>
      <c r="H223" s="92">
        <f t="shared" si="124"/>
        <v>1.1668619514273542</v>
      </c>
      <c r="I223" s="92">
        <f t="shared" si="124"/>
        <v>0.83419514388489213</v>
      </c>
      <c r="J223" s="92">
        <f t="shared" si="124"/>
        <v>1.1945618834452458</v>
      </c>
      <c r="K223" s="92">
        <f t="shared" si="124"/>
        <v>6.619718309859155</v>
      </c>
      <c r="L223" s="92">
        <f t="shared" si="124"/>
        <v>0.798800934864343</v>
      </c>
      <c r="M223" s="92">
        <f t="shared" si="124"/>
        <v>0.97005158210793752</v>
      </c>
      <c r="N223" s="92">
        <f t="shared" si="124"/>
        <v>1.1666920847948756</v>
      </c>
      <c r="O223" s="92">
        <f t="shared" si="124"/>
        <v>1.4307146753955264</v>
      </c>
      <c r="P223" s="92">
        <f t="shared" si="124"/>
        <v>0.93165887850467288</v>
      </c>
      <c r="Q223" s="92">
        <f t="shared" si="124"/>
        <v>1.3249427917620138</v>
      </c>
      <c r="R223" s="92">
        <f t="shared" si="124"/>
        <v>2.4412855377008653</v>
      </c>
      <c r="S223" s="92">
        <f t="shared" si="124"/>
        <v>1.4391325776244455</v>
      </c>
      <c r="T223" s="92">
        <f t="shared" si="124"/>
        <v>0.81031823653325308</v>
      </c>
      <c r="U223" s="92">
        <f t="shared" si="124"/>
        <v>1.3028372900984366</v>
      </c>
      <c r="V223" s="92">
        <f t="shared" si="124"/>
        <v>1.5772870662460567</v>
      </c>
      <c r="W223" s="116">
        <f t="shared" si="124"/>
        <v>1.024337479718767</v>
      </c>
      <c r="X223" s="92">
        <f t="shared" si="124"/>
        <v>1.0430699481865284</v>
      </c>
      <c r="Y223" s="92">
        <f t="shared" si="124"/>
        <v>0.95850005129783522</v>
      </c>
    </row>
    <row r="224" spans="1:35" s="157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20"/>
        <v>1.3585609530470883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4800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20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20"/>
        <v>67.375902237926979</v>
      </c>
      <c r="E226" s="26"/>
      <c r="F226" s="26">
        <f t="shared" ref="F226:Y226" si="125">F224*0.19</f>
        <v>1425</v>
      </c>
      <c r="G226" s="26">
        <f t="shared" si="125"/>
        <v>7429</v>
      </c>
      <c r="H226" s="26">
        <f t="shared" si="125"/>
        <v>5100.17</v>
      </c>
      <c r="I226" s="26">
        <f t="shared" si="125"/>
        <v>1573.01</v>
      </c>
      <c r="J226" s="26">
        <f t="shared" si="125"/>
        <v>798</v>
      </c>
      <c r="K226" s="26">
        <f t="shared" si="125"/>
        <v>440.8</v>
      </c>
      <c r="L226" s="26">
        <f t="shared" si="125"/>
        <v>5829.2</v>
      </c>
      <c r="M226" s="26">
        <f t="shared" si="125"/>
        <v>2128</v>
      </c>
      <c r="N226" s="26">
        <f t="shared" si="125"/>
        <v>1615</v>
      </c>
      <c r="O226" s="26">
        <f t="shared" si="125"/>
        <v>912</v>
      </c>
      <c r="P226" s="26">
        <f t="shared" si="125"/>
        <v>3361.1</v>
      </c>
      <c r="Q226" s="26">
        <f t="shared" si="125"/>
        <v>534.28</v>
      </c>
      <c r="R226" s="26">
        <f t="shared" si="125"/>
        <v>763.99</v>
      </c>
      <c r="S226" s="26">
        <f t="shared" si="125"/>
        <v>798</v>
      </c>
      <c r="T226" s="26">
        <f t="shared" si="125"/>
        <v>11219.291000000001</v>
      </c>
      <c r="U226" s="26">
        <f t="shared" si="125"/>
        <v>1235</v>
      </c>
      <c r="V226" s="26"/>
      <c r="W226" s="94">
        <f t="shared" si="125"/>
        <v>2161.44</v>
      </c>
      <c r="X226" s="26">
        <f t="shared" si="125"/>
        <v>6413.26</v>
      </c>
      <c r="Y226" s="26">
        <f t="shared" si="125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20"/>
        <v>1.7290966912131018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6">I224/I225</f>
        <v>1.2098494812216865</v>
      </c>
      <c r="J227" s="92">
        <f t="shared" ref="J227:P227" si="127">J224/J225</f>
        <v>3.1866464339908953</v>
      </c>
      <c r="K227" s="92">
        <f t="shared" si="127"/>
        <v>0.82532906438989684</v>
      </c>
      <c r="L227" s="92">
        <f t="shared" si="127"/>
        <v>1.2973064400186054</v>
      </c>
      <c r="M227" s="92">
        <f t="shared" si="127"/>
        <v>2.4572180781044319</v>
      </c>
      <c r="N227" s="92">
        <f t="shared" si="127"/>
        <v>1.0185739964050329</v>
      </c>
      <c r="O227" s="92">
        <f t="shared" si="127"/>
        <v>0.51557465091299681</v>
      </c>
      <c r="P227" s="92">
        <f t="shared" si="127"/>
        <v>1.1164405175134111</v>
      </c>
      <c r="Q227" s="92">
        <f t="shared" ref="Q227" si="128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29">U224/U225</f>
        <v>1.8065591995553085</v>
      </c>
      <c r="V227" s="92"/>
      <c r="W227" s="116">
        <f t="shared" si="129"/>
        <v>1.2068746021642267</v>
      </c>
      <c r="X227" s="92">
        <f t="shared" si="129"/>
        <v>1.5225078935498422</v>
      </c>
      <c r="Y227" s="92">
        <f t="shared" si="129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0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0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0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20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0">G231+G229+G226+G222+G218</f>
        <v>22179.1</v>
      </c>
      <c r="H233" s="26">
        <f>H231+H229+H226+H222+H218</f>
        <v>16281.77</v>
      </c>
      <c r="I233" s="26">
        <f t="shared" si="130"/>
        <v>7686.41</v>
      </c>
      <c r="J233" s="26">
        <f t="shared" si="130"/>
        <v>7875</v>
      </c>
      <c r="K233" s="26">
        <f t="shared" si="130"/>
        <v>4995.8500000000004</v>
      </c>
      <c r="L233" s="26">
        <f t="shared" si="130"/>
        <v>14095.4</v>
      </c>
      <c r="M233" s="26">
        <f t="shared" si="130"/>
        <v>7082.05</v>
      </c>
      <c r="N233" s="26">
        <f t="shared" si="130"/>
        <v>8032</v>
      </c>
      <c r="O233" s="26">
        <f>O231+O229+O226+O222+O218</f>
        <v>5899.95</v>
      </c>
      <c r="P233" s="124">
        <f t="shared" si="130"/>
        <v>10224.35</v>
      </c>
      <c r="Q233" s="94">
        <f t="shared" si="130"/>
        <v>4668.43</v>
      </c>
      <c r="R233" s="26">
        <f t="shared" si="130"/>
        <v>4393.99</v>
      </c>
      <c r="S233" s="26">
        <f t="shared" si="130"/>
        <v>6545.1</v>
      </c>
      <c r="T233" s="26">
        <f t="shared" si="130"/>
        <v>25584.370999999999</v>
      </c>
      <c r="U233" s="26">
        <f t="shared" si="130"/>
        <v>3507.5</v>
      </c>
      <c r="V233" s="26">
        <f t="shared" si="130"/>
        <v>981.30000000000007</v>
      </c>
      <c r="W233" s="94">
        <f t="shared" si="130"/>
        <v>7126.59</v>
      </c>
      <c r="X233" s="26">
        <f t="shared" si="130"/>
        <v>23018.11</v>
      </c>
      <c r="Y233" s="26">
        <f t="shared" si="130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20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1">G233/G234*10</f>
        <v>36.490186077886179</v>
      </c>
      <c r="H235" s="51">
        <f>H233/H234*10</f>
        <v>22.661725611368606</v>
      </c>
      <c r="I235" s="51">
        <f t="shared" si="131"/>
        <v>29.542662771927123</v>
      </c>
      <c r="J235" s="51">
        <f t="shared" si="131"/>
        <v>27.875119464797709</v>
      </c>
      <c r="K235" s="51">
        <f t="shared" si="131"/>
        <v>52.527073914414892</v>
      </c>
      <c r="L235" s="51">
        <f t="shared" si="131"/>
        <v>21.555895396849671</v>
      </c>
      <c r="M235" s="51">
        <f>M233/M234*10</f>
        <v>24.552088750216676</v>
      </c>
      <c r="N235" s="51">
        <f t="shared" si="131"/>
        <v>29.195594489476939</v>
      </c>
      <c r="O235" s="51">
        <f>O233/O234*10</f>
        <v>30.418385234068879</v>
      </c>
      <c r="P235" s="51">
        <f t="shared" si="131"/>
        <v>27.029238374705898</v>
      </c>
      <c r="Q235" s="123">
        <f t="shared" si="131"/>
        <v>22.31136493978207</v>
      </c>
      <c r="R235" s="51">
        <f t="shared" si="131"/>
        <v>35.307271996785857</v>
      </c>
      <c r="S235" s="51">
        <f t="shared" si="131"/>
        <v>31.61120502294132</v>
      </c>
      <c r="T235" s="51">
        <f t="shared" si="131"/>
        <v>30.315390904566677</v>
      </c>
      <c r="U235" s="51">
        <f t="shared" si="131"/>
        <v>31.139026988636363</v>
      </c>
      <c r="V235" s="51">
        <f t="shared" si="131"/>
        <v>29.682395644283122</v>
      </c>
      <c r="W235" s="123">
        <f t="shared" si="131"/>
        <v>32.762918352335419</v>
      </c>
      <c r="X235" s="51">
        <f t="shared" si="131"/>
        <v>28.840051119491811</v>
      </c>
      <c r="Y235" s="51">
        <f t="shared" si="131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</row>
    <row r="246" spans="1:25" ht="20.25" hidden="1" customHeight="1" x14ac:dyDescent="0.25">
      <c r="A246" s="196"/>
      <c r="B246" s="197"/>
      <c r="C246" s="197"/>
      <c r="D246" s="197"/>
      <c r="E246" s="197"/>
      <c r="F246" s="197"/>
      <c r="G246" s="197"/>
      <c r="H246" s="197"/>
      <c r="I246" s="197"/>
      <c r="J246" s="197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Львова</cp:lastModifiedBy>
  <cp:lastPrinted>2023-04-03T05:07:52Z</cp:lastPrinted>
  <dcterms:created xsi:type="dcterms:W3CDTF">2017-06-08T05:54:08Z</dcterms:created>
  <dcterms:modified xsi:type="dcterms:W3CDTF">2023-05-18T06:55:44Z</dcterms:modified>
</cp:coreProperties>
</file>