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11475" yWindow="240" windowWidth="15360" windowHeight="11745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оперативка!$A$2:$W$235</definedName>
  </definedNames>
  <calcPr calcId="125725"/>
</workbook>
</file>

<file path=xl/calcChain.xml><?xml version="1.0" encoding="utf-8"?>
<calcChain xmlns="http://schemas.openxmlformats.org/spreadsheetml/2006/main">
  <c r="O214" i="1"/>
  <c r="D1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 s="1"/>
  <c r="T141" s="1"/>
  <c r="C147" l="1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C148" s="1"/>
  <c r="L155" l="1"/>
  <c r="O141" l="1"/>
  <c r="H131" l="1"/>
  <c r="H105"/>
  <c r="B140" l="1"/>
  <c r="F103" l="1"/>
  <c r="Q165" l="1"/>
  <c r="E164"/>
  <c r="S190" l="1"/>
  <c r="N176" l="1"/>
  <c r="H138"/>
  <c r="Q103" l="1"/>
  <c r="Q163"/>
  <c r="C99" l="1"/>
  <c r="V103"/>
  <c r="K141" l="1"/>
  <c r="F190" l="1"/>
  <c r="Y196" l="1"/>
  <c r="T145" l="1"/>
  <c r="J185" l="1"/>
  <c r="G163" l="1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C164" l="1"/>
  <c r="D164" s="1"/>
  <c r="D20"/>
  <c r="C26"/>
  <c r="C22"/>
  <c r="D22" s="1"/>
  <c r="D21"/>
  <c r="C165"/>
  <c r="D139"/>
  <c r="C173"/>
  <c r="D173" s="1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C166" l="1"/>
  <c r="D166" s="1"/>
  <c r="D165"/>
  <c r="C151"/>
  <c r="D151" s="1"/>
  <c r="D138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<sst xmlns="http://schemas.openxmlformats.org/spreadsheetml/2006/main" count="275" uniqueCount="219">
  <si>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</si>
  <si>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</si>
  <si>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</si>
  <si>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</si>
  <si>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</si>
  <si>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</si>
  <si>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</si>
  <si>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</si>
  <si>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</si>
  <si>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</si>
  <si>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</si>
  <si>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</si>
  <si>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</si>
  <si>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</si>
  <si>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</si>
  <si>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</si>
  <si>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</si>
  <si>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</si>
  <si>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</si>
  <si>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</si>
  <si>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</si>
  <si>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</si>
  <si>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</si>
  <si>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</si>
  <si>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</si>
  <si>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</si>
  <si>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</si>
  <si>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</si>
  <si>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</si>
  <si>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</si>
  <si>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</si>
  <si>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</si>
  <si>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</si>
  <si>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</si>
  <si>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</si>
  <si>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</si>
  <si>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</si>
  <si>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</si>
  <si>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</si>
  <si>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</si>
  <si>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</si>
  <si>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</si>
  <si>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</si>
  <si>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</si>
  <si>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</si>
  <si>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</si>
  <si>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</si>
  <si>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</si>
  <si>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</si>
  <si>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</si>
  <si>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</si>
  <si>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</si>
  <si>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</si>
  <si>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</si>
  <si>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</si>
  <si>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</si>
  <si>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</si>
  <si>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</si>
  <si>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</si>
  <si>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</si>
  <si>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</si>
  <si>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</si>
  <si>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</si>
  <si>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</si>
  <si>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</si>
  <si>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</si>
  <si>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</si>
  <si>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</si>
  <si>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</si>
  <si>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</si>
  <si>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</si>
  <si>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</si>
  <si>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</si>
  <si>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</si>
  <si>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</si>
  <si>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</si>
  <si>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</si>
  <si>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</si>
  <si>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</si>
  <si>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</si>
  <si>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</si>
  <si>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</si>
  <si>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</si>
  <si>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</si>
  <si>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</si>
  <si>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</si>
  <si>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</si>
  <si>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</si>
  <si>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</si>
  <si>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</si>
  <si>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</si>
  <si>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</si>
  <si>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</si>
  <si>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</si>
  <si>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</si>
  <si>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</si>
  <si>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</si>
  <si>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</si>
  <si>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</si>
  <si>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</si>
  <si>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</si>
  <si>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</si>
  <si>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</si>
  <si>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</si>
  <si>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</si>
  <si>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</si>
  <si>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</si>
  <si>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</si>
  <si>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</si>
  <si>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</si>
  <si>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</si>
  <si>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</si>
  <si>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</si>
  <si>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</si>
  <si>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</si>
  <si>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</si>
  <si>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</si>
  <si>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</si>
  <si>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</si>
  <si>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</si>
  <si>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</si>
  <si>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</si>
  <si>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</si>
  <si>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</si>
  <si>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</si>
  <si>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</si>
  <si>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</si>
  <si>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</si>
  <si>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</si>
  <si>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</si>
  <si>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</si>
  <si>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</si>
  <si>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</si>
  <si>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</si>
  <si>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</si>
  <si>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</si>
  <si>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</si>
  <si>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</si>
  <si>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</si>
  <si>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</si>
  <si>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</si>
  <si>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</si>
  <si>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</si>
  <si>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</si>
  <si>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</si>
  <si>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</si>
  <si>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</si>
  <si>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</si>
  <si>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</si>
  <si>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</si>
  <si>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</si>
  <si>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</si>
  <si>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</si>
  <si>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</si>
  <si>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</si>
  <si>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</si>
  <si>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</si>
  <si>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</si>
  <si>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</si>
  <si>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</si>
  <si>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</si>
  <si>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</si>
  <si>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</si>
  <si>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</si>
  <si>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</si>
  <si>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</si>
  <si>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</si>
  <si>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</si>
  <si>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</si>
  <si>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</si>
  <si>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</si>
  <si>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</si>
  <si>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</si>
  <si>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</si>
  <si>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</si>
  <si>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</si>
  <si>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</si>
  <si>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</si>
  <si>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</si>
  <si>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</si>
  <si>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</si>
  <si>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</si>
  <si>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</si>
  <si>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</si>
  <si>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</si>
  <si>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</si>
  <si>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</si>
  <si>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</si>
  <si>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</si>
  <si>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</si>
  <si>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</si>
  <si>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</si>
  <si>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</si>
  <si>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</si>
  <si>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</si>
  <si>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</si>
  <si>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</si>
  <si>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</si>
  <si>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</si>
  <si>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</si>
  <si>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</si>
  <si>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</si>
  <si>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</si>
  <si>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</si>
  <si>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</si>
  <si>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</si>
  <si>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</si>
  <si>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</si>
  <si>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</si>
  <si>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</si>
  <si>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</si>
  <si>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</si>
  <si>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</si>
  <si>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</si>
  <si>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</si>
  <si>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</si>
  <si>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</si>
  <si>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</si>
  <si>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3 октября 2023 г. (СХО и КФХ)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</si>
</sst>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15" fillId="0" borderId="3" xfId="2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O139" activePane="bottomRight" state="frozen"/>
      <selection activeCell="A2" sqref="A2"/>
      <selection pane="topRight" activeCell="F2" sqref="F2"/>
      <selection pane="bottomLeft" activeCell="A7" sqref="A7"/>
      <selection pane="bottomRight" activeCell="O204" sqref="O204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55.5" customHeight="1" thickBot="1">
      <c r="A2" s="201" t="s">
        <v>218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202" t="s">
        <v>3</v>
      </c>
      <c r="B4" s="205" t="s">
        <v>214</v>
      </c>
      <c r="C4" s="198" t="s">
        <v>215</v>
      </c>
      <c r="D4" s="198" t="s">
        <v>216</v>
      </c>
      <c r="E4" s="208" t="s">
        <v>4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10"/>
      <c r="Z4" s="178" t="s">
        <v>0</v>
      </c>
    </row>
    <row r="5" spans="1:26" s="178" customFormat="1" ht="57.75" customHeight="1">
      <c r="A5" s="203"/>
      <c r="B5" s="206"/>
      <c r="C5" s="199"/>
      <c r="D5" s="199"/>
      <c r="E5" s="196" t="s">
        <v>5</v>
      </c>
      <c r="F5" s="196" t="s">
        <v>6</v>
      </c>
      <c r="G5" s="196" t="s">
        <v>7</v>
      </c>
      <c r="H5" s="196" t="s">
        <v>8</v>
      </c>
      <c r="I5" s="196" t="s">
        <v>9</v>
      </c>
      <c r="J5" s="196" t="s">
        <v>10</v>
      </c>
      <c r="K5" s="196" t="s">
        <v>11</v>
      </c>
      <c r="L5" s="196" t="s">
        <v>12</v>
      </c>
      <c r="M5" s="196" t="s">
        <v>13</v>
      </c>
      <c r="N5" s="196" t="s">
        <v>14</v>
      </c>
      <c r="O5" s="196" t="s">
        <v>15</v>
      </c>
      <c r="P5" s="196" t="s">
        <v>16</v>
      </c>
      <c r="Q5" s="196" t="s">
        <v>17</v>
      </c>
      <c r="R5" s="196" t="s">
        <v>18</v>
      </c>
      <c r="S5" s="196" t="s">
        <v>19</v>
      </c>
      <c r="T5" s="196" t="s">
        <v>20</v>
      </c>
      <c r="U5" s="196" t="s">
        <v>21</v>
      </c>
      <c r="V5" s="196" t="s">
        <v>22</v>
      </c>
      <c r="W5" s="196" t="s">
        <v>23</v>
      </c>
      <c r="X5" s="196" t="s">
        <v>24</v>
      </c>
      <c r="Y5" s="196" t="s">
        <v>25</v>
      </c>
    </row>
    <row r="6" spans="1:26" s="178" customFormat="1" ht="53.25" customHeight="1" thickBot="1">
      <c r="A6" s="204"/>
      <c r="B6" s="207"/>
      <c r="C6" s="200"/>
      <c r="D6" s="200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</row>
    <row r="7" spans="1:26" s="2" customFormat="1" ht="30" hidden="1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>
      <c r="A41" s="11" t="s">
        <v>160</v>
      </c>
      <c r="B41" s="23">
        <v>200224</v>
      </c>
      <c r="C41" s="23">
        <f>SUM(E41:Y41)</f>
        <v>211981</v>
      </c>
      <c r="D41" s="15">
        <f t="shared" si="0"/>
        <v>1.0587192344574077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6680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>
      <c r="A42" s="31" t="s">
        <v>158</v>
      </c>
      <c r="B42" s="23">
        <v>215982</v>
      </c>
      <c r="C42" s="23">
        <f>SUM(E42:Y42)</f>
        <v>222380</v>
      </c>
      <c r="D42" s="15">
        <f t="shared" si="0"/>
        <v>1.0296228389402822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6691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>
      <c r="A44" s="18" t="s">
        <v>52</v>
      </c>
      <c r="B44" s="32">
        <f>B42/B41</f>
        <v>1.0787018539236055</v>
      </c>
      <c r="C44" s="32">
        <f>C42/C41</f>
        <v>1.049056283346149</v>
      </c>
      <c r="D44" s="15">
        <f t="shared" si="0"/>
        <v>0.97251736383911314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1.0016467065868264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hidden="1" customHeight="1">
      <c r="A45" s="18" t="s">
        <v>159</v>
      </c>
      <c r="B45" s="23">
        <v>96919</v>
      </c>
      <c r="C45" s="23">
        <f>SUM(E45:Y45)</f>
        <v>95275</v>
      </c>
      <c r="D45" s="15">
        <f t="shared" si="0"/>
        <v>0.98303738173113631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1614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>
      <c r="A46" s="18" t="s">
        <v>54</v>
      </c>
      <c r="B46" s="23">
        <v>93837</v>
      </c>
      <c r="C46" s="23">
        <f>SUM(E46:Y46)</f>
        <v>97050</v>
      </c>
      <c r="D46" s="15">
        <f t="shared" si="0"/>
        <v>1.034240225071134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4384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>
      <c r="A49" s="18" t="s">
        <v>57</v>
      </c>
      <c r="B49" s="23">
        <v>8737</v>
      </c>
      <c r="C49" s="23">
        <f>SUM(E49:Y49)</f>
        <v>19392</v>
      </c>
      <c r="D49" s="15">
        <f t="shared" si="0"/>
        <v>2.2195261531418109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180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>
      <c r="A51" s="17" t="s">
        <v>161</v>
      </c>
      <c r="B51" s="23">
        <v>251283</v>
      </c>
      <c r="C51" s="23">
        <f t="shared" si="15"/>
        <v>236103.7</v>
      </c>
      <c r="D51" s="15">
        <f t="shared" si="0"/>
        <v>0.93959280970061654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3342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>
      <c r="A52" s="17" t="s">
        <v>162</v>
      </c>
      <c r="B52" s="23">
        <v>174016</v>
      </c>
      <c r="C52" s="23">
        <f t="shared" si="15"/>
        <v>160991.70000000001</v>
      </c>
      <c r="D52" s="15">
        <f t="shared" si="0"/>
        <v>0.92515458348657598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3095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>
      <c r="A53" s="11" t="s">
        <v>59</v>
      </c>
      <c r="B53" s="23">
        <v>5500</v>
      </c>
      <c r="C53" s="23">
        <f>SUM(E53:Y53)</f>
        <v>5480.5</v>
      </c>
      <c r="D53" s="15">
        <f t="shared" si="0"/>
        <v>0.99645454545454548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54">
        <v>198.5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>
      <c r="A54" s="31" t="s">
        <v>60</v>
      </c>
      <c r="B54" s="23">
        <v>5003</v>
      </c>
      <c r="C54" s="23">
        <f t="shared" si="15"/>
        <v>5628.6</v>
      </c>
      <c r="D54" s="15">
        <f>C54/B54</f>
        <v>1.1250449730161904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54">
        <v>217.5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>
      <c r="A55" s="18" t="s">
        <v>52</v>
      </c>
      <c r="B55" s="32">
        <f>B54/B53</f>
        <v>0.90963636363636369</v>
      </c>
      <c r="C55" s="15">
        <f>C54/C53</f>
        <v>1.027023081835599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1.0957178841309825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>
      <c r="A57" s="11" t="s">
        <v>153</v>
      </c>
      <c r="B57" s="23">
        <v>900</v>
      </c>
      <c r="C57" s="23">
        <f t="shared" si="15"/>
        <v>845</v>
      </c>
      <c r="D57" s="15">
        <f t="shared" si="0"/>
        <v>0.93888888888888888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45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>
      <c r="A58" s="31" t="s">
        <v>154</v>
      </c>
      <c r="B58" s="27">
        <v>828</v>
      </c>
      <c r="C58" s="27">
        <f t="shared" si="15"/>
        <v>924.5</v>
      </c>
      <c r="D58" s="15">
        <f t="shared" si="0"/>
        <v>1.1165458937198067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48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>
      <c r="A59" s="18" t="s">
        <v>52</v>
      </c>
      <c r="B59" s="9">
        <f>B58/B57</f>
        <v>0.92</v>
      </c>
      <c r="C59" s="9">
        <f>C58/C57</f>
        <v>1.0940828402366864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1.0666666666666667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43219.400000000009</v>
      </c>
      <c r="D63" s="15">
        <f t="shared" si="0"/>
        <v>1.1474989379779101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1759.5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>
      <c r="A69" s="18" t="s">
        <v>67</v>
      </c>
      <c r="B69" s="23">
        <v>10893</v>
      </c>
      <c r="C69" s="23">
        <f t="shared" si="21"/>
        <v>13552</v>
      </c>
      <c r="D69" s="15">
        <f t="shared" si="0"/>
        <v>1.2441017166987973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686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>
      <c r="A71" s="18" t="s">
        <v>69</v>
      </c>
      <c r="B71" s="23">
        <v>18066</v>
      </c>
      <c r="C71" s="23">
        <f t="shared" si="21"/>
        <v>19374</v>
      </c>
      <c r="D71" s="15">
        <f t="shared" ref="D71:D79" si="22">C71/B71</f>
        <v>1.0724011956160744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723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>
      <c r="A72" s="18" t="s">
        <v>70</v>
      </c>
      <c r="B72" s="23">
        <v>8705</v>
      </c>
      <c r="C72" s="23">
        <f t="shared" si="21"/>
        <v>10264</v>
      </c>
      <c r="D72" s="15">
        <f t="shared" si="22"/>
        <v>1.1790924755887422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350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9790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1231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307545.5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 collapsed="1">
      <c r="A102" s="172" t="s">
        <v>91</v>
      </c>
      <c r="B102" s="144">
        <v>297991</v>
      </c>
      <c r="C102" s="173">
        <f>SUM(E102:Y102)</f>
        <v>298857</v>
      </c>
      <c r="D102" s="174">
        <f>C102/B102</f>
        <v>1.0029061280374238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8757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290314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v>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0.99737687848539758</v>
      </c>
      <c r="D104" s="15">
        <f t="shared" ref="D104:D131" si="26">C104/B104</f>
        <v>1.014901788082498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 t="e">
        <f t="shared" si="27"/>
        <v>#DIV/0!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-8543</v>
      </c>
      <c r="D105" s="166">
        <f t="shared" si="26"/>
        <v>-1.6315889992360582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-8757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>
      <c r="A106" s="11" t="s">
        <v>92</v>
      </c>
      <c r="B106" s="93">
        <v>167595</v>
      </c>
      <c r="C106" s="26">
        <f t="shared" ref="C106:C110" si="30">SUM(E106:Y106)</f>
        <v>162498.5</v>
      </c>
      <c r="D106" s="15">
        <f t="shared" si="26"/>
        <v>0.96959038157462929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3063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>
      <c r="A107" s="11" t="s">
        <v>93</v>
      </c>
      <c r="B107" s="93">
        <v>9935</v>
      </c>
      <c r="C107" s="26">
        <f t="shared" si="30"/>
        <v>10218</v>
      </c>
      <c r="D107" s="15">
        <f t="shared" si="26"/>
        <v>1.0284851534977353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674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>
      <c r="A108" s="11" t="s">
        <v>94</v>
      </c>
      <c r="B108" s="93">
        <v>94835</v>
      </c>
      <c r="C108" s="26">
        <f t="shared" si="30"/>
        <v>94498.3</v>
      </c>
      <c r="D108" s="15">
        <f t="shared" si="26"/>
        <v>0.99644962302947226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4375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>
        <v>0</v>
      </c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>
      <c r="A111" s="172" t="s">
        <v>97</v>
      </c>
      <c r="B111" s="173">
        <v>297991</v>
      </c>
      <c r="C111" s="173">
        <f>SUM(E111:Y111)</f>
        <v>298857</v>
      </c>
      <c r="D111" s="174">
        <f t="shared" si="26"/>
        <v>1.0029061280374238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8757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0.99737687848539758</v>
      </c>
      <c r="D112" s="15">
        <f t="shared" si="26"/>
        <v>1.014901788082498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1.0103842159916927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>
      <c r="A113" s="11" t="s">
        <v>197</v>
      </c>
      <c r="B113" s="93">
        <v>167595</v>
      </c>
      <c r="C113" s="26">
        <f t="shared" ref="C113:C124" si="33">SUM(E113:Y113)</f>
        <v>165794</v>
      </c>
      <c r="D113" s="15">
        <f t="shared" si="26"/>
        <v>0.9892538560219577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3063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>
      <c r="A114" s="11" t="s">
        <v>93</v>
      </c>
      <c r="B114" s="93">
        <v>9935</v>
      </c>
      <c r="C114" s="26">
        <f t="shared" si="33"/>
        <v>10274</v>
      </c>
      <c r="D114" s="15">
        <f t="shared" si="26"/>
        <v>1.0341217916456971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674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>
      <c r="A115" s="11" t="s">
        <v>94</v>
      </c>
      <c r="B115" s="93">
        <v>94835</v>
      </c>
      <c r="C115" s="26">
        <f t="shared" si="33"/>
        <v>95888.8</v>
      </c>
      <c r="D115" s="15">
        <f t="shared" si="26"/>
        <v>1.0111119312490116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4375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>
      <c r="A119" s="31" t="s">
        <v>185</v>
      </c>
      <c r="B119" s="27">
        <v>582036</v>
      </c>
      <c r="C119" s="27">
        <f>SUM(E119:Y119)</f>
        <v>1016775.1000000001</v>
      </c>
      <c r="D119" s="15">
        <f t="shared" si="26"/>
        <v>1.7469281968812926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159">
        <v>25968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1.7082914986559141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>
      <c r="A121" s="11" t="s">
        <v>92</v>
      </c>
      <c r="B121" s="26">
        <v>339356</v>
      </c>
      <c r="C121" s="26">
        <f t="shared" si="33"/>
        <v>574659.1100000001</v>
      </c>
      <c r="D121" s="15">
        <f t="shared" si="26"/>
        <v>1.6933813163757236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9610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>
      <c r="A122" s="11" t="s">
        <v>93</v>
      </c>
      <c r="B122" s="26">
        <v>19109</v>
      </c>
      <c r="C122" s="26">
        <f t="shared" si="33"/>
        <v>31569</v>
      </c>
      <c r="D122" s="15">
        <f t="shared" si="26"/>
        <v>1.6520487728295568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1724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>
      <c r="A123" s="11" t="s">
        <v>94</v>
      </c>
      <c r="B123" s="26">
        <v>179619</v>
      </c>
      <c r="C123" s="26">
        <f t="shared" si="33"/>
        <v>311162.90000000002</v>
      </c>
      <c r="D123" s="15">
        <f t="shared" si="26"/>
        <v>1.7323495843980872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13394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>
      <c r="A126" s="31" t="s">
        <v>98</v>
      </c>
      <c r="B126" s="50">
        <f>B119/B111*10</f>
        <v>19.531999288569118</v>
      </c>
      <c r="C126" s="50">
        <f>C119/C111*10</f>
        <v>34.022127639640367</v>
      </c>
      <c r="D126" s="15">
        <f t="shared" si="26"/>
        <v>1.7418661109388547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v>29.7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34.661031762307445</v>
      </c>
      <c r="D127" s="15">
        <f t="shared" si="26"/>
        <v>1.7117763110727131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v>31.4</v>
      </c>
      <c r="P127" s="160">
        <f t="shared" ref="P127:Y127" si="45">P121/P113*10</f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>
      <c r="A128" s="11" t="s">
        <v>93</v>
      </c>
      <c r="B128" s="51">
        <f t="shared" si="41"/>
        <v>19.234021137393057</v>
      </c>
      <c r="C128" s="51">
        <f t="shared" si="41"/>
        <v>30.727078061125169</v>
      </c>
      <c r="D128" s="15">
        <f t="shared" si="26"/>
        <v>1.5975379168835551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v>25.6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>
      <c r="A129" s="11" t="s">
        <v>94</v>
      </c>
      <c r="B129" s="51">
        <f t="shared" si="41"/>
        <v>18.94015922391522</v>
      </c>
      <c r="C129" s="51">
        <f t="shared" si="41"/>
        <v>32.450390452273886</v>
      </c>
      <c r="D129" s="15">
        <f t="shared" si="26"/>
        <v>1.7133113860679516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v>30.6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5137.5</v>
      </c>
      <c r="D133" s="15">
        <f t="shared" si="54"/>
        <v>2.3426812585499315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524.5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>
      <c r="A134" s="31" t="s">
        <v>100</v>
      </c>
      <c r="B134" s="27">
        <v>81</v>
      </c>
      <c r="C134" s="27">
        <f>SUM(E134:Y134)</f>
        <v>309</v>
      </c>
      <c r="D134" s="15">
        <f t="shared" si="54"/>
        <v>3.8148148148148149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0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customHeight="1" outlineLevel="1">
      <c r="A139" s="52" t="s">
        <v>105</v>
      </c>
      <c r="B139" s="23">
        <v>4894</v>
      </c>
      <c r="C139" s="27">
        <f>SUM(E139:Y139)</f>
        <v>5084.5</v>
      </c>
      <c r="D139" s="15">
        <f t="shared" ref="D139:D145" si="58">C139/B139</f>
        <v>1.0389252145484267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213">
        <v>218.5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1.0027610689281137</v>
      </c>
      <c r="D140" s="15">
        <f t="shared" si="58"/>
        <v>1.0027610689281137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1.1262886597938144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-14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-24.5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customHeight="1">
      <c r="A143" s="31" t="s">
        <v>106</v>
      </c>
      <c r="B143" s="23">
        <v>95653</v>
      </c>
      <c r="C143" s="27">
        <f>SUM(E143:Y143)</f>
        <v>123771.5</v>
      </c>
      <c r="D143" s="15">
        <f t="shared" si="58"/>
        <v>1.2939635975871118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163">
        <v>4427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customHeight="1">
      <c r="A145" s="31" t="s">
        <v>98</v>
      </c>
      <c r="B145" s="56">
        <f>B143/B139*10</f>
        <v>195.44953003677972</v>
      </c>
      <c r="C145" s="56">
        <f>C143/C139*10</f>
        <v>243.42904907070508</v>
      </c>
      <c r="D145" s="15">
        <f t="shared" si="58"/>
        <v>1.2454829081701888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213">
        <f t="shared" si="64"/>
        <v>202.60869565217391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v>34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customHeight="1" outlineLevel="1">
      <c r="A150" s="52" t="s">
        <v>170</v>
      </c>
      <c r="B150" s="23">
        <v>812</v>
      </c>
      <c r="C150" s="151">
        <f>SUM(E150:Y150)</f>
        <v>874.65</v>
      </c>
      <c r="D150" s="15">
        <f t="shared" ref="D150:D199" si="66">C150/B150</f>
        <v>1.0771551724137931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213">
        <v>30.5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customHeight="1">
      <c r="A151" s="13" t="s">
        <v>179</v>
      </c>
      <c r="B151" s="32">
        <f>B150/B149</f>
        <v>0.95529411764705885</v>
      </c>
      <c r="C151" s="32">
        <f>C150/C149</f>
        <v>0.9096723868954758</v>
      </c>
      <c r="D151" s="15">
        <f t="shared" si="66"/>
        <v>0.95224326214427879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0.8970588235294118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customHeight="1">
      <c r="A153" s="31" t="s">
        <v>110</v>
      </c>
      <c r="B153" s="23">
        <v>25928</v>
      </c>
      <c r="C153" s="27">
        <f>SUM(E153:Y153)</f>
        <v>34720.959999999999</v>
      </c>
      <c r="D153" s="15">
        <f t="shared" si="66"/>
        <v>1.3391298981795741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163">
        <v>485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customHeight="1">
      <c r="A155" s="31" t="s">
        <v>98</v>
      </c>
      <c r="B155" s="56">
        <f>B153/B150*10</f>
        <v>319.31034482758616</v>
      </c>
      <c r="C155" s="56">
        <f>C153/C150*10</f>
        <v>396.96975933230431</v>
      </c>
      <c r="D155" s="15">
        <f t="shared" si="66"/>
        <v>1.2432098294424219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162">
        <f t="shared" ref="O155:P155" si="71">O153/O150*10</f>
        <v>159.01639344262296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31.450000000000003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3.5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customHeight="1">
      <c r="A186" s="52" t="s">
        <v>116</v>
      </c>
      <c r="B186" s="23">
        <v>10259</v>
      </c>
      <c r="C186" s="27">
        <f>SUM(E186:Y186)</f>
        <v>12888</v>
      </c>
      <c r="D186" s="15">
        <f t="shared" si="66"/>
        <v>1.2562627936446047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214">
        <v>750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>
        <v>1.5</v>
      </c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>
        <v>3</v>
      </c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>
        <v>20</v>
      </c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customHeight="1">
      <c r="A198" s="31" t="s">
        <v>202</v>
      </c>
      <c r="B198" s="19">
        <v>153.1</v>
      </c>
      <c r="C198" s="50">
        <f>SUM(E198:Y198)</f>
        <v>194.7</v>
      </c>
      <c r="D198" s="15">
        <f t="shared" si="66"/>
        <v>1.2717178314826911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customHeight="1">
      <c r="A199" s="31" t="s">
        <v>98</v>
      </c>
      <c r="B199" s="50">
        <f>B198/B197*10</f>
        <v>14.202226345083488</v>
      </c>
      <c r="C199" s="50">
        <f>C198/C197*10</f>
        <v>16.65526090675791</v>
      </c>
      <c r="D199" s="15">
        <f t="shared" si="66"/>
        <v>1.1727218326247568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customHeight="1">
      <c r="A200" s="31" t="s">
        <v>118</v>
      </c>
      <c r="B200" s="23">
        <v>96513</v>
      </c>
      <c r="C200" s="27">
        <f>SUM(E200:Y200)</f>
        <v>95608</v>
      </c>
      <c r="D200" s="15">
        <f>C200/B200</f>
        <v>0.99062302487747766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2223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customHeight="1">
      <c r="A201" s="13" t="s">
        <v>119</v>
      </c>
      <c r="B201" s="82">
        <f>B200/B203</f>
        <v>0.91917142857142853</v>
      </c>
      <c r="C201" s="82">
        <f>C200/C203</f>
        <v>0.91961717885826966</v>
      </c>
      <c r="D201" s="15">
        <f>C201/B201</f>
        <v>1.000484947935701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0.93995771670190276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customHeight="1">
      <c r="A202" s="31" t="s">
        <v>120</v>
      </c>
      <c r="B202" s="23">
        <v>190819</v>
      </c>
      <c r="C202" s="27">
        <f>SUM(E202:Y202)</f>
        <v>150324</v>
      </c>
      <c r="D202" s="15">
        <f>C202/B202</f>
        <v>0.7877831872088209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212">
        <v>2916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customHeight="1" outlineLevel="1">
      <c r="A203" s="31" t="s">
        <v>121</v>
      </c>
      <c r="B203" s="23">
        <v>105000</v>
      </c>
      <c r="C203" s="27">
        <f>SUM(E203:Y203)</f>
        <v>103965</v>
      </c>
      <c r="D203" s="15">
        <f t="shared" ref="D203:D207" si="116">C203/B203</f>
        <v>0.9901428571428571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2365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customHeight="1" outlineLevel="1">
      <c r="A204" s="31" t="s">
        <v>122</v>
      </c>
      <c r="B204" s="23">
        <v>89005</v>
      </c>
      <c r="C204" s="27">
        <f>SUM(E204:Y204)</f>
        <v>81644.5</v>
      </c>
      <c r="D204" s="15">
        <f t="shared" si="116"/>
        <v>0.91730239874164377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163">
        <v>1895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0.78530755542730724</v>
      </c>
      <c r="D205" s="15">
        <f t="shared" si="116"/>
        <v>0.92643439492014223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0.80126849894291752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customHeight="1">
      <c r="A206" s="11" t="s">
        <v>123</v>
      </c>
      <c r="B206" s="26">
        <v>75052</v>
      </c>
      <c r="C206" s="26">
        <f>SUM(E206:Y206)</f>
        <v>71406</v>
      </c>
      <c r="D206" s="15">
        <f t="shared" si="116"/>
        <v>0.95142034855833291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92">
        <v>1224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customHeight="1">
      <c r="A207" s="11" t="s">
        <v>124</v>
      </c>
      <c r="B207" s="26">
        <v>10126</v>
      </c>
      <c r="C207" s="26">
        <f>SUM(E207:Y207)</f>
        <v>9157</v>
      </c>
      <c r="D207" s="15">
        <f t="shared" si="116"/>
        <v>0.90430574758048587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671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outlineLevel="1">
      <c r="A209" s="11" t="s">
        <v>191</v>
      </c>
      <c r="B209" s="27">
        <v>90210</v>
      </c>
      <c r="C209" s="27">
        <f>SUM(E209:Y209)</f>
        <v>85760</v>
      </c>
      <c r="D209" s="15">
        <f t="shared" ref="D209:D214" si="118">C209/B209</f>
        <v>0.9506706573550604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2721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customHeight="1" outlineLevel="1">
      <c r="A210" s="31" t="s">
        <v>125</v>
      </c>
      <c r="B210" s="27">
        <v>88096</v>
      </c>
      <c r="C210" s="27">
        <f>SUM(E210:Y210)</f>
        <v>83237.899999999994</v>
      </c>
      <c r="D210" s="15">
        <f t="shared" si="118"/>
        <v>0.94485447693425351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2678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customHeight="1">
      <c r="A211" s="11" t="s">
        <v>126</v>
      </c>
      <c r="B211" s="49">
        <f>B210/B209</f>
        <v>0.97656579093226914</v>
      </c>
      <c r="C211" s="49">
        <f>C210/C209</f>
        <v>0.97059118470149242</v>
      </c>
      <c r="D211" s="15">
        <f t="shared" si="118"/>
        <v>0.99388202383674207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0.9841969864020581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customHeight="1" outlineLevel="1">
      <c r="A212" s="11" t="s">
        <v>127</v>
      </c>
      <c r="B212" s="27"/>
      <c r="C212" s="27">
        <f>SUM(E212:Y212)</f>
        <v>1144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>
        <v>1144</v>
      </c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customHeight="1" outlineLevel="1">
      <c r="A213" s="31" t="s">
        <v>128</v>
      </c>
      <c r="B213" s="23">
        <v>10389</v>
      </c>
      <c r="C213" s="27">
        <f>SUM(E213:Y213)</f>
        <v>12555</v>
      </c>
      <c r="D213" s="15">
        <f t="shared" si="118"/>
        <v>1.2084897487727404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1144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69">
        <f t="shared" ref="O214" si="120">O213/O212</f>
        <v>1</v>
      </c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customHeight="1" outlineLevel="1">
      <c r="A216" s="52" t="s">
        <v>131</v>
      </c>
      <c r="B216" s="23">
        <v>105196</v>
      </c>
      <c r="C216" s="27">
        <f>SUM(E216:Y216)</f>
        <v>113425.4</v>
      </c>
      <c r="D216" s="9">
        <f t="shared" ref="D216:D235" si="121">C216/B216</f>
        <v>1.0782292102361306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2265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customHeight="1" outlineLevel="1">
      <c r="A217" s="13" t="s">
        <v>132</v>
      </c>
      <c r="B217" s="23">
        <v>99221</v>
      </c>
      <c r="C217" s="27">
        <f>SUM(E217:Y217)</f>
        <v>115327</v>
      </c>
      <c r="D217" s="9">
        <f t="shared" si="121"/>
        <v>1.1623245079166709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3135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customHeight="1" outlineLevel="1">
      <c r="A218" s="13" t="s">
        <v>133</v>
      </c>
      <c r="B218" s="27">
        <f>B216*0.45</f>
        <v>47338.200000000004</v>
      </c>
      <c r="C218" s="27">
        <f>C216*0.45</f>
        <v>51041.43</v>
      </c>
      <c r="D218" s="9">
        <f t="shared" si="121"/>
        <v>1.0782292102361306</v>
      </c>
      <c r="E218" s="26">
        <f>E216*0.45</f>
        <v>1395</v>
      </c>
      <c r="F218" s="26">
        <f t="shared" ref="F218:Y218" si="122">F216*0.45</f>
        <v>1003.5</v>
      </c>
      <c r="G218" s="26">
        <f t="shared" si="122"/>
        <v>5958</v>
      </c>
      <c r="H218" s="26">
        <f t="shared" si="122"/>
        <v>4608.9000000000005</v>
      </c>
      <c r="I218" s="26">
        <f t="shared" si="122"/>
        <v>3887.1</v>
      </c>
      <c r="J218" s="26">
        <f t="shared" si="122"/>
        <v>2754</v>
      </c>
      <c r="K218" s="26">
        <f t="shared" si="122"/>
        <v>3145.05</v>
      </c>
      <c r="L218" s="26">
        <f t="shared" si="122"/>
        <v>3549.6</v>
      </c>
      <c r="M218" s="26">
        <f t="shared" si="122"/>
        <v>1174.05</v>
      </c>
      <c r="N218" s="26">
        <f t="shared" si="122"/>
        <v>1827</v>
      </c>
      <c r="O218" s="26">
        <f t="shared" si="122"/>
        <v>1019.25</v>
      </c>
      <c r="P218" s="26">
        <f t="shared" si="122"/>
        <v>2472.75</v>
      </c>
      <c r="Q218" s="26">
        <f t="shared" si="122"/>
        <v>3091.9500000000003</v>
      </c>
      <c r="R218" s="26">
        <f t="shared" si="122"/>
        <v>1260</v>
      </c>
      <c r="S218" s="26">
        <f t="shared" si="122"/>
        <v>1367.1000000000001</v>
      </c>
      <c r="T218" s="26">
        <f t="shared" si="122"/>
        <v>1440.18</v>
      </c>
      <c r="U218" s="26">
        <f t="shared" si="122"/>
        <v>922.5</v>
      </c>
      <c r="V218" s="26">
        <f t="shared" si="122"/>
        <v>681.30000000000007</v>
      </c>
      <c r="W218" s="94">
        <f t="shared" si="122"/>
        <v>2692.35</v>
      </c>
      <c r="X218" s="26">
        <f t="shared" si="122"/>
        <v>3076.65</v>
      </c>
      <c r="Y218" s="26">
        <f t="shared" si="122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0.98351123327581569</v>
      </c>
      <c r="D219" s="9">
        <f>C219/B219</f>
        <v>0.92764903681565569</v>
      </c>
      <c r="E219" s="69">
        <f>E216/E217</f>
        <v>1.5121951219512195</v>
      </c>
      <c r="F219" s="69">
        <f t="shared" ref="F219:Y219" si="123">F216/F217</f>
        <v>0.75261559230509623</v>
      </c>
      <c r="G219" s="69">
        <f t="shared" si="123"/>
        <v>1.0903401136457218</v>
      </c>
      <c r="H219" s="69">
        <f t="shared" si="123"/>
        <v>0.61918868266731153</v>
      </c>
      <c r="I219" s="69">
        <f t="shared" si="123"/>
        <v>1.3209970943569354</v>
      </c>
      <c r="J219" s="69">
        <f t="shared" si="123"/>
        <v>1.3263979193758126</v>
      </c>
      <c r="K219" s="69">
        <f t="shared" si="123"/>
        <v>1.6178240740740741</v>
      </c>
      <c r="L219" s="69">
        <f t="shared" si="123"/>
        <v>0.99420216788505167</v>
      </c>
      <c r="M219" s="69">
        <f t="shared" si="123"/>
        <v>0.55404544489275853</v>
      </c>
      <c r="N219" s="69">
        <f t="shared" si="123"/>
        <v>1.0642201834862386</v>
      </c>
      <c r="O219" s="69">
        <f t="shared" si="123"/>
        <v>0.72248803827751196</v>
      </c>
      <c r="P219" s="69">
        <f t="shared" si="123"/>
        <v>1.0476644423260248</v>
      </c>
      <c r="Q219" s="69">
        <f t="shared" si="123"/>
        <v>0.81661516520085575</v>
      </c>
      <c r="R219" s="69">
        <f t="shared" si="123"/>
        <v>1.0122921185827911</v>
      </c>
      <c r="S219" s="69">
        <f t="shared" si="123"/>
        <v>0.64734711272107393</v>
      </c>
      <c r="T219" s="69">
        <f t="shared" si="123"/>
        <v>1.0834123222748815</v>
      </c>
      <c r="U219" s="69">
        <f t="shared" si="123"/>
        <v>1.0173697270471465</v>
      </c>
      <c r="V219" s="69">
        <f t="shared" si="123"/>
        <v>1.1949486977111285</v>
      </c>
      <c r="W219" s="191">
        <f t="shared" si="123"/>
        <v>1.0313739010515428</v>
      </c>
      <c r="X219" s="69">
        <f t="shared" si="123"/>
        <v>1.0279657194406857</v>
      </c>
      <c r="Y219" s="69">
        <f t="shared" si="123"/>
        <v>1.2216632139686299</v>
      </c>
    </row>
    <row r="220" spans="1:35" s="157" customFormat="1" ht="30" customHeight="1" outlineLevel="1">
      <c r="A220" s="52" t="s">
        <v>135</v>
      </c>
      <c r="B220" s="23">
        <v>260815</v>
      </c>
      <c r="C220" s="27">
        <f>SUM(E220:Y220)</f>
        <v>300076</v>
      </c>
      <c r="D220" s="9">
        <f t="shared" si="121"/>
        <v>1.1505319862737955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9740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customHeight="1" outlineLevel="1">
      <c r="A221" s="13" t="s">
        <v>132</v>
      </c>
      <c r="B221" s="23">
        <v>283125</v>
      </c>
      <c r="C221" s="27">
        <f>SUM(E221:Y221)</f>
        <v>286475</v>
      </c>
      <c r="D221" s="9">
        <f t="shared" si="121"/>
        <v>1.0118322295805739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7733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customHeight="1" outlineLevel="1">
      <c r="A222" s="13" t="s">
        <v>133</v>
      </c>
      <c r="B222" s="27">
        <f>B220*0.3</f>
        <v>78244.5</v>
      </c>
      <c r="C222" s="27">
        <f>C220*0.3</f>
        <v>90022.8</v>
      </c>
      <c r="D222" s="9">
        <f t="shared" si="121"/>
        <v>1.1505319862737957</v>
      </c>
      <c r="E222" s="26">
        <f>E220*0.3</f>
        <v>90</v>
      </c>
      <c r="F222" s="26">
        <f t="shared" ref="F222:Y222" si="124">F220*0.3</f>
        <v>2520</v>
      </c>
      <c r="G222" s="26">
        <f t="shared" si="124"/>
        <v>8792.1</v>
      </c>
      <c r="H222" s="26">
        <f t="shared" si="124"/>
        <v>6572.7</v>
      </c>
      <c r="I222" s="26">
        <f t="shared" si="124"/>
        <v>2226.2999999999997</v>
      </c>
      <c r="J222" s="26">
        <f t="shared" si="124"/>
        <v>4323</v>
      </c>
      <c r="K222" s="26">
        <f t="shared" si="124"/>
        <v>1410</v>
      </c>
      <c r="L222" s="26">
        <f t="shared" si="124"/>
        <v>4716.5999999999995</v>
      </c>
      <c r="M222" s="26">
        <f t="shared" si="124"/>
        <v>3780</v>
      </c>
      <c r="N222" s="26">
        <f t="shared" si="124"/>
        <v>4590</v>
      </c>
      <c r="O222" s="26">
        <f t="shared" si="124"/>
        <v>2922</v>
      </c>
      <c r="P222" s="26">
        <f t="shared" si="124"/>
        <v>4306.5</v>
      </c>
      <c r="Q222" s="26">
        <f t="shared" si="124"/>
        <v>1042.2</v>
      </c>
      <c r="R222" s="26">
        <f t="shared" si="124"/>
        <v>2370</v>
      </c>
      <c r="S222" s="26">
        <f t="shared" si="124"/>
        <v>4380</v>
      </c>
      <c r="T222" s="26">
        <f t="shared" si="124"/>
        <v>12924.9</v>
      </c>
      <c r="U222" s="26">
        <f t="shared" si="124"/>
        <v>1350</v>
      </c>
      <c r="V222" s="26">
        <f t="shared" si="124"/>
        <v>300</v>
      </c>
      <c r="W222" s="94">
        <f t="shared" si="124"/>
        <v>2272.7999999999997</v>
      </c>
      <c r="X222" s="26">
        <f t="shared" si="124"/>
        <v>13528.199999999999</v>
      </c>
      <c r="Y222" s="26">
        <f t="shared" si="124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1.0474770922419059</v>
      </c>
      <c r="D223" s="9">
        <f t="shared" si="121"/>
        <v>1.137077820451238</v>
      </c>
      <c r="E223" s="92">
        <f t="shared" ref="E223:Y223" si="125">E220/E221</f>
        <v>0.5</v>
      </c>
      <c r="F223" s="92">
        <f t="shared" si="125"/>
        <v>1.05</v>
      </c>
      <c r="G223" s="92">
        <f t="shared" si="125"/>
        <v>1.1665406201488675</v>
      </c>
      <c r="H223" s="92">
        <f t="shared" si="125"/>
        <v>1.1668619514273542</v>
      </c>
      <c r="I223" s="92">
        <f t="shared" si="125"/>
        <v>0.83419514388489213</v>
      </c>
      <c r="J223" s="92">
        <f t="shared" si="125"/>
        <v>1.1945618834452458</v>
      </c>
      <c r="K223" s="92">
        <f t="shared" si="125"/>
        <v>6.619718309859155</v>
      </c>
      <c r="L223" s="92">
        <f t="shared" si="125"/>
        <v>0.798800934864343</v>
      </c>
      <c r="M223" s="92">
        <f t="shared" si="125"/>
        <v>0.97005158210793752</v>
      </c>
      <c r="N223" s="92">
        <f t="shared" si="125"/>
        <v>1.1666920847948756</v>
      </c>
      <c r="O223" s="92">
        <f t="shared" si="125"/>
        <v>1.2595370490107332</v>
      </c>
      <c r="P223" s="92">
        <f t="shared" si="125"/>
        <v>0.93165887850467288</v>
      </c>
      <c r="Q223" s="92">
        <f t="shared" si="125"/>
        <v>1.3249427917620138</v>
      </c>
      <c r="R223" s="92">
        <f t="shared" si="125"/>
        <v>2.4412855377008653</v>
      </c>
      <c r="S223" s="92">
        <f t="shared" si="125"/>
        <v>1.4391325776244455</v>
      </c>
      <c r="T223" s="92">
        <f t="shared" si="125"/>
        <v>0.81031823653325308</v>
      </c>
      <c r="U223" s="92">
        <f t="shared" si="125"/>
        <v>1.3028372900984366</v>
      </c>
      <c r="V223" s="92">
        <f t="shared" si="125"/>
        <v>1.5772870662460567</v>
      </c>
      <c r="W223" s="116">
        <f t="shared" si="125"/>
        <v>1.024337479718767</v>
      </c>
      <c r="X223" s="92">
        <f t="shared" si="125"/>
        <v>1.0430699481865284</v>
      </c>
      <c r="Y223" s="92">
        <f t="shared" si="125"/>
        <v>0.95850005129783522</v>
      </c>
    </row>
    <row r="224" spans="1:35" s="157" customFormat="1" ht="30" customHeight="1" outlineLevel="1">
      <c r="A224" s="52" t="s">
        <v>136</v>
      </c>
      <c r="B224" s="23">
        <v>221605</v>
      </c>
      <c r="C224" s="27">
        <f>SUM(E224:Y224)</f>
        <v>307963.90000000002</v>
      </c>
      <c r="D224" s="9">
        <f t="shared" si="121"/>
        <v>1.3896974346246702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87">
        <v>11700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customHeight="1" outlineLevel="1">
      <c r="A225" s="13" t="s">
        <v>132</v>
      </c>
      <c r="B225" s="23">
        <v>337167</v>
      </c>
      <c r="C225" s="27">
        <f>SUM(E225:Y225)</f>
        <v>264840</v>
      </c>
      <c r="D225" s="9">
        <f t="shared" si="121"/>
        <v>0.78548612408687679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9236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customHeight="1" outlineLevel="1">
      <c r="A226" s="13" t="s">
        <v>137</v>
      </c>
      <c r="B226" s="23">
        <v>849</v>
      </c>
      <c r="C226" s="27">
        <f>C224*0.19</f>
        <v>58513.141000000003</v>
      </c>
      <c r="D226" s="9">
        <f t="shared" si="121"/>
        <v>68.920071849234404</v>
      </c>
      <c r="E226" s="26"/>
      <c r="F226" s="26">
        <f t="shared" ref="F226:Y226" si="126">F224*0.19</f>
        <v>1425</v>
      </c>
      <c r="G226" s="26">
        <f t="shared" si="126"/>
        <v>7429</v>
      </c>
      <c r="H226" s="26">
        <f t="shared" si="126"/>
        <v>5100.17</v>
      </c>
      <c r="I226" s="26">
        <f t="shared" si="126"/>
        <v>1573.01</v>
      </c>
      <c r="J226" s="26">
        <f t="shared" si="126"/>
        <v>798</v>
      </c>
      <c r="K226" s="26">
        <f t="shared" si="126"/>
        <v>440.8</v>
      </c>
      <c r="L226" s="26">
        <f t="shared" si="126"/>
        <v>5829.2</v>
      </c>
      <c r="M226" s="26">
        <f t="shared" si="126"/>
        <v>2128</v>
      </c>
      <c r="N226" s="26">
        <f t="shared" si="126"/>
        <v>1615</v>
      </c>
      <c r="O226" s="26">
        <f t="shared" si="126"/>
        <v>2223</v>
      </c>
      <c r="P226" s="26">
        <f t="shared" si="126"/>
        <v>3361.1</v>
      </c>
      <c r="Q226" s="26">
        <f t="shared" si="126"/>
        <v>534.28</v>
      </c>
      <c r="R226" s="26">
        <f t="shared" si="126"/>
        <v>763.99</v>
      </c>
      <c r="S226" s="26">
        <f t="shared" si="126"/>
        <v>798</v>
      </c>
      <c r="T226" s="26">
        <f t="shared" si="126"/>
        <v>11219.291000000001</v>
      </c>
      <c r="U226" s="26">
        <f t="shared" si="126"/>
        <v>1235</v>
      </c>
      <c r="V226" s="26"/>
      <c r="W226" s="94">
        <f t="shared" si="126"/>
        <v>2161.44</v>
      </c>
      <c r="X226" s="26">
        <f t="shared" si="126"/>
        <v>6413.26</v>
      </c>
      <c r="Y226" s="26">
        <f t="shared" si="126"/>
        <v>3465.6</v>
      </c>
    </row>
    <row r="227" spans="1:25" s="59" customFormat="1" ht="30" customHeight="1">
      <c r="A227" s="13" t="s">
        <v>138</v>
      </c>
      <c r="B227" s="9">
        <f>B224/B225</f>
        <v>0.65725589989530409</v>
      </c>
      <c r="C227" s="9">
        <f>C224/C225</f>
        <v>1.1628300105724212</v>
      </c>
      <c r="D227" s="9">
        <f t="shared" si="121"/>
        <v>1.7692195851838701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7">I224/I225</f>
        <v>1.2098494812216865</v>
      </c>
      <c r="J227" s="92">
        <f t="shared" ref="J227:P227" si="128">J224/J225</f>
        <v>3.1866464339908953</v>
      </c>
      <c r="K227" s="92">
        <f t="shared" si="128"/>
        <v>0.82532906438989684</v>
      </c>
      <c r="L227" s="92">
        <f t="shared" si="128"/>
        <v>1.2973064400186054</v>
      </c>
      <c r="M227" s="92">
        <f t="shared" si="128"/>
        <v>2.4572180781044319</v>
      </c>
      <c r="N227" s="92">
        <f t="shared" si="128"/>
        <v>1.0185739964050329</v>
      </c>
      <c r="O227" s="92">
        <f t="shared" si="128"/>
        <v>1.2667821567778259</v>
      </c>
      <c r="P227" s="92">
        <f t="shared" si="128"/>
        <v>1.1164405175134111</v>
      </c>
      <c r="Q227" s="92">
        <f t="shared" ref="Q227" si="129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0">U224/U225</f>
        <v>1.8065591995553085</v>
      </c>
      <c r="V227" s="92"/>
      <c r="W227" s="116">
        <f t="shared" si="130"/>
        <v>1.2068746021642267</v>
      </c>
      <c r="X227" s="92">
        <f t="shared" si="130"/>
        <v>1.5225078935498422</v>
      </c>
      <c r="Y227" s="92">
        <f t="shared" si="130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1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1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1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customHeight="1">
      <c r="A233" s="31" t="s">
        <v>141</v>
      </c>
      <c r="B233" s="27">
        <f>B231+B229+B226+B222+B218</f>
        <v>126466.70000000001</v>
      </c>
      <c r="C233" s="27">
        <f>C231+C229+C226+C222+C218</f>
        <v>199661.37099999998</v>
      </c>
      <c r="D233" s="9">
        <f t="shared" si="121"/>
        <v>1.5787663550958471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1">G231+G229+G226+G222+G218</f>
        <v>22179.1</v>
      </c>
      <c r="H233" s="26">
        <f>H231+H229+H226+H222+H218</f>
        <v>16281.77</v>
      </c>
      <c r="I233" s="26">
        <f t="shared" si="131"/>
        <v>7686.41</v>
      </c>
      <c r="J233" s="26">
        <f t="shared" si="131"/>
        <v>7875</v>
      </c>
      <c r="K233" s="26">
        <f t="shared" si="131"/>
        <v>4995.8500000000004</v>
      </c>
      <c r="L233" s="26">
        <f t="shared" si="131"/>
        <v>14095.4</v>
      </c>
      <c r="M233" s="26">
        <f t="shared" si="131"/>
        <v>7082.05</v>
      </c>
      <c r="N233" s="26">
        <f t="shared" si="131"/>
        <v>8032</v>
      </c>
      <c r="O233" s="87">
        <f>O231+O229+O226+O222+O218</f>
        <v>6164.25</v>
      </c>
      <c r="P233" s="124">
        <f t="shared" si="131"/>
        <v>10224.35</v>
      </c>
      <c r="Q233" s="94">
        <f t="shared" si="131"/>
        <v>4668.43</v>
      </c>
      <c r="R233" s="26">
        <f t="shared" si="131"/>
        <v>4393.99</v>
      </c>
      <c r="S233" s="26">
        <f t="shared" si="131"/>
        <v>6545.1</v>
      </c>
      <c r="T233" s="26">
        <f t="shared" si="131"/>
        <v>25584.370999999999</v>
      </c>
      <c r="U233" s="26">
        <f t="shared" si="131"/>
        <v>3507.5</v>
      </c>
      <c r="V233" s="26">
        <f t="shared" si="131"/>
        <v>981.30000000000007</v>
      </c>
      <c r="W233" s="94">
        <f t="shared" si="131"/>
        <v>7126.59</v>
      </c>
      <c r="X233" s="26">
        <f t="shared" si="131"/>
        <v>23018.11</v>
      </c>
      <c r="Y233" s="26">
        <f t="shared" si="131"/>
        <v>12786.300000000001</v>
      </c>
    </row>
    <row r="234" spans="1:25" s="47" customFormat="1" ht="45">
      <c r="A234" s="13" t="s">
        <v>163</v>
      </c>
      <c r="B234" s="26"/>
      <c r="C234" s="26">
        <f>SUM(E234:Y234)</f>
        <v>70885.899999999994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2020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>
      <c r="A235" s="52" t="s">
        <v>156</v>
      </c>
      <c r="B235" s="50">
        <v>23.5</v>
      </c>
      <c r="C235" s="50">
        <f>C233/C234*10</f>
        <v>28.166584750987148</v>
      </c>
      <c r="D235" s="9">
        <f t="shared" si="121"/>
        <v>1.1985780745100914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2">G233/G234*10</f>
        <v>36.490186077886179</v>
      </c>
      <c r="H235" s="51">
        <f>H233/H234*10</f>
        <v>22.661725611368606</v>
      </c>
      <c r="I235" s="51">
        <f t="shared" si="132"/>
        <v>29.542662771927123</v>
      </c>
      <c r="J235" s="51">
        <f t="shared" si="132"/>
        <v>27.875119464797709</v>
      </c>
      <c r="K235" s="51">
        <f t="shared" si="132"/>
        <v>52.527073914414892</v>
      </c>
      <c r="L235" s="51">
        <f t="shared" si="132"/>
        <v>21.555895396849671</v>
      </c>
      <c r="M235" s="51">
        <f>M233/M234*10</f>
        <v>24.552088750216676</v>
      </c>
      <c r="N235" s="51">
        <f t="shared" si="132"/>
        <v>29.195594489476939</v>
      </c>
      <c r="O235" s="211">
        <f>O233/O234*10</f>
        <v>30.51608910891089</v>
      </c>
      <c r="P235" s="51">
        <f t="shared" si="132"/>
        <v>27.029238374705898</v>
      </c>
      <c r="Q235" s="123">
        <f t="shared" si="132"/>
        <v>22.31136493978207</v>
      </c>
      <c r="R235" s="51">
        <f t="shared" si="132"/>
        <v>35.307271996785857</v>
      </c>
      <c r="S235" s="51">
        <f t="shared" si="132"/>
        <v>31.61120502294132</v>
      </c>
      <c r="T235" s="51">
        <f t="shared" si="132"/>
        <v>30.315390904566677</v>
      </c>
      <c r="U235" s="51">
        <f t="shared" si="132"/>
        <v>31.139026988636363</v>
      </c>
      <c r="V235" s="51">
        <f t="shared" si="132"/>
        <v>29.682395644283122</v>
      </c>
      <c r="W235" s="123">
        <f t="shared" si="132"/>
        <v>32.762918352335419</v>
      </c>
      <c r="X235" s="51">
        <f t="shared" si="132"/>
        <v>28.840051119491811</v>
      </c>
      <c r="Y235" s="51">
        <f t="shared" si="132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195"/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</row>
    <row r="246" spans="1:25" ht="20.25" hidden="1" customHeight="1">
      <c r="A246" s="193"/>
      <c r="B246" s="194"/>
      <c r="C246" s="194"/>
      <c r="D246" s="194"/>
      <c r="E246" s="194"/>
      <c r="F246" s="194"/>
      <c r="G246" s="194"/>
      <c r="H246" s="194"/>
      <c r="I246" s="194"/>
      <c r="J246" s="194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2" man="1"/>
    <brk id="77" max="22" man="1"/>
    <brk id="15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2023-10-03T10:04:48Z</dcterms:modified>
</cp:coreProperties>
</file>