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ks\Петров\2021-2023 КАПРЕМОНТ МКД\"/>
    </mc:Choice>
  </mc:AlternateContent>
  <xr:revisionPtr revIDLastSave="0" documentId="13_ncr:1_{5B8E0385-944B-4E14-B035-234531C519E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перечень" sheetId="1" r:id="rId1"/>
    <sheet name="реестр" sheetId="2" r:id="rId2"/>
    <sheet name="Лист1" sheetId="3" r:id="rId3"/>
  </sheets>
  <definedNames>
    <definedName name="_xlnm.Print_Titles" localSheetId="0">перечень!$27:$27</definedName>
    <definedName name="_xlnm.Print_Titles" localSheetId="1">реестр!$15:$15</definedName>
    <definedName name="_xlnm.Print_Area" localSheetId="0">перечень!$A$1:$V$80</definedName>
    <definedName name="_xlnm.Print_Area" localSheetId="1">реестр!$A$1:$Q$68,реестр!$69:$89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8" i="2" l="1"/>
  <c r="C57" i="2"/>
  <c r="R80" i="1" l="1"/>
  <c r="R62" i="1"/>
  <c r="R42" i="1"/>
  <c r="K78" i="1" l="1"/>
  <c r="C40" i="2" l="1"/>
  <c r="M52" i="1" l="1"/>
  <c r="M51" i="1"/>
  <c r="N80" i="1" l="1"/>
  <c r="O80" i="1"/>
  <c r="P80" i="1"/>
  <c r="N42" i="1"/>
  <c r="O42" i="1"/>
  <c r="P42" i="1"/>
  <c r="E50" i="2" l="1"/>
  <c r="E30" i="2"/>
  <c r="D68" i="2" l="1"/>
  <c r="F68" i="2"/>
  <c r="C54" i="2"/>
  <c r="C55" i="2"/>
  <c r="C56" i="2"/>
  <c r="C58" i="2"/>
  <c r="C59" i="2"/>
  <c r="C60" i="2"/>
  <c r="C61" i="2"/>
  <c r="C62" i="2"/>
  <c r="C63" i="2"/>
  <c r="C65" i="2"/>
  <c r="C66" i="2"/>
  <c r="C67" i="2"/>
  <c r="C53" i="2"/>
  <c r="D50" i="2"/>
  <c r="F50" i="2"/>
  <c r="G50" i="2"/>
  <c r="C34" i="2"/>
  <c r="C35" i="2"/>
  <c r="C36" i="2"/>
  <c r="C37" i="2"/>
  <c r="C38" i="2"/>
  <c r="C39" i="2"/>
  <c r="C41" i="2"/>
  <c r="C42" i="2"/>
  <c r="C43" i="2"/>
  <c r="C44" i="2"/>
  <c r="C45" i="2"/>
  <c r="C46" i="2"/>
  <c r="C47" i="2"/>
  <c r="C48" i="2"/>
  <c r="C49" i="2"/>
  <c r="C33" i="2"/>
  <c r="C19" i="2"/>
  <c r="C20" i="2"/>
  <c r="C21" i="2"/>
  <c r="C22" i="2"/>
  <c r="C23" i="2"/>
  <c r="C24" i="2"/>
  <c r="C25" i="2"/>
  <c r="C26" i="2"/>
  <c r="C27" i="2"/>
  <c r="C28" i="2"/>
  <c r="C29" i="2"/>
  <c r="C18" i="2"/>
  <c r="C50" i="2" l="1"/>
  <c r="A54" i="2" l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G30" i="2"/>
  <c r="F30" i="2"/>
  <c r="D30" i="2"/>
  <c r="C30" i="2"/>
  <c r="Q80" i="1" l="1"/>
  <c r="K80" i="1"/>
  <c r="J80" i="1"/>
  <c r="I80" i="1"/>
  <c r="H80" i="1"/>
  <c r="M79" i="1"/>
  <c r="R79" i="1" s="1"/>
  <c r="M78" i="1"/>
  <c r="R78" i="1" s="1"/>
  <c r="M77" i="1"/>
  <c r="R77" i="1" s="1"/>
  <c r="M76" i="1"/>
  <c r="R76" i="1" s="1"/>
  <c r="M75" i="1"/>
  <c r="R75" i="1" s="1"/>
  <c r="M74" i="1"/>
  <c r="R74" i="1" s="1"/>
  <c r="M73" i="1"/>
  <c r="R73" i="1" s="1"/>
  <c r="M72" i="1"/>
  <c r="R72" i="1" s="1"/>
  <c r="M71" i="1"/>
  <c r="R71" i="1" s="1"/>
  <c r="M70" i="1"/>
  <c r="R70" i="1" s="1"/>
  <c r="M69" i="1"/>
  <c r="R69" i="1" s="1"/>
  <c r="M68" i="1"/>
  <c r="R68" i="1" s="1"/>
  <c r="M67" i="1"/>
  <c r="R67" i="1" s="1"/>
  <c r="M66" i="1"/>
  <c r="R66" i="1" s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M65" i="1"/>
  <c r="Q62" i="1"/>
  <c r="K62" i="1"/>
  <c r="J62" i="1"/>
  <c r="I62" i="1"/>
  <c r="H62" i="1"/>
  <c r="M61" i="1"/>
  <c r="R61" i="1" s="1"/>
  <c r="M60" i="1"/>
  <c r="R60" i="1" s="1"/>
  <c r="M59" i="1"/>
  <c r="R59" i="1" s="1"/>
  <c r="M58" i="1"/>
  <c r="R58" i="1" s="1"/>
  <c r="M57" i="1"/>
  <c r="R57" i="1" s="1"/>
  <c r="M56" i="1"/>
  <c r="R56" i="1" s="1"/>
  <c r="M55" i="1"/>
  <c r="R55" i="1" s="1"/>
  <c r="M54" i="1"/>
  <c r="R54" i="1" s="1"/>
  <c r="M53" i="1"/>
  <c r="R53" i="1" s="1"/>
  <c r="R52" i="1"/>
  <c r="R51" i="1"/>
  <c r="M50" i="1"/>
  <c r="R50" i="1" s="1"/>
  <c r="M49" i="1"/>
  <c r="R49" i="1" s="1"/>
  <c r="M48" i="1"/>
  <c r="R48" i="1" s="1"/>
  <c r="M47" i="1"/>
  <c r="R47" i="1" s="1"/>
  <c r="M46" i="1"/>
  <c r="R46" i="1" s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M45" i="1"/>
  <c r="R45" i="1" s="1"/>
  <c r="Q42" i="1"/>
  <c r="K42" i="1"/>
  <c r="J42" i="1"/>
  <c r="I42" i="1"/>
  <c r="H42" i="1"/>
  <c r="M41" i="1"/>
  <c r="R41" i="1" s="1"/>
  <c r="M40" i="1"/>
  <c r="R40" i="1" s="1"/>
  <c r="M39" i="1"/>
  <c r="R39" i="1" s="1"/>
  <c r="M38" i="1"/>
  <c r="R38" i="1" s="1"/>
  <c r="M37" i="1"/>
  <c r="R37" i="1" s="1"/>
  <c r="M36" i="1"/>
  <c r="R36" i="1" s="1"/>
  <c r="M35" i="1"/>
  <c r="R35" i="1" s="1"/>
  <c r="M34" i="1"/>
  <c r="R34" i="1" s="1"/>
  <c r="M33" i="1"/>
  <c r="R33" i="1" s="1"/>
  <c r="M32" i="1"/>
  <c r="R32" i="1" s="1"/>
  <c r="M31" i="1"/>
  <c r="R31" i="1" s="1"/>
  <c r="A38" i="1"/>
  <c r="A39" i="1" s="1"/>
  <c r="A40" i="1" s="1"/>
  <c r="A41" i="1" s="1"/>
  <c r="M30" i="1"/>
  <c r="M42" i="1" l="1"/>
  <c r="R30" i="1"/>
  <c r="M62" i="1"/>
  <c r="M80" i="1"/>
  <c r="R65" i="1"/>
  <c r="C64" i="2"/>
  <c r="C68" i="2"/>
  <c r="G68" i="2"/>
</calcChain>
</file>

<file path=xl/sharedStrings.xml><?xml version="1.0" encoding="utf-8"?>
<sst xmlns="http://schemas.openxmlformats.org/spreadsheetml/2006/main" count="455" uniqueCount="203">
  <si>
    <t>ремонт систем водоотведения,  холодного водоснабжения,  электроснабжения</t>
  </si>
  <si>
    <t>Итого: 17 домов</t>
  </si>
  <si>
    <t>Год  проведения капиталь-ного ремонта общего имущества в много-квартирных домах</t>
  </si>
  <si>
    <t>22</t>
  </si>
  <si>
    <t>ремонт систем  холодного водоснабжения, водоотведения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</si>
  <si>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</si>
  <si>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</si>
  <si>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</si>
  <si>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</si>
  <si>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</si>
  <si>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</si>
  <si>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</si>
  <si>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</si>
  <si>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</si>
  <si>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</si>
  <si>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</si>
  <si>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</si>
  <si>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</si>
  <si>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</si>
  <si>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</si>
  <si>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</si>
  <si>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</si>
  <si>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</si>
  <si>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</si>
  <si>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</si>
  <si>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>Ремонт фундамента   многоквартирного дома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</si>
  <si>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</si>
  <si>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</si>
  <si>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Способ формиро-
вания фонда капиталь-
ного ремонта</t>
  </si>
  <si>
    <t>кирпич</t>
  </si>
  <si>
    <t>Итого по району</t>
  </si>
  <si>
    <t>ремонт системы электроснабжения</t>
  </si>
  <si>
    <t>в том числе жилых помещений, находящих-
ся в соб-
ственности 
граждан</t>
  </si>
  <si>
    <t>Коли-чество этажей в 
много-
квар-
тир-
ном доме</t>
  </si>
  <si>
    <t>ремонт крыши</t>
  </si>
  <si>
    <t>Общая площадь многоквар-тирного дома</t>
  </si>
  <si>
    <t>21</t>
  </si>
  <si>
    <t>панель</t>
  </si>
  <si>
    <t>ремонт системы  электроснабжения</t>
  </si>
  <si>
    <t>ремонт систем холодного водоснабжения,  водоотведения</t>
  </si>
  <si>
    <t>Мини-
маль-
ный 
раз-
мер 
фонда 
капи-
таль-
ного 
ремон-
та  
(для 
домов, 
выбрав-
ших спец-
счет)</t>
  </si>
  <si>
    <t>Ремонт  внутридомовых 
инженерных систем</t>
  </si>
  <si>
    <t>Cтоимость капиталь-
ного 
ремонта общего имущества в многоквартирном доме – всего</t>
  </si>
  <si>
    <t>ремонт систем водоотведения,  холодного водоснабжения</t>
  </si>
  <si>
    <t>ввода в 
экс-
плуата-
цию мно-
гоквар-
тирного дома</t>
  </si>
  <si>
    <t>5</t>
  </si>
  <si>
    <t>Ремонт, замена, модернизация лифтов, ремонт лифтовых шахт,  машинных и блочных помещений</t>
  </si>
  <si>
    <t>на счете рег. оператора</t>
  </si>
  <si>
    <t>Чебоксарский район</t>
  </si>
  <si>
    <t>Коли-чество подъез-
дов в много-
квар-
тир-
ном доме</t>
  </si>
  <si>
    <t>2021 год</t>
  </si>
  <si>
    <t>2023 год</t>
  </si>
  <si>
    <t>2022 год</t>
  </si>
  <si>
    <t>ремонт систем холодного водоснабжения,  водоотведения,  электроснабжения</t>
  </si>
  <si>
    <t>Предель-
ная стоимость проведения капиталь-
ного ремонта одного квадрат-
ного метра общей площади помещений в много-квартир-
ном доме</t>
  </si>
  <si>
    <t>Площадь помещений в многоквартирном доме</t>
  </si>
  <si>
    <t xml:space="preserve">за счет средств республи-канского бюджета Чувашской Респуб-
лики  </t>
  </si>
  <si>
    <t>Удельная стоимость капиталь-
ного ремонта одного квадратного метра общей площади помещений  в многоквартир-ном доме</t>
  </si>
  <si>
    <t xml:space="preserve">Утепление и ремонт фасада многоквартирного дома </t>
  </si>
  <si>
    <t>Установка и замена коллективных (общедомовых) ПУ и УУ</t>
  </si>
  <si>
    <t xml:space="preserve">за счет средств государственной и муниципальной поддержки
</t>
  </si>
  <si>
    <t>Итого: 12 домов</t>
  </si>
  <si>
    <t>ремонт систем электроснабжения</t>
  </si>
  <si>
    <t>завер-шения послед-него 
капи-
таль-
ного ремон-
та в 
много-
квартир-
ном доме</t>
  </si>
  <si>
    <t>Количество жителей, зарегистри-рованных в многоквартир-
ном доме, 
на дату утверждения Республикан-ской программы капитального ремонта общего имущества в многоквартир-
ных домах, расположенных на территории Чувашской Республики, на 2014–
2043 годы</t>
  </si>
  <si>
    <t>за счет средств государствен-
ной корпора-
ции – Фонда содействия реформирова-нию жилищ-
но-комму-
нального хозяйства</t>
  </si>
  <si>
    <t>Чебоксарский муниципальный округ</t>
  </si>
  <si>
    <t>1988</t>
  </si>
  <si>
    <t>2</t>
  </si>
  <si>
    <t>1</t>
  </si>
  <si>
    <t>на счете рег.оператора</t>
  </si>
  <si>
    <t>1984</t>
  </si>
  <si>
    <t>1981</t>
  </si>
  <si>
    <t>1982</t>
  </si>
  <si>
    <t>3</t>
  </si>
  <si>
    <t>1987</t>
  </si>
  <si>
    <t>1980</t>
  </si>
  <si>
    <t>1976</t>
  </si>
  <si>
    <t>1973</t>
  </si>
  <si>
    <t>1985</t>
  </si>
  <si>
    <t>6</t>
  </si>
  <si>
    <t>1978</t>
  </si>
  <si>
    <t>1986</t>
  </si>
  <si>
    <t>1989</t>
  </si>
  <si>
    <t>1983</t>
  </si>
  <si>
    <t>д. Большие Карачуры, ул. 9 км, д. 4</t>
  </si>
  <si>
    <t>д. Большие Карачуры, ул. 9 км, д. 5</t>
  </si>
  <si>
    <t>пос. Новое Атлашево, ул. 70 лет Октября, д. 19</t>
  </si>
  <si>
    <t>пос. Новое Атлашево, ул. 70 лет Октября, д. 21</t>
  </si>
  <si>
    <t>пос. Новое Атлашево, ул. 70 лет Октября, д. 5</t>
  </si>
  <si>
    <t>1965</t>
  </si>
  <si>
    <t>1979</t>
  </si>
  <si>
    <t>1974</t>
  </si>
  <si>
    <t>1975</t>
  </si>
  <si>
    <t>пос. Новое Атлашево, ул. 70 лет Октября, д. 13</t>
  </si>
  <si>
    <t>пгт. Кугеси, ул. 30 лет Победы, д. 1А</t>
  </si>
  <si>
    <t>пгт. Кугеси, ул. 30 лет Победы, д. 1Б</t>
  </si>
  <si>
    <t>пгт. Кугеси, ул. 30 лет Победы, д. 1В</t>
  </si>
  <si>
    <t>пгт. Кугеси, ул. 30 лет Победы, д. 1Г</t>
  </si>
  <si>
    <t>1964</t>
  </si>
  <si>
    <t>пос. Новое Атлашево, ул. 70 лет Октября, д. 15</t>
  </si>
  <si>
    <t>пос. Новое Атлашево,                ул. Парковая, д. 2</t>
  </si>
  <si>
    <t>д. Курмыши, ул. 9 Пятилетки, д. 3</t>
  </si>
  <si>
    <t>д. Чиршкасы (Сирмапосинского с/п), ул. 11 Пятилетки, д. 6</t>
  </si>
  <si>
    <t>д. Новые Тренькасы, ул. 12-й Пятилетки, д. 1</t>
  </si>
  <si>
    <t>д. Новые Тренькасы, ул. 12-й Пятилетки, д. 3</t>
  </si>
  <si>
    <t>д. Новые Тренькасы, ул. 12-й Пятилетки, д. 5</t>
  </si>
  <si>
    <t xml:space="preserve">Итого: 15 домов 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</si>
  <si>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</si>
  <si>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</si>
  <si>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</si>
  <si>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</si>
  <si>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</si>
  <si>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</si>
  <si>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</si>
  <si>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</si>
  <si>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</si>
  <si>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</si>
  <si>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</si>
  <si>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</si>
  <si>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Энерге-тическое обследование многоквартир-ного дома</t>
  </si>
  <si>
    <t>д. Большие Катраси,               ул. Молодежная, д. 1</t>
  </si>
  <si>
    <t>д. Большие Катраси,             ул. Молодежная, д. 3</t>
  </si>
  <si>
    <t>д. Новые Тренькасы,             ул. Молодежная, д. 16</t>
  </si>
  <si>
    <t>пос. Новое Атлашево,            пер. В.Кудряшова, д. 1</t>
  </si>
  <si>
    <t>пос. Новое Атлашево,            ул. Парковая, д. 10</t>
  </si>
  <si>
    <t>с. Ишлеи, ул. Космическая,      д. 2</t>
  </si>
  <si>
    <t>пос. Новое Атлашево,             ул. Набережная, д. 2</t>
  </si>
  <si>
    <t>пос. Новое Атлашево,            ул. Набережная, д. 2А</t>
  </si>
  <si>
    <t>пос. Новое Атлашево,            ул. Набережная, д. 4</t>
  </si>
  <si>
    <t>пос. Новое Атлашево,          ул. Парковая, д. 4</t>
  </si>
  <si>
    <t>пос. Новое Атлашево,         ул. Парковая, д. 6</t>
  </si>
  <si>
    <t>д. Большие Катраси,             ул. Молодежная, д. 2</t>
  </si>
  <si>
    <t>с. Ишлеи, ул. Космическая,     д. 2</t>
  </si>
  <si>
    <t>пгт. Кугеси,                              ул. Первомайская, д. 16</t>
  </si>
  <si>
    <t>пгт. Кугеси, ул. Советская,   д. 49</t>
  </si>
  <si>
    <t>пгт. Кугеси, ул. Советская,      д. 51</t>
  </si>
  <si>
    <t>пгт. Кугеси, ул. Советская,    д. 55</t>
  </si>
  <si>
    <t>пгт. Кугеси, ул. Шоссейная,    д. 8</t>
  </si>
  <si>
    <t>пос. Новое Атлашево,            ул. Набережная, д. 4А</t>
  </si>
  <si>
    <t>д. Большие Катраси,              ул. Молодежная, д. 4</t>
  </si>
  <si>
    <t>пгт Кугеси,                             ул. Первомайская, д. 20</t>
  </si>
  <si>
    <t>пгт Кугеси, ул. Советская,      д. 57а</t>
  </si>
  <si>
    <t>пгт Кугеси, ул. Советская,    д. 58</t>
  </si>
  <si>
    <t>с. Синьялы, ул. Советская,      д. 1а</t>
  </si>
  <si>
    <t>с. Синьялы, ул. Советская,     д. 2а</t>
  </si>
  <si>
    <t>д. Новые Тренькасы,             ул. Молодежная, д. 14</t>
  </si>
  <si>
    <t>пос. Новое Атлашево,          пер. В.Кудряшова, д. 1</t>
  </si>
  <si>
    <t>пос. Новое Атлашево,                 ул. 70 лет Октября, д. 5</t>
  </si>
  <si>
    <t>пос. Новое Атлашево,                   ул. 70 лет Октября, д. 19</t>
  </si>
  <si>
    <t>пос. Новое Атлашево,                  ул. 70 лет Октября, д. 21</t>
  </si>
  <si>
    <t>пос. Новое Атлашево,                   ул. Парковая, д. 10</t>
  </si>
  <si>
    <t>пос. Новое Атлашево,                 ул. Парковая, д. 14</t>
  </si>
  <si>
    <t>д. Большие Катраси,                    ул. Молодежная, д. 1</t>
  </si>
  <si>
    <t>д. Большие Катраси,                ул. Молодежная, д. 3</t>
  </si>
  <si>
    <t>с. Ишлеи,                                ул. Космическая, д. 2</t>
  </si>
  <si>
    <t>д. Большие Карачуры,               ул. 9 км, д. 4</t>
  </si>
  <si>
    <t>д. Большие Карачуры,                ул. 9 км, д. 5</t>
  </si>
  <si>
    <t>д. Новые Тренькасы,                 ул. Молодежная, д. 16</t>
  </si>
  <si>
    <t>д. Большие Катраси,                   ул. Молодежная, д. 2</t>
  </si>
  <si>
    <t>с. Ишлеи,                                   ул. Космическая, д. 2</t>
  </si>
  <si>
    <t>пос. Новое Атлашево,             ул. 70 лет Октября, д. 13</t>
  </si>
  <si>
    <t>пос. Новое Атлашево,                    ул. Набережная, д. 2</t>
  </si>
  <si>
    <t>пос. Новое Атлашево,                   ул. Набережная, д. 2А</t>
  </si>
  <si>
    <t>пос. Новое Атлашево,                  ул. Набережная, д. 4</t>
  </si>
  <si>
    <t>пос. Новое Атлашево,                    ул. Парковая, д. 4</t>
  </si>
  <si>
    <t>пос. Новое Атлашево,                    ул. Парковая, д. 6</t>
  </si>
  <si>
    <t>пгт Кугеси, ул. 30 лет Победы, д. 1А</t>
  </si>
  <si>
    <t>пгт Кугеси, ул. 30 лет Победы, д. 1Б</t>
  </si>
  <si>
    <t>пгт Кугеси, ул. 30 лет Победы, д. 1В</t>
  </si>
  <si>
    <t>пгт Кугеси, ул. 30 лет Победы, д. 1Г</t>
  </si>
  <si>
    <t>пгт Кугеси,                                ул. Первомайская, д. 16</t>
  </si>
  <si>
    <t>пгт Кугеси, ул. Советская, д. 49</t>
  </si>
  <si>
    <t>пгт Кугеси, ул. Советская, д. 51</t>
  </si>
  <si>
    <t>пгт Кугеси, ул. Советская, д. 55</t>
  </si>
  <si>
    <t>пгт Кугеси,                               ул. Шоссейная, д. 8</t>
  </si>
  <si>
    <t>пос. Новое Атлашево,                 ул. 70 лет Октября, д. 15</t>
  </si>
  <si>
    <t>пос. Новое Атлашево,                     ул. Набережная, д. 4А</t>
  </si>
  <si>
    <t>д. Большие Катраси,                  ул. Молодежная, д. 4</t>
  </si>
  <si>
    <t>пгт Кугеси,                                 ул. Первомайская, д. 20</t>
  </si>
  <si>
    <t>пгт Кугеси, ул. Советская, д. 57А</t>
  </si>
  <si>
    <t>пгт Кугеси, ул. Советская, д. 58</t>
  </si>
  <si>
    <t>д. Курмыши,                           ул. 9 Пятилетки, д. 3</t>
  </si>
  <si>
    <t>с. Синьялы,                                   ул. Советская, д. 1А</t>
  </si>
  <si>
    <t>с. Синьялы,                               ул. Советская, д. 2А</t>
  </si>
  <si>
    <t>д. Чиршкасы (Сирмапосинского с/п),           ул. 11 Пятилетки, д. 6</t>
  </si>
  <si>
    <t>д. Новые Тренькасы,                      ул. 12-й Пятилетки, д. 1</t>
  </si>
  <si>
    <t>д. Новые Тренькасы,                         ул. 12-й Пятилетки, д. 3</t>
  </si>
  <si>
    <t>д. Новые Тренькасы,                  ул. 12-й Пятилетки, д. 5</t>
  </si>
  <si>
    <t>д. Новые Тренькасы,                  ул. Молодежная, д. 14</t>
  </si>
  <si>
    <t>Чебоксарский  муниципальный округ</t>
  </si>
  <si>
    <t>пос. Новое Атлашево,                    ул. Парковая, д. 14</t>
  </si>
  <si>
    <t>ремонт систем холодного водоснабжения,  теплоснабжения,  водоотведения, замена узлов управления и регулирования потребления тепловой энергии</t>
  </si>
  <si>
    <t>ремонт систем теплоснабжения,  холодного водоснабжения,  водоотведения, замена коллективного (общедомового) прибора учета тепловой энергии</t>
  </si>
  <si>
    <t>ремонт систем холодного водоснабжения, теплоснабжения, водоотведения, электроснабжения, замена узлов управления и регулирования потребления тепловой энергии</t>
  </si>
  <si>
    <t>Итого по округу</t>
  </si>
  <si>
    <r>
      <t xml:space="preserve">П Е Р Е Ч Е Н Ь
многоквартирных домов, расположенных на территории Чебоксарского района, в отношении которых в 2021–2023 годах планируется проведение капитального ремонта общего имущества       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</si>
  <si>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Таблица №1</t>
  </si>
  <si>
    <t>Приложение 
к постановлению администрации 
Чебоксарского района 
                                                                                                                                           от ____________№________</t>
  </si>
  <si>
    <t>Таблица №2</t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</si>
  <si>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
многоквартирных домов, расположенных на территории Чебоксарского района, в отношении которых в 2021-2023 годах                                                                                                                                                                                                                                                                                                                    планируется проведение капитального ремонта общего имущества, по видам капитального ремонта </t>
  </si>
  <si>
    <t xml:space="preserve">Краткосрочный муниципальный план
реализации в 2021-2023 годах Республиканской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расположенных на территории на территории Чувашской Республики, на 2014–2043 годы                                                                                       </t>
  </si>
  <si>
    <t xml:space="preserve">ремонт систем водоотведения,  теплоснабжения,  холодного водоснабжения, электроснабжения, замена узла управления и регулирования потребления тепловой энергии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</si>
</sst>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&quot;$&quot;* #,##0.00_);_(&quot;$&quot;* \(#,##0.00\);_(&quot;$&quot;* &quot;-&quot;??_);_(@_)"/>
    <numFmt numFmtId="168" formatCode="_ * #,##0_ ;_ * \-#,##0_ ;_ * &quot;-&quot;_ ;_ @_ "/>
    <numFmt numFmtId="169" formatCode="_ * #,##0.00_ ;_ * \-#,##0.00_ ;_ * &quot;-&quot;??_ ;_ @_ "/>
    <numFmt numFmtId="170" formatCode="_(&quot;$&quot;* #,##0_);_(&quot;$&quot;* \(#,##0\);_(&quot;$&quot;* &quot;-&quot;_);_(@_)"/>
  </numFmts>
  <fonts count="4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3"/>
      <name val="Times New Roman"/>
      <family val="1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1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Arial Cyr"/>
      <charset val="204"/>
    </font>
    <font>
      <sz val="11"/>
      <color theme="1"/>
      <name val="Times New Roman"/>
      <family val="1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1">
    <xf numFmtId="0" fontId="0" fillId="0" borderId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/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/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/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/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/>
    <xf numFmtId="0" fontId="7" fillId="35" borderId="0" applyNumberFormat="0" applyBorder="0" applyAlignment="0" applyProtection="0">
      <alignment vertical="center"/>
    </xf>
    <xf numFmtId="0" fontId="7" fillId="24" borderId="0" applyNumberFormat="0" applyBorder="0" applyAlignment="0" applyProtection="0"/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7" borderId="0" applyNumberFormat="0" applyBorder="0" applyAlignment="0" applyProtection="0">
      <alignment vertical="center"/>
    </xf>
    <xf numFmtId="0" fontId="7" fillId="36" borderId="0" applyNumberFormat="0" applyBorder="0" applyAlignment="0" applyProtection="0"/>
    <xf numFmtId="0" fontId="7" fillId="37" borderId="0" applyNumberFormat="0" applyBorder="0" applyAlignment="0" applyProtection="0">
      <alignment vertical="center"/>
    </xf>
    <xf numFmtId="0" fontId="8" fillId="12" borderId="1" applyNumberFormat="0" applyAlignment="0" applyProtection="0"/>
    <xf numFmtId="0" fontId="8" fillId="13" borderId="1" applyNumberFormat="0" applyAlignment="0" applyProtection="0">
      <alignment vertical="center"/>
    </xf>
    <xf numFmtId="0" fontId="9" fillId="38" borderId="2" applyNumberFormat="0" applyAlignment="0" applyProtection="0"/>
    <xf numFmtId="0" fontId="9" fillId="39" borderId="2" applyNumberFormat="0" applyAlignment="0" applyProtection="0">
      <alignment vertical="center"/>
    </xf>
    <xf numFmtId="0" fontId="10" fillId="38" borderId="1" applyNumberFormat="0" applyAlignment="0" applyProtection="0"/>
    <xf numFmtId="0" fontId="10" fillId="39" borderId="1" applyNumberFormat="0" applyAlignment="0" applyProtection="0">
      <alignment vertical="center"/>
    </xf>
    <xf numFmtId="0" fontId="35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32" fillId="0" borderId="0" applyFont="0" applyFill="0" applyBorder="0" applyAlignment="0" applyProtection="0">
      <alignment vertical="center"/>
    </xf>
    <xf numFmtId="167" fontId="23" fillId="0" borderId="0" applyFont="0" applyFill="0" applyBorder="0" applyAlignment="0" applyProtection="0">
      <alignment vertical="center"/>
    </xf>
    <xf numFmtId="170" fontId="32" fillId="0" borderId="0" applyFont="0" applyFill="0" applyBorder="0" applyAlignment="0" applyProtection="0">
      <alignment vertical="center"/>
    </xf>
    <xf numFmtId="170" fontId="23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/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/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/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169" fontId="32" fillId="0" borderId="0" applyFont="0" applyFill="0" applyBorder="0" applyAlignment="0" applyProtection="0">
      <alignment vertical="center"/>
    </xf>
    <xf numFmtId="169" fontId="23" fillId="0" borderId="0" applyFont="0" applyFill="0" applyBorder="0" applyAlignment="0" applyProtection="0">
      <alignment vertical="center"/>
    </xf>
    <xf numFmtId="168" fontId="32" fillId="0" borderId="0" applyFont="0" applyFill="0" applyBorder="0" applyAlignment="0" applyProtection="0">
      <alignment vertical="center"/>
    </xf>
    <xf numFmtId="168" fontId="23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/>
    <xf numFmtId="0" fontId="14" fillId="0" borderId="6" applyNumberFormat="0" applyFill="0" applyAlignment="0" applyProtection="0">
      <alignment vertical="center"/>
    </xf>
    <xf numFmtId="0" fontId="15" fillId="40" borderId="7" applyNumberFormat="0" applyAlignment="0" applyProtection="0"/>
    <xf numFmtId="0" fontId="15" fillId="41" borderId="7" applyNumberFormat="0" applyAlignment="0" applyProtection="0">
      <alignment vertical="center"/>
    </xf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7" fillId="42" borderId="0" applyNumberFormat="0" applyBorder="0" applyAlignment="0" applyProtection="0"/>
    <xf numFmtId="0" fontId="17" fillId="43" borderId="0" applyNumberFormat="0" applyBorder="0" applyAlignment="0" applyProtection="0">
      <alignment vertical="center"/>
    </xf>
    <xf numFmtId="0" fontId="23" fillId="0" borderId="0"/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23" fillId="0" borderId="0"/>
    <xf numFmtId="0" fontId="34" fillId="0" borderId="0"/>
    <xf numFmtId="0" fontId="34" fillId="0" borderId="0"/>
    <xf numFmtId="0" fontId="2" fillId="0" borderId="0">
      <alignment vertical="center"/>
    </xf>
    <xf numFmtId="0" fontId="5" fillId="0" borderId="0"/>
    <xf numFmtId="0" fontId="34" fillId="0" borderId="0"/>
    <xf numFmtId="0" fontId="34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6" fillId="44" borderId="8" applyNumberFormat="0" applyFont="0" applyAlignment="0" applyProtection="0"/>
    <xf numFmtId="0" fontId="2" fillId="44" borderId="8" applyNumberFormat="0" applyFont="0" applyAlignment="0" applyProtection="0"/>
    <xf numFmtId="0" fontId="32" fillId="45" borderId="8" applyNumberFormat="0" applyFont="0" applyAlignment="0" applyProtection="0">
      <alignment vertical="center"/>
    </xf>
    <xf numFmtId="0" fontId="23" fillId="45" borderId="8" applyNumberFormat="0" applyFon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/>
    <xf numFmtId="0" fontId="20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1" fillId="0" borderId="0"/>
    <xf numFmtId="0" fontId="5" fillId="0" borderId="0"/>
    <xf numFmtId="0" fontId="39" fillId="0" borderId="0"/>
    <xf numFmtId="164" fontId="39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/>
    <xf numFmtId="0" fontId="29" fillId="0" borderId="0" xfId="0" applyFont="1" applyFill="1"/>
    <xf numFmtId="0" fontId="29" fillId="0" borderId="10" xfId="0" applyFont="1" applyFill="1" applyBorder="1"/>
    <xf numFmtId="49" fontId="28" fillId="0" borderId="10" xfId="0" applyNumberFormat="1" applyFont="1" applyFill="1" applyBorder="1" applyAlignment="1">
      <alignment horizontal="center" vertical="top" wrapText="1"/>
    </xf>
    <xf numFmtId="1" fontId="28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/>
    <xf numFmtId="2" fontId="0" fillId="0" borderId="0" xfId="0" applyNumberFormat="1" applyFont="1" applyFill="1"/>
    <xf numFmtId="4" fontId="0" fillId="0" borderId="0" xfId="0" applyNumberFormat="1" applyFont="1" applyFill="1"/>
    <xf numFmtId="0" fontId="0" fillId="0" borderId="0" xfId="0" applyFont="1" applyFill="1" applyAlignment="1">
      <alignment horizontal="center"/>
    </xf>
    <xf numFmtId="3" fontId="28" fillId="0" borderId="10" xfId="0" applyNumberFormat="1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12" xfId="0" applyFont="1" applyFill="1" applyBorder="1"/>
    <xf numFmtId="0" fontId="28" fillId="0" borderId="13" xfId="0" applyFont="1" applyFill="1" applyBorder="1" applyAlignment="1">
      <alignment horizontal="center" vertical="top" wrapText="1"/>
    </xf>
    <xf numFmtId="49" fontId="28" fillId="0" borderId="14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vertical="top" wrapText="1"/>
    </xf>
    <xf numFmtId="0" fontId="0" fillId="0" borderId="0" xfId="0" applyNumberFormat="1" applyFont="1" applyFill="1"/>
    <xf numFmtId="0" fontId="28" fillId="0" borderId="10" xfId="0" applyFont="1" applyFill="1" applyBorder="1" applyAlignment="1">
      <alignment horizontal="left" vertical="top" wrapText="1"/>
    </xf>
    <xf numFmtId="4" fontId="28" fillId="0" borderId="15" xfId="0" applyNumberFormat="1" applyFont="1" applyFill="1" applyBorder="1" applyAlignment="1">
      <alignment horizontal="center" vertical="top" wrapText="1"/>
    </xf>
    <xf numFmtId="49" fontId="28" fillId="0" borderId="0" xfId="0" quotePrefix="1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/>
    <xf numFmtId="2" fontId="30" fillId="0" borderId="0" xfId="0" applyNumberFormat="1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>
      <alignment horizontal="center" vertical="top" wrapText="1"/>
    </xf>
    <xf numFmtId="4" fontId="28" fillId="0" borderId="17" xfId="0" quotePrefix="1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 wrapText="1"/>
    </xf>
    <xf numFmtId="0" fontId="29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4" fontId="30" fillId="0" borderId="0" xfId="0" quotePrefix="1" applyNumberFormat="1" applyFont="1" applyFill="1" applyBorder="1" applyAlignment="1">
      <alignment horizontal="center" wrapText="1"/>
    </xf>
    <xf numFmtId="4" fontId="29" fillId="0" borderId="0" xfId="0" applyNumberFormat="1" applyFont="1" applyFill="1"/>
    <xf numFmtId="2" fontId="29" fillId="0" borderId="0" xfId="0" applyNumberFormat="1" applyFont="1" applyFill="1"/>
    <xf numFmtId="4" fontId="30" fillId="0" borderId="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top" wrapText="1"/>
    </xf>
    <xf numFmtId="0" fontId="28" fillId="0" borderId="10" xfId="0" quotePrefix="1" applyFont="1" applyFill="1" applyBorder="1" applyAlignment="1">
      <alignment horizontal="center" vertical="top" wrapText="1"/>
    </xf>
    <xf numFmtId="3" fontId="28" fillId="0" borderId="24" xfId="0" applyNumberFormat="1" applyFont="1" applyBorder="1" applyAlignment="1">
      <alignment horizontal="center" vertical="top" wrapText="1"/>
    </xf>
    <xf numFmtId="49" fontId="28" fillId="0" borderId="24" xfId="0" applyNumberFormat="1" applyFont="1" applyBorder="1" applyAlignment="1">
      <alignment horizontal="left" vertical="top" wrapText="1"/>
    </xf>
    <xf numFmtId="49" fontId="28" fillId="0" borderId="24" xfId="0" applyNumberFormat="1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4" fontId="28" fillId="0" borderId="24" xfId="0" applyNumberFormat="1" applyFont="1" applyBorder="1" applyAlignment="1">
      <alignment horizontal="center" vertical="top" wrapText="1"/>
    </xf>
    <xf numFmtId="1" fontId="28" fillId="0" borderId="24" xfId="0" applyNumberFormat="1" applyFont="1" applyBorder="1" applyAlignment="1">
      <alignment horizontal="center" vertical="top" wrapText="1"/>
    </xf>
    <xf numFmtId="49" fontId="30" fillId="0" borderId="24" xfId="0" applyNumberFormat="1" applyFont="1" applyBorder="1" applyAlignment="1">
      <alignment horizontal="center" vertical="top" wrapText="1"/>
    </xf>
    <xf numFmtId="4" fontId="30" fillId="0" borderId="24" xfId="0" applyNumberFormat="1" applyFont="1" applyBorder="1" applyAlignment="1">
      <alignment horizontal="center" vertical="top" wrapText="1"/>
    </xf>
    <xf numFmtId="3" fontId="30" fillId="0" borderId="24" xfId="0" applyNumberFormat="1" applyFont="1" applyBorder="1" applyAlignment="1">
      <alignment horizontal="center" vertical="top" wrapText="1"/>
    </xf>
    <xf numFmtId="49" fontId="30" fillId="0" borderId="21" xfId="0" applyNumberFormat="1" applyFont="1" applyBorder="1" applyAlignment="1">
      <alignment vertical="top" wrapText="1"/>
    </xf>
    <xf numFmtId="0" fontId="30" fillId="0" borderId="0" xfId="0" applyFont="1"/>
    <xf numFmtId="2" fontId="28" fillId="0" borderId="21" xfId="0" applyNumberFormat="1" applyFont="1" applyBorder="1" applyAlignment="1">
      <alignment horizontal="center" vertical="top" wrapText="1"/>
    </xf>
    <xf numFmtId="2" fontId="28" fillId="0" borderId="24" xfId="0" applyNumberFormat="1" applyFont="1" applyBorder="1" applyAlignment="1">
      <alignment horizontal="center" vertical="top" wrapText="1"/>
    </xf>
    <xf numFmtId="4" fontId="38" fillId="0" borderId="24" xfId="0" applyNumberFormat="1" applyFont="1" applyBorder="1" applyAlignment="1">
      <alignment horizontal="center" vertical="top" wrapText="1"/>
    </xf>
    <xf numFmtId="49" fontId="28" fillId="46" borderId="24" xfId="0" applyNumberFormat="1" applyFont="1" applyFill="1" applyBorder="1" applyAlignment="1">
      <alignment horizontal="left" vertical="top" wrapText="1"/>
    </xf>
    <xf numFmtId="0" fontId="38" fillId="0" borderId="0" xfId="0" applyFont="1" applyAlignment="1">
      <alignment horizontal="center" vertical="top"/>
    </xf>
    <xf numFmtId="49" fontId="38" fillId="0" borderId="25" xfId="0" applyNumberFormat="1" applyFont="1" applyBorder="1" applyAlignment="1">
      <alignment horizontal="center" vertical="top" wrapText="1"/>
    </xf>
    <xf numFmtId="49" fontId="38" fillId="0" borderId="25" xfId="0" applyNumberFormat="1" applyFont="1" applyBorder="1" applyAlignment="1">
      <alignment horizontal="left" vertical="top" wrapText="1"/>
    </xf>
    <xf numFmtId="4" fontId="38" fillId="0" borderId="25" xfId="0" applyNumberFormat="1" applyFont="1" applyBorder="1" applyAlignment="1">
      <alignment horizontal="center" vertical="top" wrapText="1"/>
    </xf>
    <xf numFmtId="3" fontId="38" fillId="0" borderId="25" xfId="0" applyNumberFormat="1" applyFont="1" applyBorder="1" applyAlignment="1">
      <alignment horizontal="center" vertical="top" wrapText="1"/>
    </xf>
    <xf numFmtId="2" fontId="38" fillId="0" borderId="25" xfId="0" applyNumberFormat="1" applyFont="1" applyBorder="1" applyAlignment="1">
      <alignment horizontal="center" vertical="top" wrapText="1"/>
    </xf>
    <xf numFmtId="0" fontId="30" fillId="0" borderId="25" xfId="0" applyFont="1" applyBorder="1" applyAlignment="1">
      <alignment horizontal="left" vertical="top" wrapText="1"/>
    </xf>
    <xf numFmtId="4" fontId="30" fillId="0" borderId="25" xfId="0" applyNumberFormat="1" applyFont="1" applyBorder="1" applyAlignment="1">
      <alignment horizontal="center" vertical="top" wrapText="1"/>
    </xf>
    <xf numFmtId="3" fontId="28" fillId="0" borderId="25" xfId="0" applyNumberFormat="1" applyFont="1" applyBorder="1" applyAlignment="1">
      <alignment horizontal="center" vertical="top" wrapText="1"/>
    </xf>
    <xf numFmtId="49" fontId="28" fillId="0" borderId="25" xfId="0" applyNumberFormat="1" applyFont="1" applyBorder="1" applyAlignment="1">
      <alignment horizontal="left" vertical="top" wrapText="1"/>
    </xf>
    <xf numFmtId="0" fontId="30" fillId="0" borderId="25" xfId="0" applyFont="1" applyBorder="1" applyAlignment="1">
      <alignment horizontal="center"/>
    </xf>
    <xf numFmtId="0" fontId="30" fillId="0" borderId="25" xfId="0" applyFont="1" applyBorder="1" applyAlignment="1">
      <alignment horizontal="center" vertical="top" wrapText="1"/>
    </xf>
    <xf numFmtId="2" fontId="30" fillId="0" borderId="25" xfId="0" applyNumberFormat="1" applyFont="1" applyBorder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3" fontId="30" fillId="0" borderId="25" xfId="0" applyNumberFormat="1" applyFont="1" applyBorder="1" applyAlignment="1">
      <alignment horizontal="center" vertical="top" wrapText="1"/>
    </xf>
    <xf numFmtId="3" fontId="38" fillId="0" borderId="26" xfId="0" applyNumberFormat="1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/>
    </xf>
    <xf numFmtId="2" fontId="36" fillId="0" borderId="12" xfId="0" applyNumberFormat="1" applyFont="1" applyBorder="1" applyAlignment="1">
      <alignment vertical="top" wrapText="1"/>
    </xf>
    <xf numFmtId="0" fontId="30" fillId="0" borderId="15" xfId="0" applyFont="1" applyBorder="1" applyAlignment="1">
      <alignment horizontal="center" vertical="top"/>
    </xf>
    <xf numFmtId="0" fontId="38" fillId="0" borderId="25" xfId="0" applyFont="1" applyBorder="1" applyAlignment="1">
      <alignment horizontal="center" vertical="top"/>
    </xf>
    <xf numFmtId="0" fontId="30" fillId="0" borderId="25" xfId="0" applyFont="1" applyBorder="1" applyAlignment="1">
      <alignment horizontal="center" vertical="top"/>
    </xf>
    <xf numFmtId="0" fontId="28" fillId="46" borderId="24" xfId="0" applyFont="1" applyFill="1" applyBorder="1" applyAlignment="1">
      <alignment horizontal="center" vertical="top" wrapText="1"/>
    </xf>
    <xf numFmtId="4" fontId="38" fillId="46" borderId="25" xfId="0" applyNumberFormat="1" applyFont="1" applyFill="1" applyBorder="1" applyAlignment="1">
      <alignment horizontal="center" vertical="top" wrapText="1"/>
    </xf>
    <xf numFmtId="4" fontId="40" fillId="0" borderId="0" xfId="0" quotePrefix="1" applyNumberFormat="1" applyFont="1" applyFill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0" fontId="41" fillId="0" borderId="0" xfId="0" applyFont="1" applyAlignment="1"/>
    <xf numFmtId="4" fontId="40" fillId="0" borderId="0" xfId="0" applyNumberFormat="1" applyFont="1" applyFill="1" applyAlignment="1">
      <alignment horizontal="left" vertical="top" wrapText="1"/>
    </xf>
    <xf numFmtId="3" fontId="30" fillId="0" borderId="21" xfId="0" applyNumberFormat="1" applyFont="1" applyBorder="1" applyAlignment="1">
      <alignment horizontal="center" vertical="top" wrapText="1"/>
    </xf>
    <xf numFmtId="3" fontId="30" fillId="0" borderId="22" xfId="0" applyNumberFormat="1" applyFont="1" applyBorder="1" applyAlignment="1">
      <alignment horizontal="center" vertical="top" wrapText="1"/>
    </xf>
    <xf numFmtId="3" fontId="30" fillId="0" borderId="23" xfId="0" applyNumberFormat="1" applyFont="1" applyBorder="1" applyAlignment="1">
      <alignment horizontal="center" vertical="top" wrapText="1"/>
    </xf>
    <xf numFmtId="0" fontId="28" fillId="0" borderId="10" xfId="0" quotePrefix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4" fontId="28" fillId="0" borderId="10" xfId="0" quotePrefix="1" applyNumberFormat="1" applyFont="1" applyFill="1" applyBorder="1" applyAlignment="1">
      <alignment horizontal="center" vertical="top" wrapText="1"/>
    </xf>
    <xf numFmtId="0" fontId="28" fillId="0" borderId="10" xfId="0" quotePrefix="1" applyNumberFormat="1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top" wrapText="1"/>
    </xf>
    <xf numFmtId="0" fontId="28" fillId="0" borderId="13" xfId="0" quotePrefix="1" applyFont="1" applyFill="1" applyBorder="1" applyAlignment="1">
      <alignment horizontal="center" vertical="top" wrapText="1"/>
    </xf>
    <xf numFmtId="49" fontId="28" fillId="0" borderId="20" xfId="0" quotePrefix="1" applyNumberFormat="1" applyFont="1" applyFill="1" applyBorder="1" applyAlignment="1">
      <alignment horizontal="center" vertical="top" wrapText="1"/>
    </xf>
    <xf numFmtId="49" fontId="28" fillId="0" borderId="12" xfId="0" quotePrefix="1" applyNumberFormat="1" applyFont="1" applyFill="1" applyBorder="1" applyAlignment="1">
      <alignment horizontal="center" vertical="top" wrapText="1"/>
    </xf>
    <xf numFmtId="49" fontId="28" fillId="0" borderId="18" xfId="0" quotePrefix="1" applyNumberFormat="1" applyFont="1" applyFill="1" applyBorder="1" applyAlignment="1">
      <alignment horizontal="center" vertical="top" wrapText="1"/>
    </xf>
    <xf numFmtId="49" fontId="28" fillId="0" borderId="16" xfId="0" quotePrefix="1" applyNumberFormat="1" applyFont="1" applyFill="1" applyBorder="1" applyAlignment="1">
      <alignment horizontal="center" vertical="top" wrapText="1"/>
    </xf>
    <xf numFmtId="49" fontId="28" fillId="0" borderId="17" xfId="0" quotePrefix="1" applyNumberFormat="1" applyFont="1" applyFill="1" applyBorder="1" applyAlignment="1">
      <alignment horizontal="center" vertical="top" wrapText="1"/>
    </xf>
    <xf numFmtId="49" fontId="28" fillId="0" borderId="15" xfId="0" quotePrefix="1" applyNumberFormat="1" applyFont="1" applyFill="1" applyBorder="1" applyAlignment="1">
      <alignment horizontal="center" vertical="top" wrapText="1"/>
    </xf>
    <xf numFmtId="49" fontId="28" fillId="0" borderId="10" xfId="0" quotePrefix="1" applyNumberFormat="1" applyFont="1" applyFill="1" applyBorder="1" applyAlignment="1">
      <alignment horizontal="center" vertical="top" wrapText="1"/>
    </xf>
    <xf numFmtId="2" fontId="28" fillId="0" borderId="10" xfId="0" quotePrefix="1" applyNumberFormat="1" applyFont="1" applyFill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49" fontId="30" fillId="0" borderId="24" xfId="0" applyNumberFormat="1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Alignment="1"/>
    <xf numFmtId="0" fontId="24" fillId="0" borderId="0" xfId="0" quotePrefix="1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26" fillId="0" borderId="19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49" fontId="30" fillId="0" borderId="25" xfId="0" applyNumberFormat="1" applyFont="1" applyBorder="1" applyAlignment="1">
      <alignment horizontal="center" vertical="top" wrapText="1"/>
    </xf>
    <xf numFmtId="0" fontId="24" fillId="0" borderId="0" xfId="0" quotePrefix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0" xfId="0" quotePrefix="1" applyFont="1" applyFill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top"/>
    </xf>
    <xf numFmtId="0" fontId="30" fillId="0" borderId="27" xfId="0" applyFont="1" applyBorder="1" applyAlignment="1">
      <alignment horizontal="center" vertical="top"/>
    </xf>
    <xf numFmtId="0" fontId="30" fillId="0" borderId="28" xfId="0" applyFont="1" applyBorder="1" applyAlignment="1">
      <alignment horizontal="center" vertical="top"/>
    </xf>
    <xf numFmtId="49" fontId="30" fillId="0" borderId="26" xfId="0" applyNumberFormat="1" applyFont="1" applyBorder="1" applyAlignment="1">
      <alignment horizontal="center" vertical="top" wrapText="1"/>
    </xf>
    <xf numFmtId="4" fontId="42" fillId="0" borderId="24" xfId="0" applyNumberFormat="1" applyFont="1" applyBorder="1" applyAlignment="1">
      <alignment horizontal="center" vertical="top" wrapText="1"/>
    </xf>
  </cellXfs>
  <cellStyles count="131">
    <cellStyle name="20% - Акцент1 2" xfId="1" xr:uid="{00000000-0005-0000-0000-000000000000}"/>
    <cellStyle name="20% - Акцент1 2 2" xfId="2" xr:uid="{00000000-0005-0000-0000-000001000000}"/>
    <cellStyle name="20% - Акцент1 3" xfId="3" xr:uid="{00000000-0005-0000-0000-000002000000}"/>
    <cellStyle name="20% - Акцент2 2" xfId="4" xr:uid="{00000000-0005-0000-0000-000003000000}"/>
    <cellStyle name="20% - Акцент2 2 2" xfId="5" xr:uid="{00000000-0005-0000-0000-000004000000}"/>
    <cellStyle name="20% - Акцент2 3" xfId="6" xr:uid="{00000000-0005-0000-0000-000005000000}"/>
    <cellStyle name="20% - Акцент3 2" xfId="7" xr:uid="{00000000-0005-0000-0000-000006000000}"/>
    <cellStyle name="20% - Акцент3 2 2" xfId="8" xr:uid="{00000000-0005-0000-0000-000007000000}"/>
    <cellStyle name="20% - Акцент3 3" xfId="9" xr:uid="{00000000-0005-0000-0000-000008000000}"/>
    <cellStyle name="20% - Акцент4 2" xfId="10" xr:uid="{00000000-0005-0000-0000-000009000000}"/>
    <cellStyle name="20% - Акцент4 2 2" xfId="11" xr:uid="{00000000-0005-0000-0000-00000A000000}"/>
    <cellStyle name="20% - Акцент4 3" xfId="12" xr:uid="{00000000-0005-0000-0000-00000B000000}"/>
    <cellStyle name="20% - Акцент5 2" xfId="13" xr:uid="{00000000-0005-0000-0000-00000C000000}"/>
    <cellStyle name="20% - Акцент5 2 2" xfId="14" xr:uid="{00000000-0005-0000-0000-00000D000000}"/>
    <cellStyle name="20% - Акцент5 3" xfId="15" xr:uid="{00000000-0005-0000-0000-00000E000000}"/>
    <cellStyle name="20% - Акцент6 2" xfId="16" xr:uid="{00000000-0005-0000-0000-00000F000000}"/>
    <cellStyle name="20% - Акцент6 2 2" xfId="17" xr:uid="{00000000-0005-0000-0000-000010000000}"/>
    <cellStyle name="20% - Акцент6 3" xfId="18" xr:uid="{00000000-0005-0000-0000-000011000000}"/>
    <cellStyle name="40% - Акцент1 2" xfId="19" xr:uid="{00000000-0005-0000-0000-000012000000}"/>
    <cellStyle name="40% - Акцент1 2 2" xfId="20" xr:uid="{00000000-0005-0000-0000-000013000000}"/>
    <cellStyle name="40% - Акцент1 3" xfId="21" xr:uid="{00000000-0005-0000-0000-000014000000}"/>
    <cellStyle name="40% - Акцент2 2" xfId="22" xr:uid="{00000000-0005-0000-0000-000015000000}"/>
    <cellStyle name="40% - Акцент2 2 2" xfId="23" xr:uid="{00000000-0005-0000-0000-000016000000}"/>
    <cellStyle name="40% - Акцент2 3" xfId="24" xr:uid="{00000000-0005-0000-0000-000017000000}"/>
    <cellStyle name="40% - Акцент3 2" xfId="25" xr:uid="{00000000-0005-0000-0000-000018000000}"/>
    <cellStyle name="40% - Акцент3 2 2" xfId="26" xr:uid="{00000000-0005-0000-0000-000019000000}"/>
    <cellStyle name="40% - Акцент3 3" xfId="27" xr:uid="{00000000-0005-0000-0000-00001A000000}"/>
    <cellStyle name="40% - Акцент4 2" xfId="28" xr:uid="{00000000-0005-0000-0000-00001B000000}"/>
    <cellStyle name="40% - Акцент4 2 2" xfId="29" xr:uid="{00000000-0005-0000-0000-00001C000000}"/>
    <cellStyle name="40% - Акцент4 3" xfId="30" xr:uid="{00000000-0005-0000-0000-00001D000000}"/>
    <cellStyle name="40% - Акцент5 2" xfId="31" xr:uid="{00000000-0005-0000-0000-00001E000000}"/>
    <cellStyle name="40% - Акцент5 2 2" xfId="32" xr:uid="{00000000-0005-0000-0000-00001F000000}"/>
    <cellStyle name="40% - Акцент5 3" xfId="33" xr:uid="{00000000-0005-0000-0000-000020000000}"/>
    <cellStyle name="40% - Акцент6 2" xfId="34" xr:uid="{00000000-0005-0000-0000-000021000000}"/>
    <cellStyle name="40% - Акцент6 2 2" xfId="35" xr:uid="{00000000-0005-0000-0000-000022000000}"/>
    <cellStyle name="40% - Акцент6 3" xfId="36" xr:uid="{00000000-0005-0000-0000-000023000000}"/>
    <cellStyle name="60% - Акцент1 2" xfId="37" xr:uid="{00000000-0005-0000-0000-000024000000}"/>
    <cellStyle name="60% - Акцент1 3" xfId="38" xr:uid="{00000000-0005-0000-0000-000025000000}"/>
    <cellStyle name="60% - Акцент2 2" xfId="39" xr:uid="{00000000-0005-0000-0000-000026000000}"/>
    <cellStyle name="60% - Акцент2 3" xfId="40" xr:uid="{00000000-0005-0000-0000-000027000000}"/>
    <cellStyle name="60% - Акцент3 2" xfId="41" xr:uid="{00000000-0005-0000-0000-000028000000}"/>
    <cellStyle name="60% - Акцент3 3" xfId="42" xr:uid="{00000000-0005-0000-0000-000029000000}"/>
    <cellStyle name="60% - Акцент4 2" xfId="43" xr:uid="{00000000-0005-0000-0000-00002A000000}"/>
    <cellStyle name="60% - Акцент4 3" xfId="44" xr:uid="{00000000-0005-0000-0000-00002B000000}"/>
    <cellStyle name="60% - Акцент5 2" xfId="45" xr:uid="{00000000-0005-0000-0000-00002C000000}"/>
    <cellStyle name="60% - Акцент5 3" xfId="46" xr:uid="{00000000-0005-0000-0000-00002D000000}"/>
    <cellStyle name="60% - Акцент6 2" xfId="47" xr:uid="{00000000-0005-0000-0000-00002E000000}"/>
    <cellStyle name="60% - Акцент6 3" xfId="48" xr:uid="{00000000-0005-0000-0000-00002F000000}"/>
    <cellStyle name="Акцент1 2" xfId="49" xr:uid="{00000000-0005-0000-0000-000030000000}"/>
    <cellStyle name="Акцент1 3" xfId="50" xr:uid="{00000000-0005-0000-0000-000031000000}"/>
    <cellStyle name="Акцент2 2" xfId="51" xr:uid="{00000000-0005-0000-0000-000032000000}"/>
    <cellStyle name="Акцент2 3" xfId="52" xr:uid="{00000000-0005-0000-0000-000033000000}"/>
    <cellStyle name="Акцент3 2" xfId="53" xr:uid="{00000000-0005-0000-0000-000034000000}"/>
    <cellStyle name="Акцент3 3" xfId="54" xr:uid="{00000000-0005-0000-0000-000035000000}"/>
    <cellStyle name="Акцент4 2" xfId="55" xr:uid="{00000000-0005-0000-0000-000036000000}"/>
    <cellStyle name="Акцент4 3" xfId="56" xr:uid="{00000000-0005-0000-0000-000037000000}"/>
    <cellStyle name="Акцент5 2" xfId="57" xr:uid="{00000000-0005-0000-0000-000038000000}"/>
    <cellStyle name="Акцент5 3" xfId="58" xr:uid="{00000000-0005-0000-0000-000039000000}"/>
    <cellStyle name="Акцент6 2" xfId="59" xr:uid="{00000000-0005-0000-0000-00003A000000}"/>
    <cellStyle name="Акцент6 3" xfId="60" xr:uid="{00000000-0005-0000-0000-00003B000000}"/>
    <cellStyle name="Ввод  2" xfId="61" xr:uid="{00000000-0005-0000-0000-00003C000000}"/>
    <cellStyle name="Ввод  3" xfId="62" xr:uid="{00000000-0005-0000-0000-00003D000000}"/>
    <cellStyle name="Вывод 2" xfId="63" xr:uid="{00000000-0005-0000-0000-00003E000000}"/>
    <cellStyle name="Вывод 3" xfId="64" xr:uid="{00000000-0005-0000-0000-00003F000000}"/>
    <cellStyle name="Вычисление 2" xfId="65" xr:uid="{00000000-0005-0000-0000-000040000000}"/>
    <cellStyle name="Вычисление 3" xfId="66" xr:uid="{00000000-0005-0000-0000-000041000000}"/>
    <cellStyle name="Гиперссылка 2" xfId="67" xr:uid="{00000000-0005-0000-0000-000042000000}"/>
    <cellStyle name="Денежный 2" xfId="68" xr:uid="{00000000-0005-0000-0000-000043000000}"/>
    <cellStyle name="Денежный 2 2" xfId="69" xr:uid="{00000000-0005-0000-0000-000044000000}"/>
    <cellStyle name="Денежный 3" xfId="70" xr:uid="{00000000-0005-0000-0000-000045000000}"/>
    <cellStyle name="Денежный 3 2" xfId="71" xr:uid="{00000000-0005-0000-0000-000046000000}"/>
    <cellStyle name="Денежный[0]" xfId="72" xr:uid="{00000000-0005-0000-0000-000047000000}"/>
    <cellStyle name="Денежный[0] 2" xfId="73" xr:uid="{00000000-0005-0000-0000-000048000000}"/>
    <cellStyle name="Заголовок 1 2" xfId="74" xr:uid="{00000000-0005-0000-0000-000049000000}"/>
    <cellStyle name="Заголовок 1 3" xfId="75" xr:uid="{00000000-0005-0000-0000-00004A000000}"/>
    <cellStyle name="Заголовок 2 2" xfId="76" xr:uid="{00000000-0005-0000-0000-00004B000000}"/>
    <cellStyle name="Заголовок 2 3" xfId="77" xr:uid="{00000000-0005-0000-0000-00004C000000}"/>
    <cellStyle name="Заголовок 3 2" xfId="78" xr:uid="{00000000-0005-0000-0000-00004D000000}"/>
    <cellStyle name="Заголовок 3 3" xfId="79" xr:uid="{00000000-0005-0000-0000-00004E000000}"/>
    <cellStyle name="Заголовок 4 2" xfId="80" xr:uid="{00000000-0005-0000-0000-00004F000000}"/>
    <cellStyle name="Заголовок 4 3" xfId="81" xr:uid="{00000000-0005-0000-0000-000050000000}"/>
    <cellStyle name="Запятая" xfId="82" xr:uid="{00000000-0005-0000-0000-000051000000}"/>
    <cellStyle name="Запятая 2" xfId="83" xr:uid="{00000000-0005-0000-0000-000052000000}"/>
    <cellStyle name="Запятая[0]" xfId="84" xr:uid="{00000000-0005-0000-0000-000053000000}"/>
    <cellStyle name="Запятая[0] 2" xfId="85" xr:uid="{00000000-0005-0000-0000-000054000000}"/>
    <cellStyle name="Итог 2" xfId="86" xr:uid="{00000000-0005-0000-0000-000055000000}"/>
    <cellStyle name="Итог 3" xfId="87" xr:uid="{00000000-0005-0000-0000-000056000000}"/>
    <cellStyle name="Контрольная ячейка 2" xfId="88" xr:uid="{00000000-0005-0000-0000-000057000000}"/>
    <cellStyle name="Контрольная ячейка 3" xfId="89" xr:uid="{00000000-0005-0000-0000-000058000000}"/>
    <cellStyle name="Название 2" xfId="90" xr:uid="{00000000-0005-0000-0000-000059000000}"/>
    <cellStyle name="Название 3" xfId="91" xr:uid="{00000000-0005-0000-0000-00005A000000}"/>
    <cellStyle name="Нейтральный 2" xfId="92" xr:uid="{00000000-0005-0000-0000-00005B000000}"/>
    <cellStyle name="Нейтральный 3" xfId="93" xr:uid="{00000000-0005-0000-0000-00005C000000}"/>
    <cellStyle name="Обычный" xfId="0" builtinId="0"/>
    <cellStyle name="Обычный 10" xfId="128" xr:uid="{00000000-0005-0000-0000-00005E000000}"/>
    <cellStyle name="Обычный 11" xfId="129" xr:uid="{00000000-0005-0000-0000-00005F000000}"/>
    <cellStyle name="Обычный 2" xfId="94" xr:uid="{00000000-0005-0000-0000-000060000000}"/>
    <cellStyle name="Обычный 2 2" xfId="95" xr:uid="{00000000-0005-0000-0000-000061000000}"/>
    <cellStyle name="Обычный 2 3" xfId="96" xr:uid="{00000000-0005-0000-0000-000062000000}"/>
    <cellStyle name="Обычный 3" xfId="97" xr:uid="{00000000-0005-0000-0000-000063000000}"/>
    <cellStyle name="Обычный 4" xfId="98" xr:uid="{00000000-0005-0000-0000-000064000000}"/>
    <cellStyle name="Обычный 5" xfId="99" xr:uid="{00000000-0005-0000-0000-000065000000}"/>
    <cellStyle name="Обычный 6" xfId="100" xr:uid="{00000000-0005-0000-0000-000066000000}"/>
    <cellStyle name="Обычный 6 2" xfId="101" xr:uid="{00000000-0005-0000-0000-000067000000}"/>
    <cellStyle name="Обычный 6 3" xfId="127" xr:uid="{00000000-0005-0000-0000-000068000000}"/>
    <cellStyle name="Обычный 7" xfId="102" xr:uid="{00000000-0005-0000-0000-000069000000}"/>
    <cellStyle name="Обычный 8" xfId="103" xr:uid="{00000000-0005-0000-0000-00006A000000}"/>
    <cellStyle name="Обычный 8 2" xfId="104" xr:uid="{00000000-0005-0000-0000-00006B000000}"/>
    <cellStyle name="Обычный 9" xfId="105" xr:uid="{00000000-0005-0000-0000-00006C000000}"/>
    <cellStyle name="Плохой 2" xfId="106" xr:uid="{00000000-0005-0000-0000-00006D000000}"/>
    <cellStyle name="Плохой 3" xfId="107" xr:uid="{00000000-0005-0000-0000-00006E000000}"/>
    <cellStyle name="Пояснение 2" xfId="108" xr:uid="{00000000-0005-0000-0000-00006F000000}"/>
    <cellStyle name="Пояснение 3" xfId="109" xr:uid="{00000000-0005-0000-0000-000070000000}"/>
    <cellStyle name="Примечание 2" xfId="110" xr:uid="{00000000-0005-0000-0000-000071000000}"/>
    <cellStyle name="Примечание 2 2" xfId="111" xr:uid="{00000000-0005-0000-0000-000072000000}"/>
    <cellStyle name="Примечание 3" xfId="112" xr:uid="{00000000-0005-0000-0000-000073000000}"/>
    <cellStyle name="Примечание 3 2" xfId="113" xr:uid="{00000000-0005-0000-0000-000074000000}"/>
    <cellStyle name="Процентная" xfId="114" xr:uid="{00000000-0005-0000-0000-000075000000}"/>
    <cellStyle name="Процентная 2" xfId="115" xr:uid="{00000000-0005-0000-0000-000076000000}"/>
    <cellStyle name="Связанная ячейка 2" xfId="116" xr:uid="{00000000-0005-0000-0000-000077000000}"/>
    <cellStyle name="Связанная ячейка 3" xfId="117" xr:uid="{00000000-0005-0000-0000-000078000000}"/>
    <cellStyle name="Текст предупреждения 2" xfId="118" xr:uid="{00000000-0005-0000-0000-000079000000}"/>
    <cellStyle name="Текст предупреждения 3" xfId="119" xr:uid="{00000000-0005-0000-0000-00007A000000}"/>
    <cellStyle name="Финансовый 2" xfId="120" xr:uid="{00000000-0005-0000-0000-00007B000000}"/>
    <cellStyle name="Финансовый 2 2" xfId="121" xr:uid="{00000000-0005-0000-0000-00007C000000}"/>
    <cellStyle name="Финансовый 3" xfId="122" xr:uid="{00000000-0005-0000-0000-00007D000000}"/>
    <cellStyle name="Финансовый 3 2" xfId="123" xr:uid="{00000000-0005-0000-0000-00007E000000}"/>
    <cellStyle name="Финансовый 4" xfId="124" xr:uid="{00000000-0005-0000-0000-00007F000000}"/>
    <cellStyle name="Финансовый 6" xfId="130" xr:uid="{00000000-0005-0000-0000-000080000000}"/>
    <cellStyle name="Хороший 2" xfId="125" xr:uid="{00000000-0005-0000-0000-000081000000}"/>
    <cellStyle name="Хороший 3" xfId="126" xr:uid="{00000000-0005-0000-0000-00008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0"/>
  <sheetViews>
    <sheetView tabSelected="1" view="pageBreakPreview" zoomScale="85" zoomScaleNormal="49" zoomScaleSheetLayoutView="85" zoomScalePageLayoutView="46" workbookViewId="0">
      <selection activeCell="L8" sqref="L8"/>
    </sheetView>
  </sheetViews>
  <sheetFormatPr defaultRowHeight="15" x14ac:dyDescent="0.2"/>
  <cols>
    <col min="1" max="1" width="5.140625" style="13" customWidth="1"/>
    <col min="2" max="2" width="26.42578125" style="1" customWidth="1"/>
    <col min="3" max="3" width="8.85546875" style="1" customWidth="1"/>
    <col min="4" max="4" width="9.28515625" style="1" customWidth="1"/>
    <col min="5" max="5" width="8.5703125" style="11" customWidth="1"/>
    <col min="6" max="6" width="7.42578125" style="19" customWidth="1"/>
    <col min="7" max="7" width="8" style="19" customWidth="1"/>
    <col min="8" max="8" width="14.28515625" style="10" customWidth="1"/>
    <col min="9" max="9" width="12.7109375" style="10" customWidth="1"/>
    <col min="10" max="10" width="13.42578125" style="10" customWidth="1"/>
    <col min="11" max="11" width="15.85546875" style="19" customWidth="1"/>
    <col min="12" max="12" width="20.140625" style="1" customWidth="1"/>
    <col min="13" max="13" width="18.140625" style="10" customWidth="1"/>
    <col min="14" max="14" width="13.28515625" style="10" customWidth="1"/>
    <col min="15" max="15" width="13.5703125" style="10" customWidth="1"/>
    <col min="16" max="16" width="16.7109375" style="10" customWidth="1"/>
    <col min="17" max="17" width="17.5703125" style="10" customWidth="1"/>
    <col min="18" max="18" width="13.7109375" style="9" customWidth="1"/>
    <col min="19" max="19" width="12.42578125" style="10" customWidth="1"/>
    <col min="20" max="20" width="13" style="1" customWidth="1"/>
    <col min="21" max="21" width="9" style="15" customWidth="1"/>
    <col min="22" max="22" width="12.28515625" style="2" customWidth="1"/>
    <col min="23" max="23" width="18.42578125" style="2" customWidth="1"/>
    <col min="24" max="16384" width="9.140625" style="1"/>
  </cols>
  <sheetData>
    <row r="1" spans="1:23" x14ac:dyDescent="0.2">
      <c r="A1" s="14"/>
      <c r="U1" s="2"/>
    </row>
    <row r="2" spans="1:23" x14ac:dyDescent="0.2">
      <c r="A2" s="14"/>
      <c r="U2" s="2"/>
    </row>
    <row r="3" spans="1:23" ht="15" customHeight="1" x14ac:dyDescent="0.2">
      <c r="A3" s="14"/>
      <c r="Q3" s="86"/>
      <c r="R3" s="87"/>
      <c r="S3" s="87"/>
      <c r="T3" s="114" t="s">
        <v>198</v>
      </c>
      <c r="U3" s="115"/>
      <c r="V3" s="115"/>
    </row>
    <row r="4" spans="1:23" ht="15" customHeight="1" x14ac:dyDescent="0.2">
      <c r="A4" s="14"/>
      <c r="Q4" s="89"/>
      <c r="R4" s="87"/>
      <c r="S4" s="87"/>
      <c r="T4" s="115"/>
      <c r="U4" s="115"/>
      <c r="V4" s="115"/>
    </row>
    <row r="5" spans="1:23" ht="15" customHeight="1" x14ac:dyDescent="0.2">
      <c r="A5" s="14"/>
      <c r="Q5" s="89"/>
      <c r="R5" s="87"/>
      <c r="S5" s="87"/>
      <c r="T5" s="115"/>
      <c r="U5" s="115"/>
      <c r="V5" s="115"/>
    </row>
    <row r="6" spans="1:23" ht="15" customHeight="1" x14ac:dyDescent="0.2">
      <c r="A6" s="14"/>
      <c r="Q6" s="89"/>
      <c r="R6" s="87"/>
      <c r="S6" s="87"/>
      <c r="T6" s="115"/>
      <c r="U6" s="115"/>
      <c r="V6" s="115"/>
    </row>
    <row r="7" spans="1:23" ht="15" customHeight="1" x14ac:dyDescent="0.2">
      <c r="A7" s="14"/>
      <c r="Q7" s="89"/>
      <c r="R7" s="87"/>
      <c r="S7" s="87"/>
      <c r="T7" s="115"/>
      <c r="U7" s="115"/>
      <c r="V7" s="115"/>
    </row>
    <row r="8" spans="1:23" ht="42" customHeight="1" x14ac:dyDescent="0.2">
      <c r="A8" s="14"/>
      <c r="Q8" s="89"/>
      <c r="R8" s="87"/>
      <c r="S8" s="87"/>
      <c r="T8" s="115"/>
      <c r="U8" s="115"/>
      <c r="V8" s="115"/>
    </row>
    <row r="9" spans="1:23" ht="15" hidden="1" customHeight="1" x14ac:dyDescent="0.25">
      <c r="A9" s="14"/>
      <c r="Q9" s="89"/>
      <c r="R9" s="87"/>
      <c r="S9" s="87"/>
      <c r="T9" s="87"/>
      <c r="U9" s="87"/>
      <c r="V9" s="88"/>
    </row>
    <row r="10" spans="1:23" ht="15" hidden="1" customHeight="1" x14ac:dyDescent="0.25">
      <c r="A10" s="14"/>
      <c r="Q10" s="89"/>
      <c r="R10" s="87"/>
      <c r="S10" s="87"/>
      <c r="T10" s="87"/>
      <c r="U10" s="87"/>
      <c r="V10" s="88"/>
    </row>
    <row r="11" spans="1:23" ht="15" hidden="1" customHeight="1" x14ac:dyDescent="0.25">
      <c r="A11" s="14"/>
      <c r="Q11" s="89"/>
      <c r="R11" s="87"/>
      <c r="S11" s="87"/>
      <c r="T11" s="87"/>
      <c r="U11" s="87"/>
      <c r="V11" s="88"/>
    </row>
    <row r="12" spans="1:23" ht="2.25" customHeight="1" x14ac:dyDescent="0.2">
      <c r="A12" s="112" t="s">
        <v>201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41"/>
    </row>
    <row r="13" spans="1:23" ht="3.75" hidden="1" customHeight="1" x14ac:dyDescent="0.2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41"/>
    </row>
    <row r="14" spans="1:23" ht="16.5" hidden="1" x14ac:dyDescent="0.2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41"/>
    </row>
    <row r="15" spans="1:23" ht="16.5" hidden="1" x14ac:dyDescent="0.2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41"/>
    </row>
    <row r="16" spans="1:23" ht="16.5" x14ac:dyDescent="0.2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41"/>
    </row>
    <row r="17" spans="1:23" ht="21" customHeight="1" x14ac:dyDescent="0.2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41"/>
    </row>
    <row r="18" spans="1:23" ht="14.25" customHeight="1" x14ac:dyDescent="0.2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41"/>
    </row>
    <row r="19" spans="1:23" ht="16.5" hidden="1" customHeight="1" x14ac:dyDescent="0.2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41"/>
    </row>
    <row r="20" spans="1:23" ht="16.5" hidden="1" customHeight="1" x14ac:dyDescent="0.2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41"/>
    </row>
    <row r="21" spans="1:23" ht="22.5" customHeight="1" x14ac:dyDescent="0.25">
      <c r="A21" s="116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8" t="s">
        <v>197</v>
      </c>
      <c r="U21" s="118"/>
      <c r="V21" s="118"/>
    </row>
    <row r="22" spans="1:23" ht="38.25" customHeight="1" x14ac:dyDescent="0.2">
      <c r="A22" s="119" t="s">
        <v>196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</row>
    <row r="23" spans="1:23" s="4" customFormat="1" ht="33" customHeight="1" x14ac:dyDescent="0.2">
      <c r="A23" s="101" t="s">
        <v>14</v>
      </c>
      <c r="B23" s="94" t="s">
        <v>6</v>
      </c>
      <c r="C23" s="94" t="s">
        <v>7</v>
      </c>
      <c r="D23" s="94"/>
      <c r="E23" s="93" t="s">
        <v>21</v>
      </c>
      <c r="F23" s="99" t="s">
        <v>33</v>
      </c>
      <c r="G23" s="99" t="s">
        <v>49</v>
      </c>
      <c r="H23" s="98" t="s">
        <v>35</v>
      </c>
      <c r="I23" s="95" t="s">
        <v>55</v>
      </c>
      <c r="J23" s="95"/>
      <c r="K23" s="99" t="s">
        <v>64</v>
      </c>
      <c r="L23" s="93" t="s">
        <v>26</v>
      </c>
      <c r="M23" s="110" t="s">
        <v>22</v>
      </c>
      <c r="N23" s="110"/>
      <c r="O23" s="110"/>
      <c r="P23" s="110"/>
      <c r="Q23" s="95"/>
      <c r="R23" s="109" t="s">
        <v>57</v>
      </c>
      <c r="S23" s="98" t="s">
        <v>54</v>
      </c>
      <c r="T23" s="108" t="s">
        <v>28</v>
      </c>
      <c r="U23" s="105" t="s">
        <v>40</v>
      </c>
      <c r="V23" s="102" t="s">
        <v>2</v>
      </c>
      <c r="W23" s="22"/>
    </row>
    <row r="24" spans="1:23" s="4" customFormat="1" ht="64.5" customHeight="1" x14ac:dyDescent="0.2">
      <c r="A24" s="101"/>
      <c r="B24" s="94"/>
      <c r="C24" s="93" t="s">
        <v>44</v>
      </c>
      <c r="D24" s="93" t="s">
        <v>63</v>
      </c>
      <c r="E24" s="94"/>
      <c r="F24" s="100"/>
      <c r="G24" s="100"/>
      <c r="H24" s="98"/>
      <c r="I24" s="95" t="s">
        <v>8</v>
      </c>
      <c r="J24" s="98" t="s">
        <v>32</v>
      </c>
      <c r="K24" s="100"/>
      <c r="L24" s="94"/>
      <c r="M24" s="95" t="s">
        <v>8</v>
      </c>
      <c r="N24" s="98" t="s">
        <v>65</v>
      </c>
      <c r="O24" s="98" t="s">
        <v>60</v>
      </c>
      <c r="P24" s="98"/>
      <c r="Q24" s="95" t="s">
        <v>27</v>
      </c>
      <c r="R24" s="109"/>
      <c r="S24" s="98"/>
      <c r="T24" s="108"/>
      <c r="U24" s="106"/>
      <c r="V24" s="103"/>
      <c r="W24" s="22"/>
    </row>
    <row r="25" spans="1:23" s="4" customFormat="1" ht="202.5" customHeight="1" x14ac:dyDescent="0.2">
      <c r="A25" s="101"/>
      <c r="B25" s="94"/>
      <c r="C25" s="97"/>
      <c r="D25" s="94"/>
      <c r="E25" s="94"/>
      <c r="F25" s="100"/>
      <c r="G25" s="100"/>
      <c r="H25" s="98"/>
      <c r="I25" s="95"/>
      <c r="J25" s="95"/>
      <c r="K25" s="100"/>
      <c r="L25" s="94"/>
      <c r="M25" s="96"/>
      <c r="N25" s="98"/>
      <c r="O25" s="28" t="s">
        <v>56</v>
      </c>
      <c r="P25" s="21" t="s">
        <v>9</v>
      </c>
      <c r="Q25" s="98"/>
      <c r="R25" s="109"/>
      <c r="S25" s="98"/>
      <c r="T25" s="108"/>
      <c r="U25" s="107"/>
      <c r="V25" s="104"/>
      <c r="W25" s="22"/>
    </row>
    <row r="26" spans="1:23" s="4" customFormat="1" x14ac:dyDescent="0.2">
      <c r="A26" s="16"/>
      <c r="B26" s="42"/>
      <c r="C26" s="42"/>
      <c r="D26" s="5"/>
      <c r="E26" s="42"/>
      <c r="F26" s="27"/>
      <c r="G26" s="27"/>
      <c r="H26" s="38" t="s">
        <v>10</v>
      </c>
      <c r="I26" s="38" t="s">
        <v>10</v>
      </c>
      <c r="J26" s="38" t="s">
        <v>10</v>
      </c>
      <c r="K26" s="39" t="s">
        <v>11</v>
      </c>
      <c r="L26" s="37"/>
      <c r="M26" s="38" t="s">
        <v>12</v>
      </c>
      <c r="N26" s="38" t="s">
        <v>12</v>
      </c>
      <c r="O26" s="38" t="s">
        <v>12</v>
      </c>
      <c r="P26" s="38" t="s">
        <v>12</v>
      </c>
      <c r="Q26" s="38" t="s">
        <v>12</v>
      </c>
      <c r="R26" s="40" t="s">
        <v>15</v>
      </c>
      <c r="S26" s="38" t="s">
        <v>13</v>
      </c>
      <c r="T26" s="18"/>
      <c r="U26" s="37" t="s">
        <v>12</v>
      </c>
      <c r="V26" s="44"/>
      <c r="W26" s="44"/>
    </row>
    <row r="27" spans="1:23" s="4" customFormat="1" x14ac:dyDescent="0.2">
      <c r="A27" s="16">
        <v>1</v>
      </c>
      <c r="B27" s="37">
        <v>2</v>
      </c>
      <c r="C27" s="37">
        <v>3</v>
      </c>
      <c r="D27" s="37">
        <v>4</v>
      </c>
      <c r="E27" s="37">
        <v>5</v>
      </c>
      <c r="F27" s="39">
        <v>6</v>
      </c>
      <c r="G27" s="39">
        <v>7</v>
      </c>
      <c r="H27" s="12">
        <v>8</v>
      </c>
      <c r="I27" s="12">
        <v>9</v>
      </c>
      <c r="J27" s="12">
        <v>10</v>
      </c>
      <c r="K27" s="39">
        <v>11</v>
      </c>
      <c r="L27" s="37">
        <v>12</v>
      </c>
      <c r="M27" s="39">
        <v>13</v>
      </c>
      <c r="N27" s="39">
        <v>14</v>
      </c>
      <c r="O27" s="39">
        <v>15</v>
      </c>
      <c r="P27" s="39">
        <v>16</v>
      </c>
      <c r="Q27" s="39">
        <v>17</v>
      </c>
      <c r="R27" s="7">
        <v>18</v>
      </c>
      <c r="S27" s="46">
        <v>19</v>
      </c>
      <c r="T27" s="6" t="s">
        <v>23</v>
      </c>
      <c r="U27" s="6" t="s">
        <v>36</v>
      </c>
      <c r="V27" s="17" t="s">
        <v>3</v>
      </c>
      <c r="W27" s="23"/>
    </row>
    <row r="28" spans="1:23" ht="14.25" x14ac:dyDescent="0.2">
      <c r="A28" s="90" t="s">
        <v>50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2"/>
    </row>
    <row r="29" spans="1:23" ht="14.25" x14ac:dyDescent="0.2">
      <c r="A29" s="111" t="s">
        <v>48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</row>
    <row r="30" spans="1:23" ht="45" x14ac:dyDescent="0.2">
      <c r="A30" s="48">
        <v>1</v>
      </c>
      <c r="B30" s="49" t="s">
        <v>85</v>
      </c>
      <c r="C30" s="50" t="s">
        <v>84</v>
      </c>
      <c r="D30" s="50"/>
      <c r="E30" s="51" t="s">
        <v>29</v>
      </c>
      <c r="F30" s="50" t="s">
        <v>68</v>
      </c>
      <c r="G30" s="50" t="s">
        <v>68</v>
      </c>
      <c r="H30" s="52">
        <v>717.2</v>
      </c>
      <c r="I30" s="52">
        <v>626.4</v>
      </c>
      <c r="J30" s="52">
        <v>172.1</v>
      </c>
      <c r="K30" s="53">
        <v>38</v>
      </c>
      <c r="L30" s="51" t="s">
        <v>62</v>
      </c>
      <c r="M30" s="52">
        <f>N30+O30+P30+Q30</f>
        <v>400876.13</v>
      </c>
      <c r="N30" s="52">
        <v>0</v>
      </c>
      <c r="O30" s="52">
        <v>0</v>
      </c>
      <c r="P30" s="52">
        <v>0</v>
      </c>
      <c r="Q30" s="52">
        <v>400876.13</v>
      </c>
      <c r="R30" s="52">
        <f>M30/I30</f>
        <v>639.96827905491705</v>
      </c>
      <c r="S30" s="52">
        <v>15143.38</v>
      </c>
      <c r="T30" s="52" t="s">
        <v>70</v>
      </c>
      <c r="U30" s="59">
        <v>6.53</v>
      </c>
      <c r="V30" s="50">
        <v>2021</v>
      </c>
    </row>
    <row r="31" spans="1:23" ht="45" x14ac:dyDescent="0.2">
      <c r="A31" s="48">
        <v>2</v>
      </c>
      <c r="B31" s="49" t="s">
        <v>86</v>
      </c>
      <c r="C31" s="50" t="s">
        <v>84</v>
      </c>
      <c r="D31" s="50"/>
      <c r="E31" s="51" t="s">
        <v>29</v>
      </c>
      <c r="F31" s="50" t="s">
        <v>68</v>
      </c>
      <c r="G31" s="50" t="s">
        <v>68</v>
      </c>
      <c r="H31" s="52">
        <v>700.6</v>
      </c>
      <c r="I31" s="52">
        <v>610.79999999999995</v>
      </c>
      <c r="J31" s="52">
        <v>143.19999999999999</v>
      </c>
      <c r="K31" s="53">
        <v>30</v>
      </c>
      <c r="L31" s="51" t="s">
        <v>31</v>
      </c>
      <c r="M31" s="52">
        <f t="shared" ref="M31:M41" si="0">N31+O31+P31+Q31</f>
        <v>405298.04</v>
      </c>
      <c r="N31" s="52">
        <v>0</v>
      </c>
      <c r="O31" s="52">
        <v>0</v>
      </c>
      <c r="P31" s="52">
        <v>0</v>
      </c>
      <c r="Q31" s="52">
        <v>405298.04</v>
      </c>
      <c r="R31" s="52">
        <f t="shared" ref="R31:R41" si="1">M31/I31</f>
        <v>663.55278323510151</v>
      </c>
      <c r="S31" s="52">
        <v>15143.38</v>
      </c>
      <c r="T31" s="52" t="s">
        <v>70</v>
      </c>
      <c r="U31" s="59">
        <v>6.53</v>
      </c>
      <c r="V31" s="50">
        <v>2021</v>
      </c>
    </row>
    <row r="32" spans="1:23" ht="45" x14ac:dyDescent="0.2">
      <c r="A32" s="48">
        <v>3</v>
      </c>
      <c r="B32" s="49" t="s">
        <v>121</v>
      </c>
      <c r="C32" s="50" t="s">
        <v>84</v>
      </c>
      <c r="D32" s="50"/>
      <c r="E32" s="51" t="s">
        <v>37</v>
      </c>
      <c r="F32" s="50" t="s">
        <v>74</v>
      </c>
      <c r="G32" s="50" t="s">
        <v>74</v>
      </c>
      <c r="H32" s="52">
        <v>1431.6</v>
      </c>
      <c r="I32" s="52">
        <v>1270.5999999999999</v>
      </c>
      <c r="J32" s="52">
        <v>994.42</v>
      </c>
      <c r="K32" s="53">
        <v>77</v>
      </c>
      <c r="L32" s="51" t="s">
        <v>31</v>
      </c>
      <c r="M32" s="52">
        <f t="shared" si="0"/>
        <v>951741.85</v>
      </c>
      <c r="N32" s="52">
        <v>0</v>
      </c>
      <c r="O32" s="52">
        <v>0</v>
      </c>
      <c r="P32" s="52">
        <v>0</v>
      </c>
      <c r="Q32" s="52">
        <v>951741.85</v>
      </c>
      <c r="R32" s="52">
        <f t="shared" si="1"/>
        <v>749.04915000787037</v>
      </c>
      <c r="S32" s="52">
        <v>15143.38</v>
      </c>
      <c r="T32" s="52" t="s">
        <v>70</v>
      </c>
      <c r="U32" s="59">
        <v>6.53</v>
      </c>
      <c r="V32" s="50">
        <v>2021</v>
      </c>
    </row>
    <row r="33" spans="1:22" ht="165" x14ac:dyDescent="0.2">
      <c r="A33" s="48">
        <v>4</v>
      </c>
      <c r="B33" s="49" t="s">
        <v>122</v>
      </c>
      <c r="C33" s="50" t="s">
        <v>79</v>
      </c>
      <c r="D33" s="50"/>
      <c r="E33" s="51" t="s">
        <v>37</v>
      </c>
      <c r="F33" s="50" t="s">
        <v>74</v>
      </c>
      <c r="G33" s="50" t="s">
        <v>74</v>
      </c>
      <c r="H33" s="52">
        <v>1353.97</v>
      </c>
      <c r="I33" s="52">
        <v>1192.97</v>
      </c>
      <c r="J33" s="52">
        <v>545.66999999999996</v>
      </c>
      <c r="K33" s="53">
        <v>84</v>
      </c>
      <c r="L33" s="51" t="s">
        <v>194</v>
      </c>
      <c r="M33" s="52">
        <f t="shared" si="0"/>
        <v>4268109.6100000003</v>
      </c>
      <c r="N33" s="52">
        <v>0</v>
      </c>
      <c r="O33" s="52">
        <v>0</v>
      </c>
      <c r="P33" s="52">
        <v>0</v>
      </c>
      <c r="Q33" s="52">
        <v>4268109.6100000003</v>
      </c>
      <c r="R33" s="52">
        <f t="shared" si="1"/>
        <v>3577.7174698441704</v>
      </c>
      <c r="S33" s="52">
        <v>15143.38</v>
      </c>
      <c r="T33" s="52" t="s">
        <v>70</v>
      </c>
      <c r="U33" s="59">
        <v>6.53</v>
      </c>
      <c r="V33" s="50">
        <v>2021</v>
      </c>
    </row>
    <row r="34" spans="1:22" ht="60" x14ac:dyDescent="0.2">
      <c r="A34" s="48">
        <v>5</v>
      </c>
      <c r="B34" s="49" t="s">
        <v>123</v>
      </c>
      <c r="C34" s="50" t="s">
        <v>71</v>
      </c>
      <c r="D34" s="50"/>
      <c r="E34" s="51" t="s">
        <v>37</v>
      </c>
      <c r="F34" s="50" t="s">
        <v>74</v>
      </c>
      <c r="G34" s="50" t="s">
        <v>68</v>
      </c>
      <c r="H34" s="52">
        <v>1485.8</v>
      </c>
      <c r="I34" s="52">
        <v>1330</v>
      </c>
      <c r="J34" s="52">
        <v>1177.5999999999999</v>
      </c>
      <c r="K34" s="53">
        <v>60</v>
      </c>
      <c r="L34" s="51" t="s">
        <v>43</v>
      </c>
      <c r="M34" s="52">
        <f t="shared" si="0"/>
        <v>790452.15</v>
      </c>
      <c r="N34" s="52">
        <v>0</v>
      </c>
      <c r="O34" s="52">
        <v>0</v>
      </c>
      <c r="P34" s="52">
        <v>0</v>
      </c>
      <c r="Q34" s="52">
        <v>790452.15</v>
      </c>
      <c r="R34" s="52">
        <f t="shared" si="1"/>
        <v>594.32492481203008</v>
      </c>
      <c r="S34" s="52">
        <v>15143.38</v>
      </c>
      <c r="T34" s="52" t="s">
        <v>70</v>
      </c>
      <c r="U34" s="59">
        <v>6.53</v>
      </c>
      <c r="V34" s="50">
        <v>2021</v>
      </c>
    </row>
    <row r="35" spans="1:22" ht="45" x14ac:dyDescent="0.2">
      <c r="A35" s="48">
        <v>6</v>
      </c>
      <c r="B35" s="49" t="s">
        <v>124</v>
      </c>
      <c r="C35" s="50" t="s">
        <v>73</v>
      </c>
      <c r="D35" s="50"/>
      <c r="E35" s="51" t="s">
        <v>37</v>
      </c>
      <c r="F35" s="50" t="s">
        <v>74</v>
      </c>
      <c r="G35" s="50" t="s">
        <v>74</v>
      </c>
      <c r="H35" s="52">
        <v>1651.4</v>
      </c>
      <c r="I35" s="52">
        <v>1505.9</v>
      </c>
      <c r="J35" s="52">
        <v>1260.9000000000001</v>
      </c>
      <c r="K35" s="53">
        <v>83</v>
      </c>
      <c r="L35" s="51" t="s">
        <v>34</v>
      </c>
      <c r="M35" s="52">
        <f t="shared" si="0"/>
        <v>1227556.2</v>
      </c>
      <c r="N35" s="52">
        <v>0</v>
      </c>
      <c r="O35" s="52">
        <v>0</v>
      </c>
      <c r="P35" s="52">
        <v>0</v>
      </c>
      <c r="Q35" s="52">
        <v>1227556.2</v>
      </c>
      <c r="R35" s="52">
        <f t="shared" si="1"/>
        <v>815.16448635367544</v>
      </c>
      <c r="S35" s="52">
        <v>15143.38</v>
      </c>
      <c r="T35" s="52" t="s">
        <v>70</v>
      </c>
      <c r="U35" s="59">
        <v>6.53</v>
      </c>
      <c r="V35" s="50">
        <v>2021</v>
      </c>
    </row>
    <row r="36" spans="1:22" ht="45" x14ac:dyDescent="0.2">
      <c r="A36" s="48">
        <v>7</v>
      </c>
      <c r="B36" s="49" t="s">
        <v>87</v>
      </c>
      <c r="C36" s="50" t="s">
        <v>73</v>
      </c>
      <c r="D36" s="50"/>
      <c r="E36" s="51" t="s">
        <v>37</v>
      </c>
      <c r="F36" s="50" t="s">
        <v>74</v>
      </c>
      <c r="G36" s="50" t="s">
        <v>74</v>
      </c>
      <c r="H36" s="52">
        <v>1787.7</v>
      </c>
      <c r="I36" s="52">
        <v>1576.8</v>
      </c>
      <c r="J36" s="52">
        <v>1266.9000000000001</v>
      </c>
      <c r="K36" s="53">
        <v>77</v>
      </c>
      <c r="L36" s="51" t="s">
        <v>34</v>
      </c>
      <c r="M36" s="52">
        <f t="shared" si="0"/>
        <v>1229780.3999999999</v>
      </c>
      <c r="N36" s="52">
        <v>0</v>
      </c>
      <c r="O36" s="52">
        <v>0</v>
      </c>
      <c r="P36" s="52">
        <v>0</v>
      </c>
      <c r="Q36" s="52">
        <v>1229780.3999999999</v>
      </c>
      <c r="R36" s="52">
        <f t="shared" si="1"/>
        <v>779.92161339421614</v>
      </c>
      <c r="S36" s="52">
        <v>15143.38</v>
      </c>
      <c r="T36" s="52" t="s">
        <v>70</v>
      </c>
      <c r="U36" s="59">
        <v>6.53</v>
      </c>
      <c r="V36" s="50">
        <v>2021</v>
      </c>
    </row>
    <row r="37" spans="1:22" ht="45" x14ac:dyDescent="0.2">
      <c r="A37" s="48">
        <v>8</v>
      </c>
      <c r="B37" s="49" t="s">
        <v>88</v>
      </c>
      <c r="C37" s="50" t="s">
        <v>72</v>
      </c>
      <c r="D37" s="50"/>
      <c r="E37" s="51" t="s">
        <v>37</v>
      </c>
      <c r="F37" s="50" t="s">
        <v>74</v>
      </c>
      <c r="G37" s="50" t="s">
        <v>74</v>
      </c>
      <c r="H37" s="52">
        <v>1652.6</v>
      </c>
      <c r="I37" s="52">
        <v>1509.5</v>
      </c>
      <c r="J37" s="52">
        <v>1023</v>
      </c>
      <c r="K37" s="53">
        <v>72</v>
      </c>
      <c r="L37" s="51" t="s">
        <v>34</v>
      </c>
      <c r="M37" s="52">
        <f t="shared" si="0"/>
        <v>1228365</v>
      </c>
      <c r="N37" s="52">
        <v>0</v>
      </c>
      <c r="O37" s="52">
        <v>0</v>
      </c>
      <c r="P37" s="52">
        <v>0</v>
      </c>
      <c r="Q37" s="52">
        <v>1228365</v>
      </c>
      <c r="R37" s="52">
        <f t="shared" si="1"/>
        <v>813.75621066578333</v>
      </c>
      <c r="S37" s="52">
        <v>15143.38</v>
      </c>
      <c r="T37" s="52" t="s">
        <v>70</v>
      </c>
      <c r="U37" s="59">
        <v>6.53</v>
      </c>
      <c r="V37" s="50">
        <v>2021</v>
      </c>
    </row>
    <row r="38" spans="1:22" ht="45" x14ac:dyDescent="0.2">
      <c r="A38" s="48">
        <f t="shared" ref="A38:A41" si="2">A37+1</f>
        <v>9</v>
      </c>
      <c r="B38" s="49" t="s">
        <v>89</v>
      </c>
      <c r="C38" s="50" t="s">
        <v>71</v>
      </c>
      <c r="D38" s="50"/>
      <c r="E38" s="51" t="s">
        <v>29</v>
      </c>
      <c r="F38" s="50" t="s">
        <v>45</v>
      </c>
      <c r="G38" s="50" t="s">
        <v>69</v>
      </c>
      <c r="H38" s="52">
        <v>989.3</v>
      </c>
      <c r="I38" s="52">
        <v>903.5</v>
      </c>
      <c r="J38" s="52">
        <v>680.8</v>
      </c>
      <c r="K38" s="53">
        <v>39</v>
      </c>
      <c r="L38" s="51" t="s">
        <v>34</v>
      </c>
      <c r="M38" s="52">
        <f t="shared" si="0"/>
        <v>590626.19999999995</v>
      </c>
      <c r="N38" s="52">
        <v>0</v>
      </c>
      <c r="O38" s="52">
        <v>0</v>
      </c>
      <c r="P38" s="52">
        <v>0</v>
      </c>
      <c r="Q38" s="52">
        <v>590626.19999999995</v>
      </c>
      <c r="R38" s="52">
        <f t="shared" si="1"/>
        <v>653.70913115661313</v>
      </c>
      <c r="S38" s="52">
        <v>15143.38</v>
      </c>
      <c r="T38" s="52" t="s">
        <v>70</v>
      </c>
      <c r="U38" s="59">
        <v>6.53</v>
      </c>
      <c r="V38" s="50">
        <v>2021</v>
      </c>
    </row>
    <row r="39" spans="1:22" ht="45" x14ac:dyDescent="0.2">
      <c r="A39" s="48">
        <f t="shared" si="2"/>
        <v>10</v>
      </c>
      <c r="B39" s="49" t="s">
        <v>125</v>
      </c>
      <c r="C39" s="50" t="s">
        <v>73</v>
      </c>
      <c r="D39" s="50"/>
      <c r="E39" s="51" t="s">
        <v>37</v>
      </c>
      <c r="F39" s="50" t="s">
        <v>74</v>
      </c>
      <c r="G39" s="50" t="s">
        <v>74</v>
      </c>
      <c r="H39" s="52">
        <v>1784.6</v>
      </c>
      <c r="I39" s="52">
        <v>1574.1</v>
      </c>
      <c r="J39" s="52">
        <v>1311.2</v>
      </c>
      <c r="K39" s="53">
        <v>74</v>
      </c>
      <c r="L39" s="51" t="s">
        <v>34</v>
      </c>
      <c r="M39" s="52">
        <f t="shared" si="0"/>
        <v>1228971.6000000001</v>
      </c>
      <c r="N39" s="52">
        <v>0</v>
      </c>
      <c r="O39" s="52">
        <v>0</v>
      </c>
      <c r="P39" s="52">
        <v>0</v>
      </c>
      <c r="Q39" s="52">
        <v>1228971.6000000001</v>
      </c>
      <c r="R39" s="52">
        <f t="shared" si="1"/>
        <v>780.7455688965124</v>
      </c>
      <c r="S39" s="52">
        <v>15143.38</v>
      </c>
      <c r="T39" s="52" t="s">
        <v>70</v>
      </c>
      <c r="U39" s="59">
        <v>6.53</v>
      </c>
      <c r="V39" s="50">
        <v>2021</v>
      </c>
    </row>
    <row r="40" spans="1:22" ht="45" x14ac:dyDescent="0.2">
      <c r="A40" s="48">
        <f t="shared" si="2"/>
        <v>11</v>
      </c>
      <c r="B40" s="49" t="s">
        <v>191</v>
      </c>
      <c r="C40" s="50" t="s">
        <v>73</v>
      </c>
      <c r="D40" s="50"/>
      <c r="E40" s="51" t="s">
        <v>37</v>
      </c>
      <c r="F40" s="50" t="s">
        <v>74</v>
      </c>
      <c r="G40" s="50" t="s">
        <v>74</v>
      </c>
      <c r="H40" s="52">
        <v>1654.2</v>
      </c>
      <c r="I40" s="52">
        <v>1508.9</v>
      </c>
      <c r="J40" s="52">
        <v>1192.0999999999999</v>
      </c>
      <c r="K40" s="53">
        <v>59</v>
      </c>
      <c r="L40" s="51" t="s">
        <v>34</v>
      </c>
      <c r="M40" s="52">
        <f t="shared" si="0"/>
        <v>1227556.2</v>
      </c>
      <c r="N40" s="52">
        <v>0</v>
      </c>
      <c r="O40" s="52">
        <v>0</v>
      </c>
      <c r="P40" s="52">
        <v>0</v>
      </c>
      <c r="Q40" s="52">
        <v>1227556.2</v>
      </c>
      <c r="R40" s="52">
        <f t="shared" si="1"/>
        <v>813.54377360991441</v>
      </c>
      <c r="S40" s="52">
        <v>15143.38</v>
      </c>
      <c r="T40" s="52" t="s">
        <v>70</v>
      </c>
      <c r="U40" s="59">
        <v>6.53</v>
      </c>
      <c r="V40" s="50">
        <v>2021</v>
      </c>
    </row>
    <row r="41" spans="1:22" ht="45" x14ac:dyDescent="0.2">
      <c r="A41" s="48">
        <f t="shared" si="2"/>
        <v>12</v>
      </c>
      <c r="B41" s="49" t="s">
        <v>126</v>
      </c>
      <c r="C41" s="50" t="s">
        <v>73</v>
      </c>
      <c r="D41" s="50"/>
      <c r="E41" s="51" t="s">
        <v>37</v>
      </c>
      <c r="F41" s="50" t="s">
        <v>45</v>
      </c>
      <c r="G41" s="50" t="s">
        <v>80</v>
      </c>
      <c r="H41" s="52">
        <v>4990.3</v>
      </c>
      <c r="I41" s="52">
        <v>4579.3</v>
      </c>
      <c r="J41" s="52">
        <v>4108</v>
      </c>
      <c r="K41" s="53">
        <v>165</v>
      </c>
      <c r="L41" s="51" t="s">
        <v>34</v>
      </c>
      <c r="M41" s="52">
        <f t="shared" si="0"/>
        <v>3783554.02</v>
      </c>
      <c r="N41" s="52">
        <v>0</v>
      </c>
      <c r="O41" s="52">
        <v>0</v>
      </c>
      <c r="P41" s="52">
        <v>0</v>
      </c>
      <c r="Q41" s="52">
        <v>3783554.02</v>
      </c>
      <c r="R41" s="52">
        <f t="shared" si="1"/>
        <v>826.22977747690697</v>
      </c>
      <c r="S41" s="52">
        <v>15143.38</v>
      </c>
      <c r="T41" s="52" t="s">
        <v>70</v>
      </c>
      <c r="U41" s="59">
        <v>6.53</v>
      </c>
      <c r="V41" s="50">
        <v>2021</v>
      </c>
    </row>
    <row r="42" spans="1:22" ht="14.25" x14ac:dyDescent="0.2">
      <c r="A42" s="58"/>
      <c r="B42" s="57" t="s">
        <v>61</v>
      </c>
      <c r="C42" s="54"/>
      <c r="D42" s="54"/>
      <c r="E42" s="54"/>
      <c r="F42" s="54"/>
      <c r="G42" s="54"/>
      <c r="H42" s="55">
        <f>SUM(H30:H41)</f>
        <v>20199.27</v>
      </c>
      <c r="I42" s="55">
        <f t="shared" ref="I42:K42" si="3">SUM(I30:I41)</f>
        <v>18188.77</v>
      </c>
      <c r="J42" s="55">
        <f t="shared" si="3"/>
        <v>13875.89</v>
      </c>
      <c r="K42" s="56">
        <f t="shared" si="3"/>
        <v>858</v>
      </c>
      <c r="L42" s="54"/>
      <c r="M42" s="55">
        <f>SUM(M30:M41)</f>
        <v>17332887.399999999</v>
      </c>
      <c r="N42" s="55">
        <f t="shared" ref="N42:P42" si="4">SUM(N30:N41)</f>
        <v>0</v>
      </c>
      <c r="O42" s="55">
        <f t="shared" si="4"/>
        <v>0</v>
      </c>
      <c r="P42" s="55">
        <f t="shared" si="4"/>
        <v>0</v>
      </c>
      <c r="Q42" s="55">
        <f t="shared" ref="Q42:R42" si="5">SUM(Q30:Q41)</f>
        <v>17332887.399999999</v>
      </c>
      <c r="R42" s="55">
        <f t="shared" si="5"/>
        <v>11707.683168507712</v>
      </c>
      <c r="S42" s="54"/>
      <c r="T42" s="54"/>
      <c r="U42" s="54"/>
      <c r="V42" s="54"/>
    </row>
    <row r="43" spans="1:22" ht="14.25" x14ac:dyDescent="0.2">
      <c r="A43" s="111" t="s">
        <v>52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</row>
    <row r="44" spans="1:22" ht="14.25" x14ac:dyDescent="0.2">
      <c r="A44" s="111" t="s">
        <v>66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</row>
    <row r="45" spans="1:22" ht="30" x14ac:dyDescent="0.2">
      <c r="A45" s="48">
        <v>1</v>
      </c>
      <c r="B45" s="49" t="s">
        <v>94</v>
      </c>
      <c r="C45" s="50" t="s">
        <v>82</v>
      </c>
      <c r="D45" s="50"/>
      <c r="E45" s="51" t="s">
        <v>37</v>
      </c>
      <c r="F45" s="50" t="s">
        <v>74</v>
      </c>
      <c r="G45" s="50" t="s">
        <v>68</v>
      </c>
      <c r="H45" s="52">
        <v>1623.2</v>
      </c>
      <c r="I45" s="52">
        <v>1469.6</v>
      </c>
      <c r="J45" s="52">
        <v>1214.9000000000001</v>
      </c>
      <c r="K45" s="53">
        <v>65</v>
      </c>
      <c r="L45" s="51" t="s">
        <v>34</v>
      </c>
      <c r="M45" s="52">
        <f>N45+O45+P45+Q45</f>
        <v>1257174.5</v>
      </c>
      <c r="N45" s="52">
        <v>0</v>
      </c>
      <c r="O45" s="52">
        <v>0</v>
      </c>
      <c r="P45" s="52">
        <v>0</v>
      </c>
      <c r="Q45" s="52">
        <v>1257174.5</v>
      </c>
      <c r="R45" s="52">
        <f>M45/I45</f>
        <v>855.45352476864457</v>
      </c>
      <c r="S45" s="52">
        <v>20169.39</v>
      </c>
      <c r="T45" s="52" t="s">
        <v>47</v>
      </c>
      <c r="U45" s="60">
        <v>6.92</v>
      </c>
      <c r="V45" s="50">
        <v>2022</v>
      </c>
    </row>
    <row r="46" spans="1:22" ht="30" x14ac:dyDescent="0.2">
      <c r="A46" s="48">
        <v>2</v>
      </c>
      <c r="B46" s="49" t="s">
        <v>127</v>
      </c>
      <c r="C46" s="50" t="s">
        <v>67</v>
      </c>
      <c r="D46" s="50"/>
      <c r="E46" s="51" t="s">
        <v>37</v>
      </c>
      <c r="F46" s="50" t="s">
        <v>68</v>
      </c>
      <c r="G46" s="50" t="s">
        <v>68</v>
      </c>
      <c r="H46" s="52">
        <v>702.5</v>
      </c>
      <c r="I46" s="52">
        <v>638.5</v>
      </c>
      <c r="J46" s="52">
        <v>491.5</v>
      </c>
      <c r="K46" s="53">
        <v>26</v>
      </c>
      <c r="L46" s="51" t="s">
        <v>34</v>
      </c>
      <c r="M46" s="52">
        <f t="shared" ref="M46:M61" si="6">N46+O46+P46+Q46</f>
        <v>3194457.5</v>
      </c>
      <c r="N46" s="52">
        <v>0</v>
      </c>
      <c r="O46" s="52">
        <v>0</v>
      </c>
      <c r="P46" s="52">
        <v>0</v>
      </c>
      <c r="Q46" s="52">
        <v>3194457.5</v>
      </c>
      <c r="R46" s="52">
        <f t="shared" ref="R46:R61" si="7">M46/I46</f>
        <v>5003.0657791699296</v>
      </c>
      <c r="S46" s="52">
        <v>20169.39</v>
      </c>
      <c r="T46" s="52" t="s">
        <v>47</v>
      </c>
      <c r="U46" s="60">
        <v>6.92</v>
      </c>
      <c r="V46" s="50">
        <v>2022</v>
      </c>
    </row>
    <row r="47" spans="1:22" ht="30" x14ac:dyDescent="0.2">
      <c r="A47" s="48">
        <f t="shared" ref="A47:A61" si="8">A46+1</f>
        <v>3</v>
      </c>
      <c r="B47" s="49" t="s">
        <v>128</v>
      </c>
      <c r="C47" s="50" t="s">
        <v>67</v>
      </c>
      <c r="D47" s="50"/>
      <c r="E47" s="51" t="s">
        <v>37</v>
      </c>
      <c r="F47" s="50" t="s">
        <v>68</v>
      </c>
      <c r="G47" s="50" t="s">
        <v>68</v>
      </c>
      <c r="H47" s="52">
        <v>695.6</v>
      </c>
      <c r="I47" s="52">
        <v>632.70000000000005</v>
      </c>
      <c r="J47" s="52">
        <v>320.5</v>
      </c>
      <c r="K47" s="53">
        <v>38</v>
      </c>
      <c r="L47" s="51" t="s">
        <v>34</v>
      </c>
      <c r="M47" s="52">
        <f t="shared" si="6"/>
        <v>3316710.78</v>
      </c>
      <c r="N47" s="52">
        <v>0</v>
      </c>
      <c r="O47" s="52">
        <v>0</v>
      </c>
      <c r="P47" s="52">
        <v>0</v>
      </c>
      <c r="Q47" s="52">
        <v>3316710.78</v>
      </c>
      <c r="R47" s="52">
        <f t="shared" si="7"/>
        <v>5242.153911806543</v>
      </c>
      <c r="S47" s="52">
        <v>20169.39</v>
      </c>
      <c r="T47" s="52" t="s">
        <v>47</v>
      </c>
      <c r="U47" s="60">
        <v>6.92</v>
      </c>
      <c r="V47" s="50">
        <v>2022</v>
      </c>
    </row>
    <row r="48" spans="1:22" ht="30" x14ac:dyDescent="0.2">
      <c r="A48" s="48">
        <f t="shared" si="8"/>
        <v>4</v>
      </c>
      <c r="B48" s="49" t="s">
        <v>129</v>
      </c>
      <c r="C48" s="50" t="s">
        <v>67</v>
      </c>
      <c r="D48" s="50"/>
      <c r="E48" s="51" t="s">
        <v>37</v>
      </c>
      <c r="F48" s="50" t="s">
        <v>68</v>
      </c>
      <c r="G48" s="50" t="s">
        <v>68</v>
      </c>
      <c r="H48" s="52">
        <v>694.7</v>
      </c>
      <c r="I48" s="52">
        <v>630.9</v>
      </c>
      <c r="J48" s="52">
        <v>567.1</v>
      </c>
      <c r="K48" s="53">
        <v>29</v>
      </c>
      <c r="L48" s="51" t="s">
        <v>34</v>
      </c>
      <c r="M48" s="52">
        <f t="shared" si="6"/>
        <v>3340822.65</v>
      </c>
      <c r="N48" s="52">
        <v>0</v>
      </c>
      <c r="O48" s="52">
        <v>0</v>
      </c>
      <c r="P48" s="52">
        <v>0</v>
      </c>
      <c r="Q48" s="52">
        <v>3340822.65</v>
      </c>
      <c r="R48" s="52">
        <f t="shared" si="7"/>
        <v>5295.3283404660006</v>
      </c>
      <c r="S48" s="52">
        <v>20169.39</v>
      </c>
      <c r="T48" s="52" t="s">
        <v>47</v>
      </c>
      <c r="U48" s="60">
        <v>6.92</v>
      </c>
      <c r="V48" s="50">
        <v>2022</v>
      </c>
    </row>
    <row r="49" spans="1:22" ht="30" x14ac:dyDescent="0.2">
      <c r="A49" s="48">
        <f t="shared" si="8"/>
        <v>5</v>
      </c>
      <c r="B49" s="49" t="s">
        <v>130</v>
      </c>
      <c r="C49" s="50" t="s">
        <v>75</v>
      </c>
      <c r="D49" s="50"/>
      <c r="E49" s="51" t="s">
        <v>37</v>
      </c>
      <c r="F49" s="50" t="s">
        <v>74</v>
      </c>
      <c r="G49" s="50" t="s">
        <v>68</v>
      </c>
      <c r="H49" s="52">
        <v>1624.4</v>
      </c>
      <c r="I49" s="52">
        <v>1469.4</v>
      </c>
      <c r="J49" s="52">
        <v>1012.7</v>
      </c>
      <c r="K49" s="53">
        <v>69</v>
      </c>
      <c r="L49" s="51" t="s">
        <v>34</v>
      </c>
      <c r="M49" s="52">
        <f t="shared" si="6"/>
        <v>1246103.7</v>
      </c>
      <c r="N49" s="52">
        <v>0</v>
      </c>
      <c r="O49" s="52">
        <v>0</v>
      </c>
      <c r="P49" s="52">
        <v>0</v>
      </c>
      <c r="Q49" s="52">
        <v>1246103.7</v>
      </c>
      <c r="R49" s="52">
        <f t="shared" si="7"/>
        <v>848.03572886892596</v>
      </c>
      <c r="S49" s="52">
        <v>20169.39</v>
      </c>
      <c r="T49" s="52" t="s">
        <v>47</v>
      </c>
      <c r="U49" s="60">
        <v>6.92</v>
      </c>
      <c r="V49" s="50">
        <v>2022</v>
      </c>
    </row>
    <row r="50" spans="1:22" ht="30" x14ac:dyDescent="0.2">
      <c r="A50" s="48">
        <f t="shared" si="8"/>
        <v>6</v>
      </c>
      <c r="B50" s="49" t="s">
        <v>131</v>
      </c>
      <c r="C50" s="50" t="s">
        <v>75</v>
      </c>
      <c r="D50" s="50"/>
      <c r="E50" s="51" t="s">
        <v>37</v>
      </c>
      <c r="F50" s="50" t="s">
        <v>74</v>
      </c>
      <c r="G50" s="50" t="s">
        <v>68</v>
      </c>
      <c r="H50" s="52">
        <v>1630</v>
      </c>
      <c r="I50" s="52">
        <v>1474</v>
      </c>
      <c r="J50" s="52">
        <v>1067.5</v>
      </c>
      <c r="K50" s="53">
        <v>75</v>
      </c>
      <c r="L50" s="51" t="s">
        <v>34</v>
      </c>
      <c r="M50" s="52">
        <f t="shared" si="6"/>
        <v>1261645.3999999999</v>
      </c>
      <c r="N50" s="52">
        <v>0</v>
      </c>
      <c r="O50" s="52">
        <v>0</v>
      </c>
      <c r="P50" s="52">
        <v>0</v>
      </c>
      <c r="Q50" s="52">
        <v>1261645.3999999999</v>
      </c>
      <c r="R50" s="52">
        <f t="shared" si="7"/>
        <v>855.93310719131614</v>
      </c>
      <c r="S50" s="52">
        <v>20169.39</v>
      </c>
      <c r="T50" s="52" t="s">
        <v>47</v>
      </c>
      <c r="U50" s="60">
        <v>6.92</v>
      </c>
      <c r="V50" s="50">
        <v>2022</v>
      </c>
    </row>
    <row r="51" spans="1:22" ht="30" x14ac:dyDescent="0.2">
      <c r="A51" s="48">
        <f t="shared" si="8"/>
        <v>7</v>
      </c>
      <c r="B51" s="49" t="s">
        <v>132</v>
      </c>
      <c r="C51" s="50" t="s">
        <v>84</v>
      </c>
      <c r="D51" s="50"/>
      <c r="E51" s="51" t="s">
        <v>37</v>
      </c>
      <c r="F51" s="50" t="s">
        <v>74</v>
      </c>
      <c r="G51" s="50" t="s">
        <v>74</v>
      </c>
      <c r="H51" s="52">
        <v>1431.6</v>
      </c>
      <c r="I51" s="52">
        <v>1270.5999999999999</v>
      </c>
      <c r="J51" s="52">
        <v>994.12</v>
      </c>
      <c r="K51" s="53">
        <v>77</v>
      </c>
      <c r="L51" s="51" t="s">
        <v>34</v>
      </c>
      <c r="M51" s="52">
        <f t="shared" si="6"/>
        <v>3573700</v>
      </c>
      <c r="N51" s="52">
        <v>0</v>
      </c>
      <c r="O51" s="52">
        <v>0</v>
      </c>
      <c r="P51" s="52">
        <v>0</v>
      </c>
      <c r="Q51" s="52">
        <v>3573700</v>
      </c>
      <c r="R51" s="52">
        <f t="shared" si="7"/>
        <v>2812.6082165905873</v>
      </c>
      <c r="S51" s="52">
        <v>20169.39</v>
      </c>
      <c r="T51" s="52" t="s">
        <v>47</v>
      </c>
      <c r="U51" s="60">
        <v>6.92</v>
      </c>
      <c r="V51" s="50">
        <v>2022</v>
      </c>
    </row>
    <row r="52" spans="1:22" ht="30" x14ac:dyDescent="0.2">
      <c r="A52" s="48">
        <f t="shared" si="8"/>
        <v>8</v>
      </c>
      <c r="B52" s="49" t="s">
        <v>133</v>
      </c>
      <c r="C52" s="50" t="s">
        <v>73</v>
      </c>
      <c r="D52" s="50"/>
      <c r="E52" s="51" t="s">
        <v>37</v>
      </c>
      <c r="F52" s="50" t="s">
        <v>45</v>
      </c>
      <c r="G52" s="50" t="s">
        <v>80</v>
      </c>
      <c r="H52" s="52">
        <v>4990.3</v>
      </c>
      <c r="I52" s="52">
        <v>4579.3</v>
      </c>
      <c r="J52" s="52">
        <v>4108</v>
      </c>
      <c r="K52" s="53">
        <v>165</v>
      </c>
      <c r="L52" s="51" t="s">
        <v>38</v>
      </c>
      <c r="M52" s="52">
        <f t="shared" si="6"/>
        <v>3304374.38</v>
      </c>
      <c r="N52" s="52">
        <v>0</v>
      </c>
      <c r="O52" s="52">
        <v>0</v>
      </c>
      <c r="P52" s="52">
        <v>0</v>
      </c>
      <c r="Q52" s="52">
        <v>3304374.38</v>
      </c>
      <c r="R52" s="52">
        <f t="shared" si="7"/>
        <v>721.58940886161633</v>
      </c>
      <c r="S52" s="52">
        <v>20169.39</v>
      </c>
      <c r="T52" s="52" t="s">
        <v>47</v>
      </c>
      <c r="U52" s="60">
        <v>6.92</v>
      </c>
      <c r="V52" s="50">
        <v>2022</v>
      </c>
    </row>
    <row r="53" spans="1:22" ht="30" x14ac:dyDescent="0.2">
      <c r="A53" s="48">
        <f t="shared" si="8"/>
        <v>9</v>
      </c>
      <c r="B53" s="49" t="s">
        <v>95</v>
      </c>
      <c r="C53" s="50" t="s">
        <v>93</v>
      </c>
      <c r="D53" s="50"/>
      <c r="E53" s="51" t="s">
        <v>29</v>
      </c>
      <c r="F53" s="50" t="s">
        <v>68</v>
      </c>
      <c r="G53" s="50" t="s">
        <v>74</v>
      </c>
      <c r="H53" s="52">
        <v>1060.6099999999999</v>
      </c>
      <c r="I53" s="52">
        <v>940.01</v>
      </c>
      <c r="J53" s="52">
        <v>741.1</v>
      </c>
      <c r="K53" s="53">
        <v>87</v>
      </c>
      <c r="L53" s="51" t="s">
        <v>31</v>
      </c>
      <c r="M53" s="52">
        <f t="shared" si="6"/>
        <v>766199.56</v>
      </c>
      <c r="N53" s="52">
        <v>0</v>
      </c>
      <c r="O53" s="52">
        <v>0</v>
      </c>
      <c r="P53" s="52">
        <v>0</v>
      </c>
      <c r="Q53" s="52">
        <v>766199.56</v>
      </c>
      <c r="R53" s="52">
        <f t="shared" si="7"/>
        <v>815.09724364634428</v>
      </c>
      <c r="S53" s="52">
        <v>20169.39</v>
      </c>
      <c r="T53" s="52" t="s">
        <v>47</v>
      </c>
      <c r="U53" s="60">
        <v>6.92</v>
      </c>
      <c r="V53" s="50">
        <v>2022</v>
      </c>
    </row>
    <row r="54" spans="1:22" ht="60" x14ac:dyDescent="0.2">
      <c r="A54" s="48">
        <f t="shared" si="8"/>
        <v>10</v>
      </c>
      <c r="B54" s="49" t="s">
        <v>96</v>
      </c>
      <c r="C54" s="50" t="s">
        <v>93</v>
      </c>
      <c r="D54" s="50"/>
      <c r="E54" s="51" t="s">
        <v>29</v>
      </c>
      <c r="F54" s="50" t="s">
        <v>68</v>
      </c>
      <c r="G54" s="50" t="s">
        <v>68</v>
      </c>
      <c r="H54" s="52">
        <v>702.5</v>
      </c>
      <c r="I54" s="52">
        <v>619.1</v>
      </c>
      <c r="J54" s="52">
        <v>619.1</v>
      </c>
      <c r="K54" s="53">
        <v>33</v>
      </c>
      <c r="L54" s="51" t="s">
        <v>43</v>
      </c>
      <c r="M54" s="52">
        <f t="shared" si="6"/>
        <v>679783.33</v>
      </c>
      <c r="N54" s="52">
        <v>0</v>
      </c>
      <c r="O54" s="52">
        <v>0</v>
      </c>
      <c r="P54" s="52">
        <v>0</v>
      </c>
      <c r="Q54" s="52">
        <v>679783.33</v>
      </c>
      <c r="R54" s="52">
        <f t="shared" si="7"/>
        <v>1098.0186238087545</v>
      </c>
      <c r="S54" s="52">
        <v>20169.39</v>
      </c>
      <c r="T54" s="52" t="s">
        <v>47</v>
      </c>
      <c r="U54" s="60">
        <v>6.92</v>
      </c>
      <c r="V54" s="50">
        <v>2022</v>
      </c>
    </row>
    <row r="55" spans="1:22" ht="75" x14ac:dyDescent="0.2">
      <c r="A55" s="48">
        <f t="shared" si="8"/>
        <v>11</v>
      </c>
      <c r="B55" s="49" t="s">
        <v>97</v>
      </c>
      <c r="C55" s="50" t="s">
        <v>93</v>
      </c>
      <c r="D55" s="50"/>
      <c r="E55" s="51" t="s">
        <v>29</v>
      </c>
      <c r="F55" s="50" t="s">
        <v>68</v>
      </c>
      <c r="G55" s="50" t="s">
        <v>68</v>
      </c>
      <c r="H55" s="52">
        <v>822.5</v>
      </c>
      <c r="I55" s="52">
        <v>743.7</v>
      </c>
      <c r="J55" s="52">
        <v>605.1</v>
      </c>
      <c r="K55" s="53">
        <v>52</v>
      </c>
      <c r="L55" s="51" t="s">
        <v>0</v>
      </c>
      <c r="M55" s="52">
        <f t="shared" si="6"/>
        <v>1389951.3</v>
      </c>
      <c r="N55" s="52">
        <v>0</v>
      </c>
      <c r="O55" s="52">
        <v>0</v>
      </c>
      <c r="P55" s="52">
        <v>0</v>
      </c>
      <c r="Q55" s="52">
        <v>1389951.3</v>
      </c>
      <c r="R55" s="52">
        <f t="shared" si="7"/>
        <v>1868.9677289229528</v>
      </c>
      <c r="S55" s="52">
        <v>20169.39</v>
      </c>
      <c r="T55" s="52" t="s">
        <v>47</v>
      </c>
      <c r="U55" s="60">
        <v>6.92</v>
      </c>
      <c r="V55" s="50">
        <v>2022</v>
      </c>
    </row>
    <row r="56" spans="1:22" ht="75" x14ac:dyDescent="0.2">
      <c r="A56" s="48">
        <f t="shared" si="8"/>
        <v>12</v>
      </c>
      <c r="B56" s="49" t="s">
        <v>98</v>
      </c>
      <c r="C56" s="50" t="s">
        <v>93</v>
      </c>
      <c r="D56" s="50"/>
      <c r="E56" s="51" t="s">
        <v>29</v>
      </c>
      <c r="F56" s="50" t="s">
        <v>68</v>
      </c>
      <c r="G56" s="50" t="s">
        <v>68</v>
      </c>
      <c r="H56" s="52">
        <v>694</v>
      </c>
      <c r="I56" s="52">
        <v>634.29999999999995</v>
      </c>
      <c r="J56" s="52">
        <v>419.9</v>
      </c>
      <c r="K56" s="53">
        <v>54</v>
      </c>
      <c r="L56" s="51" t="s">
        <v>53</v>
      </c>
      <c r="M56" s="52">
        <f t="shared" si="6"/>
        <v>512209.25</v>
      </c>
      <c r="N56" s="52">
        <v>0</v>
      </c>
      <c r="O56" s="52">
        <v>0</v>
      </c>
      <c r="P56" s="52">
        <v>0</v>
      </c>
      <c r="Q56" s="52">
        <v>512209.25</v>
      </c>
      <c r="R56" s="52">
        <f t="shared" si="7"/>
        <v>807.51891849282674</v>
      </c>
      <c r="S56" s="52">
        <v>20169.39</v>
      </c>
      <c r="T56" s="52" t="s">
        <v>47</v>
      </c>
      <c r="U56" s="60">
        <v>6.92</v>
      </c>
      <c r="V56" s="50">
        <v>2022</v>
      </c>
    </row>
    <row r="57" spans="1:22" ht="30" x14ac:dyDescent="0.2">
      <c r="A57" s="48">
        <f t="shared" si="8"/>
        <v>13</v>
      </c>
      <c r="B57" s="49" t="s">
        <v>134</v>
      </c>
      <c r="C57" s="50" t="s">
        <v>93</v>
      </c>
      <c r="D57" s="50"/>
      <c r="E57" s="51" t="s">
        <v>29</v>
      </c>
      <c r="F57" s="50" t="s">
        <v>68</v>
      </c>
      <c r="G57" s="50" t="s">
        <v>74</v>
      </c>
      <c r="H57" s="52">
        <v>969.8</v>
      </c>
      <c r="I57" s="52">
        <v>889.9</v>
      </c>
      <c r="J57" s="52">
        <v>675.9</v>
      </c>
      <c r="K57" s="53">
        <v>49</v>
      </c>
      <c r="L57" s="51" t="s">
        <v>31</v>
      </c>
      <c r="M57" s="52">
        <f t="shared" si="6"/>
        <v>700597.66</v>
      </c>
      <c r="N57" s="52">
        <v>0</v>
      </c>
      <c r="O57" s="52">
        <v>0</v>
      </c>
      <c r="P57" s="52">
        <v>0</v>
      </c>
      <c r="Q57" s="52">
        <v>700597.66</v>
      </c>
      <c r="R57" s="52">
        <f t="shared" si="7"/>
        <v>787.2768400943927</v>
      </c>
      <c r="S57" s="52">
        <v>20169.39</v>
      </c>
      <c r="T57" s="52" t="s">
        <v>47</v>
      </c>
      <c r="U57" s="60">
        <v>6.92</v>
      </c>
      <c r="V57" s="50">
        <v>2022</v>
      </c>
    </row>
    <row r="58" spans="1:22" ht="138.75" customHeight="1" x14ac:dyDescent="0.2">
      <c r="A58" s="48">
        <f t="shared" si="8"/>
        <v>14</v>
      </c>
      <c r="B58" s="49" t="s">
        <v>135</v>
      </c>
      <c r="C58" s="50" t="s">
        <v>90</v>
      </c>
      <c r="D58" s="50"/>
      <c r="E58" s="51" t="s">
        <v>29</v>
      </c>
      <c r="F58" s="50" t="s">
        <v>68</v>
      </c>
      <c r="G58" s="50" t="s">
        <v>68</v>
      </c>
      <c r="H58" s="52">
        <v>554.79999999999995</v>
      </c>
      <c r="I58" s="52">
        <v>494.2</v>
      </c>
      <c r="J58" s="52">
        <v>219.9</v>
      </c>
      <c r="K58" s="53">
        <v>40</v>
      </c>
      <c r="L58" s="51" t="s">
        <v>192</v>
      </c>
      <c r="M58" s="52">
        <f t="shared" si="6"/>
        <v>2096365.4</v>
      </c>
      <c r="N58" s="52">
        <v>0</v>
      </c>
      <c r="O58" s="52">
        <v>0</v>
      </c>
      <c r="P58" s="52">
        <v>0</v>
      </c>
      <c r="Q58" s="52">
        <v>2096365.4</v>
      </c>
      <c r="R58" s="52">
        <f t="shared" si="7"/>
        <v>4241.9372723593688</v>
      </c>
      <c r="S58" s="52">
        <v>20169.39</v>
      </c>
      <c r="T58" s="52" t="s">
        <v>47</v>
      </c>
      <c r="U58" s="60">
        <v>6.92</v>
      </c>
      <c r="V58" s="50">
        <v>2022</v>
      </c>
    </row>
    <row r="59" spans="1:22" ht="60" x14ac:dyDescent="0.2">
      <c r="A59" s="48">
        <f t="shared" si="8"/>
        <v>15</v>
      </c>
      <c r="B59" s="49" t="s">
        <v>136</v>
      </c>
      <c r="C59" s="50" t="s">
        <v>92</v>
      </c>
      <c r="D59" s="50"/>
      <c r="E59" s="51" t="s">
        <v>29</v>
      </c>
      <c r="F59" s="50" t="s">
        <v>68</v>
      </c>
      <c r="G59" s="50" t="s">
        <v>74</v>
      </c>
      <c r="H59" s="52">
        <v>911.6</v>
      </c>
      <c r="I59" s="52">
        <v>842</v>
      </c>
      <c r="J59" s="52">
        <v>586.70000000000005</v>
      </c>
      <c r="K59" s="53">
        <v>47</v>
      </c>
      <c r="L59" s="51" t="s">
        <v>39</v>
      </c>
      <c r="M59" s="52">
        <f t="shared" si="6"/>
        <v>682286.33</v>
      </c>
      <c r="N59" s="52">
        <v>0</v>
      </c>
      <c r="O59" s="52">
        <v>0</v>
      </c>
      <c r="P59" s="52">
        <v>0</v>
      </c>
      <c r="Q59" s="52">
        <v>682286.33</v>
      </c>
      <c r="R59" s="52">
        <f t="shared" si="7"/>
        <v>810.31630641330162</v>
      </c>
      <c r="S59" s="52">
        <v>20169.39</v>
      </c>
      <c r="T59" s="52" t="s">
        <v>47</v>
      </c>
      <c r="U59" s="60">
        <v>6.92</v>
      </c>
      <c r="V59" s="50">
        <v>2022</v>
      </c>
    </row>
    <row r="60" spans="1:22" ht="139.5" customHeight="1" x14ac:dyDescent="0.2">
      <c r="A60" s="48">
        <f t="shared" si="8"/>
        <v>16</v>
      </c>
      <c r="B60" s="49" t="s">
        <v>137</v>
      </c>
      <c r="C60" s="50" t="s">
        <v>78</v>
      </c>
      <c r="D60" s="50"/>
      <c r="E60" s="51" t="s">
        <v>29</v>
      </c>
      <c r="F60" s="50" t="s">
        <v>68</v>
      </c>
      <c r="G60" s="50" t="s">
        <v>74</v>
      </c>
      <c r="H60" s="52">
        <v>931.9</v>
      </c>
      <c r="I60" s="52">
        <v>846.4</v>
      </c>
      <c r="J60" s="52">
        <v>716.4</v>
      </c>
      <c r="K60" s="53">
        <v>45</v>
      </c>
      <c r="L60" s="51" t="s">
        <v>193</v>
      </c>
      <c r="M60" s="52">
        <f t="shared" si="6"/>
        <v>3168460.7</v>
      </c>
      <c r="N60" s="52">
        <v>0</v>
      </c>
      <c r="O60" s="52">
        <v>0</v>
      </c>
      <c r="P60" s="52">
        <v>0</v>
      </c>
      <c r="Q60" s="52">
        <v>3168460.7</v>
      </c>
      <c r="R60" s="52">
        <f t="shared" si="7"/>
        <v>3743.4554584120988</v>
      </c>
      <c r="S60" s="52">
        <v>20169.39</v>
      </c>
      <c r="T60" s="52" t="s">
        <v>47</v>
      </c>
      <c r="U60" s="60">
        <v>6.92</v>
      </c>
      <c r="V60" s="50">
        <v>2022</v>
      </c>
    </row>
    <row r="61" spans="1:22" ht="30" x14ac:dyDescent="0.2">
      <c r="A61" s="48">
        <f t="shared" si="8"/>
        <v>17</v>
      </c>
      <c r="B61" s="49" t="s">
        <v>138</v>
      </c>
      <c r="C61" s="50" t="s">
        <v>99</v>
      </c>
      <c r="D61" s="50"/>
      <c r="E61" s="51" t="s">
        <v>29</v>
      </c>
      <c r="F61" s="50" t="s">
        <v>68</v>
      </c>
      <c r="G61" s="50" t="s">
        <v>74</v>
      </c>
      <c r="H61" s="52">
        <v>579.79999999999995</v>
      </c>
      <c r="I61" s="52">
        <v>553.5</v>
      </c>
      <c r="J61" s="52">
        <v>268.39999999999998</v>
      </c>
      <c r="K61" s="53">
        <v>29</v>
      </c>
      <c r="L61" s="51" t="s">
        <v>31</v>
      </c>
      <c r="M61" s="52">
        <f t="shared" si="6"/>
        <v>420355</v>
      </c>
      <c r="N61" s="52">
        <v>0</v>
      </c>
      <c r="O61" s="52">
        <v>0</v>
      </c>
      <c r="P61" s="52">
        <v>0</v>
      </c>
      <c r="Q61" s="52">
        <v>420355</v>
      </c>
      <c r="R61" s="52">
        <f t="shared" si="7"/>
        <v>759.44896115627819</v>
      </c>
      <c r="S61" s="52">
        <v>20169.39</v>
      </c>
      <c r="T61" s="52" t="s">
        <v>47</v>
      </c>
      <c r="U61" s="60">
        <v>6.92</v>
      </c>
      <c r="V61" s="50">
        <v>2022</v>
      </c>
    </row>
    <row r="62" spans="1:22" ht="14.25" x14ac:dyDescent="0.2">
      <c r="A62" s="58"/>
      <c r="B62" s="57" t="s">
        <v>1</v>
      </c>
      <c r="C62" s="54"/>
      <c r="D62" s="54"/>
      <c r="E62" s="54"/>
      <c r="F62" s="54"/>
      <c r="G62" s="54"/>
      <c r="H62" s="55">
        <f>SUM(H45:H61)</f>
        <v>20619.809999999998</v>
      </c>
      <c r="I62" s="55">
        <f t="shared" ref="I62:K62" si="9">SUM(I45:I61)</f>
        <v>18728.11</v>
      </c>
      <c r="J62" s="55">
        <f t="shared" si="9"/>
        <v>14628.82</v>
      </c>
      <c r="K62" s="56">
        <f t="shared" si="9"/>
        <v>980</v>
      </c>
      <c r="L62" s="54"/>
      <c r="M62" s="55">
        <f>SUM(M45:M61)</f>
        <v>30911197.439999994</v>
      </c>
      <c r="N62" s="55">
        <v>0</v>
      </c>
      <c r="O62" s="55">
        <v>0</v>
      </c>
      <c r="P62" s="55">
        <v>0</v>
      </c>
      <c r="Q62" s="55">
        <f t="shared" ref="Q62:R62" si="10">SUM(Q45:Q61)</f>
        <v>30911197.439999994</v>
      </c>
      <c r="R62" s="55">
        <f t="shared" si="10"/>
        <v>36566.205371029879</v>
      </c>
      <c r="S62" s="54"/>
      <c r="T62" s="54"/>
      <c r="U62" s="54"/>
      <c r="V62" s="54"/>
    </row>
    <row r="63" spans="1:22" ht="14.25" x14ac:dyDescent="0.2">
      <c r="A63" s="111" t="s">
        <v>51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14.25" x14ac:dyDescent="0.2">
      <c r="A64" s="111" t="s">
        <v>66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</row>
    <row r="65" spans="1:22" ht="30" x14ac:dyDescent="0.2">
      <c r="A65" s="48">
        <v>1</v>
      </c>
      <c r="B65" s="49" t="s">
        <v>100</v>
      </c>
      <c r="C65" s="50" t="s">
        <v>82</v>
      </c>
      <c r="D65" s="50"/>
      <c r="E65" s="51" t="s">
        <v>37</v>
      </c>
      <c r="F65" s="50" t="s">
        <v>74</v>
      </c>
      <c r="G65" s="50" t="s">
        <v>68</v>
      </c>
      <c r="H65" s="52">
        <v>1626.4</v>
      </c>
      <c r="I65" s="52">
        <v>1472.2</v>
      </c>
      <c r="J65" s="52">
        <v>1250.5999999999999</v>
      </c>
      <c r="K65" s="53">
        <v>75</v>
      </c>
      <c r="L65" s="84" t="s">
        <v>34</v>
      </c>
      <c r="M65" s="61">
        <f>N65+O65+P65+Q65</f>
        <v>2557684.7999999998</v>
      </c>
      <c r="N65" s="52">
        <v>0</v>
      </c>
      <c r="O65" s="52">
        <v>0</v>
      </c>
      <c r="P65" s="52">
        <v>0</v>
      </c>
      <c r="Q65" s="61">
        <v>2557684.7999999998</v>
      </c>
      <c r="R65" s="52">
        <f>M65/I65</f>
        <v>1737.3215595707104</v>
      </c>
      <c r="S65" s="52">
        <v>22041.119999999999</v>
      </c>
      <c r="T65" s="52" t="s">
        <v>47</v>
      </c>
      <c r="U65" s="60">
        <v>7.38</v>
      </c>
      <c r="V65" s="50">
        <v>2023</v>
      </c>
    </row>
    <row r="66" spans="1:22" ht="30" x14ac:dyDescent="0.2">
      <c r="A66" s="48">
        <v>2</v>
      </c>
      <c r="B66" s="62" t="s">
        <v>139</v>
      </c>
      <c r="C66" s="50" t="s">
        <v>67</v>
      </c>
      <c r="D66" s="50"/>
      <c r="E66" s="51" t="s">
        <v>37</v>
      </c>
      <c r="F66" s="50" t="s">
        <v>68</v>
      </c>
      <c r="G66" s="50" t="s">
        <v>68</v>
      </c>
      <c r="H66" s="52">
        <v>701.1</v>
      </c>
      <c r="I66" s="52">
        <v>637.20000000000005</v>
      </c>
      <c r="J66" s="52">
        <v>395.7</v>
      </c>
      <c r="K66" s="53">
        <v>42</v>
      </c>
      <c r="L66" s="51" t="s">
        <v>34</v>
      </c>
      <c r="M66" s="61">
        <f t="shared" ref="M66:M79" si="11">N66+O66+P66+Q66</f>
        <v>2111777.2999999998</v>
      </c>
      <c r="N66" s="52">
        <v>0</v>
      </c>
      <c r="O66" s="52">
        <v>0</v>
      </c>
      <c r="P66" s="52">
        <v>0</v>
      </c>
      <c r="Q66" s="52">
        <v>2111777.2999999998</v>
      </c>
      <c r="R66" s="52">
        <f t="shared" ref="R66:R79" si="12">M66/I66</f>
        <v>3314.1514438166973</v>
      </c>
      <c r="S66" s="52">
        <v>22041.119999999999</v>
      </c>
      <c r="T66" s="52" t="s">
        <v>47</v>
      </c>
      <c r="U66" s="60">
        <v>7.38</v>
      </c>
      <c r="V66" s="50">
        <v>2023</v>
      </c>
    </row>
    <row r="67" spans="1:22" ht="30" x14ac:dyDescent="0.2">
      <c r="A67" s="48">
        <f t="shared" ref="A67:A79" si="13">A66+1</f>
        <v>3</v>
      </c>
      <c r="B67" s="62" t="s">
        <v>101</v>
      </c>
      <c r="C67" s="50" t="s">
        <v>82</v>
      </c>
      <c r="D67" s="50"/>
      <c r="E67" s="51" t="s">
        <v>37</v>
      </c>
      <c r="F67" s="50" t="s">
        <v>74</v>
      </c>
      <c r="G67" s="50" t="s">
        <v>68</v>
      </c>
      <c r="H67" s="52">
        <v>1615.6</v>
      </c>
      <c r="I67" s="52">
        <v>1461.1</v>
      </c>
      <c r="J67" s="52">
        <v>1036.4000000000001</v>
      </c>
      <c r="K67" s="53">
        <v>64</v>
      </c>
      <c r="L67" s="51" t="s">
        <v>34</v>
      </c>
      <c r="M67" s="61">
        <f t="shared" si="11"/>
        <v>2548575</v>
      </c>
      <c r="N67" s="52">
        <v>0</v>
      </c>
      <c r="O67" s="52">
        <v>0</v>
      </c>
      <c r="P67" s="52">
        <v>0</v>
      </c>
      <c r="Q67" s="52">
        <v>2548575</v>
      </c>
      <c r="R67" s="52">
        <f t="shared" si="12"/>
        <v>1744.2851276435563</v>
      </c>
      <c r="S67" s="52">
        <v>22041.119999999999</v>
      </c>
      <c r="T67" s="52" t="s">
        <v>47</v>
      </c>
      <c r="U67" s="60">
        <v>7.38</v>
      </c>
      <c r="V67" s="50">
        <v>2023</v>
      </c>
    </row>
    <row r="68" spans="1:22" ht="30" x14ac:dyDescent="0.2">
      <c r="A68" s="48">
        <f t="shared" si="13"/>
        <v>4</v>
      </c>
      <c r="B68" s="62" t="s">
        <v>140</v>
      </c>
      <c r="C68" s="50" t="s">
        <v>67</v>
      </c>
      <c r="D68" s="50"/>
      <c r="E68" s="51" t="s">
        <v>37</v>
      </c>
      <c r="F68" s="50" t="s">
        <v>74</v>
      </c>
      <c r="G68" s="50" t="s">
        <v>74</v>
      </c>
      <c r="H68" s="52">
        <v>2032.8</v>
      </c>
      <c r="I68" s="52">
        <v>1998.5</v>
      </c>
      <c r="J68" s="52">
        <v>1313.4</v>
      </c>
      <c r="K68" s="53">
        <v>101</v>
      </c>
      <c r="L68" s="51" t="s">
        <v>31</v>
      </c>
      <c r="M68" s="61">
        <f t="shared" si="11"/>
        <v>2254375.2000000002</v>
      </c>
      <c r="N68" s="52">
        <v>0</v>
      </c>
      <c r="O68" s="52">
        <v>0</v>
      </c>
      <c r="P68" s="52">
        <v>0</v>
      </c>
      <c r="Q68" s="52">
        <v>2254375.2000000002</v>
      </c>
      <c r="R68" s="52">
        <f t="shared" si="12"/>
        <v>1128.0336252189143</v>
      </c>
      <c r="S68" s="52">
        <v>22041.119999999999</v>
      </c>
      <c r="T68" s="52" t="s">
        <v>47</v>
      </c>
      <c r="U68" s="60">
        <v>7.38</v>
      </c>
      <c r="V68" s="50">
        <v>2023</v>
      </c>
    </row>
    <row r="69" spans="1:22" ht="165" x14ac:dyDescent="0.2">
      <c r="A69" s="48">
        <f t="shared" si="13"/>
        <v>5</v>
      </c>
      <c r="B69" s="62" t="s">
        <v>141</v>
      </c>
      <c r="C69" s="50" t="s">
        <v>76</v>
      </c>
      <c r="D69" s="50"/>
      <c r="E69" s="51" t="s">
        <v>29</v>
      </c>
      <c r="F69" s="50" t="s">
        <v>45</v>
      </c>
      <c r="G69" s="50" t="s">
        <v>69</v>
      </c>
      <c r="H69" s="52">
        <v>4058.6</v>
      </c>
      <c r="I69" s="52">
        <v>2817.2</v>
      </c>
      <c r="J69" s="52">
        <v>2427.1</v>
      </c>
      <c r="K69" s="53">
        <v>275</v>
      </c>
      <c r="L69" s="51" t="s">
        <v>202</v>
      </c>
      <c r="M69" s="132">
        <f t="shared" si="11"/>
        <v>17222781.960000001</v>
      </c>
      <c r="N69" s="132">
        <v>0</v>
      </c>
      <c r="O69" s="132">
        <v>0</v>
      </c>
      <c r="P69" s="132">
        <v>0</v>
      </c>
      <c r="Q69" s="132">
        <v>17222781.960000001</v>
      </c>
      <c r="R69" s="52">
        <f t="shared" si="12"/>
        <v>6113.4395712054529</v>
      </c>
      <c r="S69" s="52">
        <v>22041.119999999999</v>
      </c>
      <c r="T69" s="52" t="s">
        <v>47</v>
      </c>
      <c r="U69" s="60">
        <v>7.38</v>
      </c>
      <c r="V69" s="50">
        <v>2023</v>
      </c>
    </row>
    <row r="70" spans="1:22" ht="60" x14ac:dyDescent="0.2">
      <c r="A70" s="48">
        <f t="shared" si="13"/>
        <v>6</v>
      </c>
      <c r="B70" s="62" t="s">
        <v>142</v>
      </c>
      <c r="C70" s="50" t="s">
        <v>91</v>
      </c>
      <c r="D70" s="50"/>
      <c r="E70" s="51" t="s">
        <v>29</v>
      </c>
      <c r="F70" s="50" t="s">
        <v>68</v>
      </c>
      <c r="G70" s="50" t="s">
        <v>74</v>
      </c>
      <c r="H70" s="52">
        <v>929.8</v>
      </c>
      <c r="I70" s="52">
        <v>844.1</v>
      </c>
      <c r="J70" s="52">
        <v>750.1</v>
      </c>
      <c r="K70" s="53">
        <v>48</v>
      </c>
      <c r="L70" s="51" t="s">
        <v>39</v>
      </c>
      <c r="M70" s="61">
        <f t="shared" si="11"/>
        <v>952673.08</v>
      </c>
      <c r="N70" s="52">
        <v>0</v>
      </c>
      <c r="O70" s="52">
        <v>0</v>
      </c>
      <c r="P70" s="52">
        <v>0</v>
      </c>
      <c r="Q70" s="52">
        <v>952673.08</v>
      </c>
      <c r="R70" s="52">
        <f t="shared" si="12"/>
        <v>1128.6258500177703</v>
      </c>
      <c r="S70" s="52">
        <v>22041.119999999999</v>
      </c>
      <c r="T70" s="52" t="s">
        <v>47</v>
      </c>
      <c r="U70" s="60">
        <v>7.38</v>
      </c>
      <c r="V70" s="50">
        <v>2023</v>
      </c>
    </row>
    <row r="71" spans="1:22" ht="30" x14ac:dyDescent="0.2">
      <c r="A71" s="48">
        <f t="shared" si="13"/>
        <v>7</v>
      </c>
      <c r="B71" s="62" t="s">
        <v>143</v>
      </c>
      <c r="C71" s="50" t="s">
        <v>81</v>
      </c>
      <c r="D71" s="50"/>
      <c r="E71" s="51" t="s">
        <v>29</v>
      </c>
      <c r="F71" s="50" t="s">
        <v>68</v>
      </c>
      <c r="G71" s="50" t="s">
        <v>74</v>
      </c>
      <c r="H71" s="52">
        <v>923.62</v>
      </c>
      <c r="I71" s="52">
        <v>837.92</v>
      </c>
      <c r="J71" s="52">
        <v>600.91999999999996</v>
      </c>
      <c r="K71" s="53">
        <v>45</v>
      </c>
      <c r="L71" s="51" t="s">
        <v>31</v>
      </c>
      <c r="M71" s="61">
        <f t="shared" si="11"/>
        <v>1024294.58</v>
      </c>
      <c r="N71" s="52">
        <v>0</v>
      </c>
      <c r="O71" s="52">
        <v>0</v>
      </c>
      <c r="P71" s="52">
        <v>0</v>
      </c>
      <c r="Q71" s="52">
        <v>1024294.58</v>
      </c>
      <c r="R71" s="52">
        <f t="shared" si="12"/>
        <v>1222.4252673286232</v>
      </c>
      <c r="S71" s="52">
        <v>22041.119999999999</v>
      </c>
      <c r="T71" s="52" t="s">
        <v>47</v>
      </c>
      <c r="U71" s="60">
        <v>7.38</v>
      </c>
      <c r="V71" s="50">
        <v>2023</v>
      </c>
    </row>
    <row r="72" spans="1:22" ht="60" x14ac:dyDescent="0.2">
      <c r="A72" s="48">
        <f t="shared" si="13"/>
        <v>8</v>
      </c>
      <c r="B72" s="62" t="s">
        <v>102</v>
      </c>
      <c r="C72" s="50" t="s">
        <v>77</v>
      </c>
      <c r="D72" s="50"/>
      <c r="E72" s="51" t="s">
        <v>29</v>
      </c>
      <c r="F72" s="50" t="s">
        <v>68</v>
      </c>
      <c r="G72" s="50" t="s">
        <v>74</v>
      </c>
      <c r="H72" s="52">
        <v>977</v>
      </c>
      <c r="I72" s="52">
        <v>898.7</v>
      </c>
      <c r="J72" s="52">
        <v>656.2</v>
      </c>
      <c r="K72" s="53">
        <v>62</v>
      </c>
      <c r="L72" s="51" t="s">
        <v>4</v>
      </c>
      <c r="M72" s="61">
        <f t="shared" si="11"/>
        <v>1001034.2</v>
      </c>
      <c r="N72" s="52">
        <v>0</v>
      </c>
      <c r="O72" s="52">
        <v>0</v>
      </c>
      <c r="P72" s="52">
        <v>0</v>
      </c>
      <c r="Q72" s="52">
        <v>1001034.2</v>
      </c>
      <c r="R72" s="52">
        <f t="shared" si="12"/>
        <v>1113.8691443195726</v>
      </c>
      <c r="S72" s="52">
        <v>22041.119999999999</v>
      </c>
      <c r="T72" s="52" t="s">
        <v>47</v>
      </c>
      <c r="U72" s="60">
        <v>7.38</v>
      </c>
      <c r="V72" s="50">
        <v>2023</v>
      </c>
    </row>
    <row r="73" spans="1:22" ht="30" x14ac:dyDescent="0.2">
      <c r="A73" s="48">
        <f t="shared" si="13"/>
        <v>9</v>
      </c>
      <c r="B73" s="62" t="s">
        <v>144</v>
      </c>
      <c r="C73" s="50" t="s">
        <v>67</v>
      </c>
      <c r="D73" s="50"/>
      <c r="E73" s="51" t="s">
        <v>37</v>
      </c>
      <c r="F73" s="50" t="s">
        <v>68</v>
      </c>
      <c r="G73" s="50" t="s">
        <v>74</v>
      </c>
      <c r="H73" s="52">
        <v>934.9</v>
      </c>
      <c r="I73" s="52">
        <v>848.9</v>
      </c>
      <c r="J73" s="52">
        <v>577.4</v>
      </c>
      <c r="K73" s="53">
        <v>55</v>
      </c>
      <c r="L73" s="51" t="s">
        <v>31</v>
      </c>
      <c r="M73" s="61">
        <f t="shared" si="11"/>
        <v>1036804.1</v>
      </c>
      <c r="N73" s="52">
        <v>0</v>
      </c>
      <c r="O73" s="52">
        <v>0</v>
      </c>
      <c r="P73" s="52">
        <v>0</v>
      </c>
      <c r="Q73" s="52">
        <v>1036804.1</v>
      </c>
      <c r="R73" s="52">
        <f t="shared" si="12"/>
        <v>1221.3501001295795</v>
      </c>
      <c r="S73" s="52">
        <v>22041.119999999999</v>
      </c>
      <c r="T73" s="52" t="s">
        <v>47</v>
      </c>
      <c r="U73" s="60">
        <v>7.38</v>
      </c>
      <c r="V73" s="50">
        <v>2023</v>
      </c>
    </row>
    <row r="74" spans="1:22" ht="30" x14ac:dyDescent="0.2">
      <c r="A74" s="48">
        <f t="shared" si="13"/>
        <v>10</v>
      </c>
      <c r="B74" s="62" t="s">
        <v>145</v>
      </c>
      <c r="C74" s="50" t="s">
        <v>75</v>
      </c>
      <c r="D74" s="50"/>
      <c r="E74" s="51" t="s">
        <v>37</v>
      </c>
      <c r="F74" s="50" t="s">
        <v>74</v>
      </c>
      <c r="G74" s="50" t="s">
        <v>74</v>
      </c>
      <c r="H74" s="52">
        <v>2211</v>
      </c>
      <c r="I74" s="52">
        <v>1978</v>
      </c>
      <c r="J74" s="52">
        <v>1522.5</v>
      </c>
      <c r="K74" s="53">
        <v>122</v>
      </c>
      <c r="L74" s="51" t="s">
        <v>31</v>
      </c>
      <c r="M74" s="61">
        <f t="shared" si="11"/>
        <v>2451999</v>
      </c>
      <c r="N74" s="52">
        <v>0</v>
      </c>
      <c r="O74" s="52">
        <v>0</v>
      </c>
      <c r="P74" s="52">
        <v>0</v>
      </c>
      <c r="Q74" s="52">
        <v>2451999</v>
      </c>
      <c r="R74" s="52">
        <f t="shared" si="12"/>
        <v>1239.6354903943377</v>
      </c>
      <c r="S74" s="52">
        <v>22041.119999999999</v>
      </c>
      <c r="T74" s="52" t="s">
        <v>47</v>
      </c>
      <c r="U74" s="60">
        <v>7.38</v>
      </c>
      <c r="V74" s="50">
        <v>2023</v>
      </c>
    </row>
    <row r="75" spans="1:22" ht="45" x14ac:dyDescent="0.2">
      <c r="A75" s="48">
        <f t="shared" si="13"/>
        <v>11</v>
      </c>
      <c r="B75" s="62" t="s">
        <v>103</v>
      </c>
      <c r="C75" s="50" t="s">
        <v>76</v>
      </c>
      <c r="D75" s="50"/>
      <c r="E75" s="51" t="s">
        <v>29</v>
      </c>
      <c r="F75" s="50" t="s">
        <v>68</v>
      </c>
      <c r="G75" s="50" t="s">
        <v>74</v>
      </c>
      <c r="H75" s="52">
        <v>941.7</v>
      </c>
      <c r="I75" s="52">
        <v>857.4</v>
      </c>
      <c r="J75" s="52">
        <v>813</v>
      </c>
      <c r="K75" s="53">
        <v>60</v>
      </c>
      <c r="L75" s="51" t="s">
        <v>31</v>
      </c>
      <c r="M75" s="61">
        <f t="shared" si="11"/>
        <v>1044345.3</v>
      </c>
      <c r="N75" s="52">
        <v>0</v>
      </c>
      <c r="O75" s="52">
        <v>0</v>
      </c>
      <c r="P75" s="52">
        <v>0</v>
      </c>
      <c r="Q75" s="52">
        <v>1044345.3</v>
      </c>
      <c r="R75" s="52">
        <f t="shared" si="12"/>
        <v>1218.0374387683696</v>
      </c>
      <c r="S75" s="52">
        <v>22041.119999999999</v>
      </c>
      <c r="T75" s="52" t="s">
        <v>47</v>
      </c>
      <c r="U75" s="60">
        <v>7.38</v>
      </c>
      <c r="V75" s="50">
        <v>2023</v>
      </c>
    </row>
    <row r="76" spans="1:22" ht="60" x14ac:dyDescent="0.2">
      <c r="A76" s="48">
        <f t="shared" si="13"/>
        <v>12</v>
      </c>
      <c r="B76" s="62" t="s">
        <v>104</v>
      </c>
      <c r="C76" s="50" t="s">
        <v>83</v>
      </c>
      <c r="D76" s="50"/>
      <c r="E76" s="51" t="s">
        <v>37</v>
      </c>
      <c r="F76" s="50" t="s">
        <v>74</v>
      </c>
      <c r="G76" s="50" t="s">
        <v>68</v>
      </c>
      <c r="H76" s="52">
        <v>1487.53</v>
      </c>
      <c r="I76" s="52">
        <v>1331.53</v>
      </c>
      <c r="J76" s="52">
        <v>1284.05</v>
      </c>
      <c r="K76" s="53">
        <v>87</v>
      </c>
      <c r="L76" s="51" t="s">
        <v>43</v>
      </c>
      <c r="M76" s="61">
        <f t="shared" si="11"/>
        <v>1524123.34</v>
      </c>
      <c r="N76" s="52">
        <v>0</v>
      </c>
      <c r="O76" s="52">
        <v>0</v>
      </c>
      <c r="P76" s="52">
        <v>0</v>
      </c>
      <c r="Q76" s="52">
        <v>1524123.34</v>
      </c>
      <c r="R76" s="52">
        <f t="shared" si="12"/>
        <v>1144.6406314540416</v>
      </c>
      <c r="S76" s="52">
        <v>22041.119999999999</v>
      </c>
      <c r="T76" s="52" t="s">
        <v>47</v>
      </c>
      <c r="U76" s="60">
        <v>7.38</v>
      </c>
      <c r="V76" s="50">
        <v>2023</v>
      </c>
    </row>
    <row r="77" spans="1:22" ht="60" x14ac:dyDescent="0.2">
      <c r="A77" s="48">
        <f t="shared" si="13"/>
        <v>13</v>
      </c>
      <c r="B77" s="62" t="s">
        <v>105</v>
      </c>
      <c r="C77" s="50" t="s">
        <v>75</v>
      </c>
      <c r="D77" s="50"/>
      <c r="E77" s="51" t="s">
        <v>37</v>
      </c>
      <c r="F77" s="50" t="s">
        <v>74</v>
      </c>
      <c r="G77" s="50" t="s">
        <v>74</v>
      </c>
      <c r="H77" s="52">
        <v>2220.6</v>
      </c>
      <c r="I77" s="52">
        <v>1989.5</v>
      </c>
      <c r="J77" s="52">
        <v>1989.5</v>
      </c>
      <c r="K77" s="53">
        <v>94</v>
      </c>
      <c r="L77" s="51" t="s">
        <v>43</v>
      </c>
      <c r="M77" s="61">
        <f t="shared" si="11"/>
        <v>2275226.7599999998</v>
      </c>
      <c r="N77" s="52">
        <v>0</v>
      </c>
      <c r="O77" s="52">
        <v>0</v>
      </c>
      <c r="P77" s="52">
        <v>0</v>
      </c>
      <c r="Q77" s="52">
        <v>2275226.7599999998</v>
      </c>
      <c r="R77" s="52">
        <f t="shared" si="12"/>
        <v>1143.6173711987935</v>
      </c>
      <c r="S77" s="52">
        <v>22041.119999999999</v>
      </c>
      <c r="T77" s="52" t="s">
        <v>47</v>
      </c>
      <c r="U77" s="60">
        <v>7.38</v>
      </c>
      <c r="V77" s="50">
        <v>2023</v>
      </c>
    </row>
    <row r="78" spans="1:22" ht="60" x14ac:dyDescent="0.2">
      <c r="A78" s="48">
        <f t="shared" si="13"/>
        <v>14</v>
      </c>
      <c r="B78" s="62" t="s">
        <v>106</v>
      </c>
      <c r="C78" s="50" t="s">
        <v>82</v>
      </c>
      <c r="D78" s="50"/>
      <c r="E78" s="51" t="s">
        <v>37</v>
      </c>
      <c r="F78" s="50" t="s">
        <v>74</v>
      </c>
      <c r="G78" s="50" t="s">
        <v>68</v>
      </c>
      <c r="H78" s="52">
        <v>1470</v>
      </c>
      <c r="I78" s="52">
        <v>1317.9</v>
      </c>
      <c r="J78" s="52">
        <v>1082.4000000000001</v>
      </c>
      <c r="K78" s="53">
        <f>M78+M79</f>
        <v>3780517.85</v>
      </c>
      <c r="L78" s="51" t="s">
        <v>43</v>
      </c>
      <c r="M78" s="61">
        <f t="shared" si="11"/>
        <v>1506162</v>
      </c>
      <c r="N78" s="52">
        <v>0</v>
      </c>
      <c r="O78" s="52">
        <v>0</v>
      </c>
      <c r="P78" s="52">
        <v>0</v>
      </c>
      <c r="Q78" s="52">
        <v>1506162</v>
      </c>
      <c r="R78" s="52">
        <f t="shared" si="12"/>
        <v>1142.8499886182562</v>
      </c>
      <c r="S78" s="52">
        <v>22041.119999999999</v>
      </c>
      <c r="T78" s="52" t="s">
        <v>47</v>
      </c>
      <c r="U78" s="60">
        <v>7.38</v>
      </c>
      <c r="V78" s="50">
        <v>2023</v>
      </c>
    </row>
    <row r="79" spans="1:22" ht="60" x14ac:dyDescent="0.2">
      <c r="A79" s="48">
        <f t="shared" si="13"/>
        <v>15</v>
      </c>
      <c r="B79" s="62" t="s">
        <v>146</v>
      </c>
      <c r="C79" s="50" t="s">
        <v>75</v>
      </c>
      <c r="D79" s="50"/>
      <c r="E79" s="51" t="s">
        <v>37</v>
      </c>
      <c r="F79" s="50" t="s">
        <v>74</v>
      </c>
      <c r="G79" s="50" t="s">
        <v>74</v>
      </c>
      <c r="H79" s="52">
        <v>2219.75</v>
      </c>
      <c r="I79" s="52">
        <v>1986.35</v>
      </c>
      <c r="J79" s="52">
        <v>1936.15</v>
      </c>
      <c r="K79" s="53">
        <v>113</v>
      </c>
      <c r="L79" s="51" t="s">
        <v>43</v>
      </c>
      <c r="M79" s="61">
        <f t="shared" si="11"/>
        <v>2274355.85</v>
      </c>
      <c r="N79" s="52">
        <v>0</v>
      </c>
      <c r="O79" s="52">
        <v>0</v>
      </c>
      <c r="P79" s="52">
        <v>0</v>
      </c>
      <c r="Q79" s="52">
        <v>2274355.85</v>
      </c>
      <c r="R79" s="52">
        <f t="shared" si="12"/>
        <v>1144.9924988043397</v>
      </c>
      <c r="S79" s="52">
        <v>22041.119999999999</v>
      </c>
      <c r="T79" s="52" t="s">
        <v>47</v>
      </c>
      <c r="U79" s="60">
        <v>7.38</v>
      </c>
      <c r="V79" s="50">
        <v>2023</v>
      </c>
    </row>
    <row r="80" spans="1:22" ht="14.25" x14ac:dyDescent="0.2">
      <c r="A80" s="58"/>
      <c r="B80" s="57" t="s">
        <v>107</v>
      </c>
      <c r="C80" s="54"/>
      <c r="D80" s="54"/>
      <c r="E80" s="54"/>
      <c r="F80" s="54"/>
      <c r="G80" s="54"/>
      <c r="H80" s="55">
        <f>SUM(H65:H79)</f>
        <v>24350.399999999998</v>
      </c>
      <c r="I80" s="55">
        <f t="shared" ref="I80:K80" si="14">SUM(I65:I79)</f>
        <v>21276.5</v>
      </c>
      <c r="J80" s="55">
        <f t="shared" si="14"/>
        <v>17635.419999999998</v>
      </c>
      <c r="K80" s="56">
        <f t="shared" si="14"/>
        <v>3781760.85</v>
      </c>
      <c r="L80" s="54"/>
      <c r="M80" s="55">
        <f>SUM(M65:M79)</f>
        <v>41786212.469999999</v>
      </c>
      <c r="N80" s="55">
        <f t="shared" ref="N80:P80" si="15">SUM(N65:N79)</f>
        <v>0</v>
      </c>
      <c r="O80" s="55">
        <f t="shared" si="15"/>
        <v>0</v>
      </c>
      <c r="P80" s="55">
        <f t="shared" si="15"/>
        <v>0</v>
      </c>
      <c r="Q80" s="55">
        <f t="shared" ref="Q80:R80" si="16">SUM(Q65:Q79)</f>
        <v>41786212.469999999</v>
      </c>
      <c r="R80" s="55">
        <f t="shared" si="16"/>
        <v>25757.275108489015</v>
      </c>
      <c r="S80" s="54"/>
      <c r="T80" s="54"/>
      <c r="U80" s="54"/>
      <c r="V80" s="54"/>
    </row>
  </sheetData>
  <mergeCells count="35">
    <mergeCell ref="A12:V20"/>
    <mergeCell ref="T3:V8"/>
    <mergeCell ref="A21:S21"/>
    <mergeCell ref="T21:V21"/>
    <mergeCell ref="A22:V22"/>
    <mergeCell ref="A64:V64"/>
    <mergeCell ref="A63:V63"/>
    <mergeCell ref="A44:V44"/>
    <mergeCell ref="A43:V43"/>
    <mergeCell ref="A29:V29"/>
    <mergeCell ref="U23:U25"/>
    <mergeCell ref="J24:J25"/>
    <mergeCell ref="T23:T25"/>
    <mergeCell ref="I23:J23"/>
    <mergeCell ref="F23:F25"/>
    <mergeCell ref="S23:S25"/>
    <mergeCell ref="R23:R25"/>
    <mergeCell ref="M23:Q23"/>
    <mergeCell ref="K23:K25"/>
    <mergeCell ref="A28:V28"/>
    <mergeCell ref="L23:L25"/>
    <mergeCell ref="D24:D25"/>
    <mergeCell ref="M24:M25"/>
    <mergeCell ref="B23:B25"/>
    <mergeCell ref="C24:C25"/>
    <mergeCell ref="I24:I25"/>
    <mergeCell ref="Q24:Q25"/>
    <mergeCell ref="G23:G25"/>
    <mergeCell ref="O24:P24"/>
    <mergeCell ref="A23:A25"/>
    <mergeCell ref="C23:D23"/>
    <mergeCell ref="V23:V25"/>
    <mergeCell ref="E23:E25"/>
    <mergeCell ref="H23:H25"/>
    <mergeCell ref="N24:N25"/>
  </mergeCells>
  <phoneticPr fontId="0" type="noConversion"/>
  <pageMargins left="0.35433070866141736" right="0.19685039370078741" top="0.39370078740157483" bottom="0.19685039370078741" header="0.19685039370078741" footer="0.19685039370078741"/>
  <pageSetup paperSize="9" scale="49" fitToHeight="0" orientation="landscape" horizontalDpi="300" verticalDpi="300" r:id="rId1"/>
  <headerFooter alignWithMargins="0">
    <oddHeader>&amp;C&amp;"Times New Roman,обычный"&amp;12&amp;P</oddHeader>
  </headerFooter>
  <rowBreaks count="2" manualBreakCount="2">
    <brk id="37" max="21" man="1"/>
    <brk id="6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2"/>
  <sheetViews>
    <sheetView view="pageBreakPreview" topLeftCell="A55" zoomScaleNormal="100" zoomScaleSheetLayoutView="100" workbookViewId="0">
      <selection activeCell="E66" sqref="E66"/>
    </sheetView>
  </sheetViews>
  <sheetFormatPr defaultRowHeight="14.25" x14ac:dyDescent="0.2"/>
  <cols>
    <col min="1" max="1" width="5" style="43" customWidth="1"/>
    <col min="2" max="2" width="24.5703125" style="4" customWidth="1"/>
    <col min="3" max="3" width="16.85546875" style="4" customWidth="1"/>
    <col min="4" max="4" width="17" style="4" customWidth="1"/>
    <col min="5" max="5" width="17.28515625" style="4" bestFit="1" customWidth="1"/>
    <col min="6" max="6" width="17.42578125" style="4" customWidth="1"/>
    <col min="7" max="7" width="19.7109375" style="4" customWidth="1"/>
    <col min="8" max="8" width="18" style="4" customWidth="1"/>
    <col min="9" max="9" width="18.85546875" style="4" customWidth="1"/>
    <col min="10" max="10" width="15.28515625" style="4" customWidth="1"/>
    <col min="11" max="11" width="17" style="4" customWidth="1"/>
    <col min="12" max="12" width="17.5703125" style="4" customWidth="1"/>
    <col min="13" max="13" width="17.140625" style="4" customWidth="1"/>
    <col min="14" max="14" width="14.5703125" style="4" customWidth="1"/>
    <col min="15" max="15" width="14.7109375" style="4" customWidth="1"/>
    <col min="16" max="16" width="14.28515625" style="25" customWidth="1"/>
    <col min="17" max="17" width="3.7109375" style="25" hidden="1" customWidth="1"/>
    <col min="18" max="16384" width="9.140625" style="3"/>
  </cols>
  <sheetData>
    <row r="1" spans="1:17" ht="30.75" customHeight="1" x14ac:dyDescent="0.2">
      <c r="M1" s="120"/>
      <c r="N1" s="120"/>
      <c r="O1" s="120"/>
      <c r="P1" s="120"/>
      <c r="Q1" s="120"/>
    </row>
    <row r="2" spans="1:17" ht="12.75" customHeight="1" x14ac:dyDescent="0.2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22" t="s">
        <v>199</v>
      </c>
      <c r="N2" s="123"/>
      <c r="O2" s="123"/>
      <c r="P2" s="123"/>
      <c r="Q2" s="123"/>
    </row>
    <row r="3" spans="1:17" ht="14.25" hidden="1" customHeight="1" x14ac:dyDescent="0.2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123"/>
      <c r="N3" s="123"/>
      <c r="O3" s="123"/>
      <c r="P3" s="123"/>
      <c r="Q3" s="123"/>
    </row>
    <row r="4" spans="1:17" ht="1.5" hidden="1" customHeight="1" x14ac:dyDescent="0.2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123"/>
      <c r="N4" s="123"/>
      <c r="O4" s="123"/>
      <c r="P4" s="123"/>
      <c r="Q4" s="123"/>
    </row>
    <row r="5" spans="1:17" ht="14.25" hidden="1" customHeight="1" x14ac:dyDescent="0.2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23"/>
      <c r="N5" s="123"/>
      <c r="O5" s="123"/>
      <c r="P5" s="123"/>
      <c r="Q5" s="123"/>
    </row>
    <row r="6" spans="1:17" ht="14.25" hidden="1" customHeight="1" x14ac:dyDescent="0.2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123"/>
      <c r="N6" s="123"/>
      <c r="O6" s="123"/>
      <c r="P6" s="123"/>
      <c r="Q6" s="123"/>
    </row>
    <row r="7" spans="1:17" ht="14.25" hidden="1" customHeight="1" x14ac:dyDescent="0.2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123"/>
      <c r="N7" s="123"/>
      <c r="O7" s="123"/>
      <c r="P7" s="123"/>
      <c r="Q7" s="123"/>
    </row>
    <row r="8" spans="1:17" ht="7.5" hidden="1" customHeigh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123"/>
      <c r="N8" s="123"/>
      <c r="O8" s="123"/>
      <c r="P8" s="123"/>
      <c r="Q8" s="123"/>
    </row>
    <row r="9" spans="1:17" ht="6.75" hidden="1" customHeight="1" x14ac:dyDescent="0.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23"/>
      <c r="N9" s="123"/>
      <c r="O9" s="123"/>
      <c r="P9" s="123"/>
      <c r="Q9" s="123"/>
    </row>
    <row r="10" spans="1:17" ht="8.25" customHeight="1" x14ac:dyDescent="0.2">
      <c r="B10" s="29"/>
      <c r="C10" s="25"/>
      <c r="D10" s="25"/>
      <c r="E10" s="25"/>
      <c r="F10" s="25"/>
      <c r="G10" s="25"/>
      <c r="H10" s="24"/>
      <c r="I10" s="24"/>
      <c r="J10" s="24"/>
      <c r="K10" s="44"/>
      <c r="L10" s="26"/>
      <c r="M10" s="123"/>
      <c r="N10" s="123"/>
      <c r="O10" s="123"/>
      <c r="P10" s="123"/>
      <c r="Q10" s="123"/>
    </row>
    <row r="11" spans="1:17" ht="46.5" customHeight="1" x14ac:dyDescent="0.2">
      <c r="A11" s="126" t="s">
        <v>200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</row>
    <row r="12" spans="1:17" ht="15" hidden="1" x14ac:dyDescent="0.2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25"/>
      <c r="O12" s="25"/>
    </row>
    <row r="13" spans="1:17" s="8" customFormat="1" ht="124.5" customHeight="1" x14ac:dyDescent="0.2">
      <c r="A13" s="16" t="s">
        <v>5</v>
      </c>
      <c r="B13" s="45" t="s">
        <v>17</v>
      </c>
      <c r="C13" s="47" t="s">
        <v>42</v>
      </c>
      <c r="D13" s="47" t="s">
        <v>41</v>
      </c>
      <c r="E13" s="47" t="s">
        <v>59</v>
      </c>
      <c r="F13" s="94" t="s">
        <v>18</v>
      </c>
      <c r="G13" s="94"/>
      <c r="H13" s="94" t="s">
        <v>46</v>
      </c>
      <c r="I13" s="94"/>
      <c r="J13" s="94" t="s">
        <v>24</v>
      </c>
      <c r="K13" s="94"/>
      <c r="L13" s="94" t="s">
        <v>58</v>
      </c>
      <c r="M13" s="94"/>
      <c r="N13" s="93" t="s">
        <v>25</v>
      </c>
      <c r="O13" s="93"/>
      <c r="P13" s="94" t="s">
        <v>120</v>
      </c>
      <c r="Q13" s="124"/>
    </row>
    <row r="14" spans="1:17" s="8" customFormat="1" ht="15" x14ac:dyDescent="0.2">
      <c r="A14" s="31"/>
      <c r="B14" s="20" t="s">
        <v>19</v>
      </c>
      <c r="C14" s="45" t="s">
        <v>12</v>
      </c>
      <c r="D14" s="45" t="s">
        <v>12</v>
      </c>
      <c r="E14" s="45" t="s">
        <v>12</v>
      </c>
      <c r="F14" s="45" t="s">
        <v>10</v>
      </c>
      <c r="G14" s="45" t="s">
        <v>12</v>
      </c>
      <c r="H14" s="45" t="s">
        <v>16</v>
      </c>
      <c r="I14" s="45" t="s">
        <v>12</v>
      </c>
      <c r="J14" s="45" t="s">
        <v>10</v>
      </c>
      <c r="K14" s="45" t="s">
        <v>12</v>
      </c>
      <c r="L14" s="45" t="s">
        <v>10</v>
      </c>
      <c r="M14" s="45" t="s">
        <v>12</v>
      </c>
      <c r="N14" s="45" t="s">
        <v>20</v>
      </c>
      <c r="O14" s="45" t="s">
        <v>12</v>
      </c>
      <c r="P14" s="94" t="s">
        <v>12</v>
      </c>
      <c r="Q14" s="125"/>
    </row>
    <row r="15" spans="1:17" s="8" customFormat="1" ht="15" x14ac:dyDescent="0.25">
      <c r="A15" s="32">
        <v>1</v>
      </c>
      <c r="B15" s="45">
        <v>2</v>
      </c>
      <c r="C15" s="45">
        <v>3</v>
      </c>
      <c r="D15" s="45">
        <v>4</v>
      </c>
      <c r="E15" s="45">
        <v>5</v>
      </c>
      <c r="F15" s="45">
        <v>6</v>
      </c>
      <c r="G15" s="45">
        <v>7</v>
      </c>
      <c r="H15" s="45">
        <v>8</v>
      </c>
      <c r="I15" s="45">
        <v>9</v>
      </c>
      <c r="J15" s="45">
        <v>10</v>
      </c>
      <c r="K15" s="45">
        <v>11</v>
      </c>
      <c r="L15" s="45">
        <v>12</v>
      </c>
      <c r="M15" s="45">
        <v>13</v>
      </c>
      <c r="N15" s="45">
        <v>14</v>
      </c>
      <c r="O15" s="45">
        <v>15</v>
      </c>
      <c r="P15" s="94">
        <v>16</v>
      </c>
      <c r="Q15" s="124"/>
    </row>
    <row r="16" spans="1:17" s="8" customFormat="1" ht="15" customHeight="1" x14ac:dyDescent="0.2">
      <c r="A16" s="121" t="s">
        <v>50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63"/>
    </row>
    <row r="17" spans="1:17" s="8" customFormat="1" ht="15" customHeight="1" x14ac:dyDescent="0.2">
      <c r="A17" s="121" t="s">
        <v>48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63"/>
    </row>
    <row r="18" spans="1:17" s="8" customFormat="1" ht="30" x14ac:dyDescent="0.2">
      <c r="A18" s="64" t="s">
        <v>108</v>
      </c>
      <c r="B18" s="65" t="s">
        <v>147</v>
      </c>
      <c r="C18" s="66">
        <f>D18+E18+G18+I18+K18+M18+O18+P18</f>
        <v>1227556.2</v>
      </c>
      <c r="D18" s="66"/>
      <c r="E18" s="66"/>
      <c r="F18" s="66">
        <v>607.1</v>
      </c>
      <c r="G18" s="66">
        <v>1227556.2</v>
      </c>
      <c r="H18" s="67"/>
      <c r="I18" s="66"/>
      <c r="J18" s="67"/>
      <c r="K18" s="66"/>
      <c r="L18" s="68"/>
      <c r="M18" s="66"/>
      <c r="N18" s="68"/>
      <c r="O18" s="66"/>
      <c r="P18" s="67"/>
      <c r="Q18" s="63"/>
    </row>
    <row r="19" spans="1:17" s="8" customFormat="1" ht="30" x14ac:dyDescent="0.2">
      <c r="A19" s="64" t="s">
        <v>109</v>
      </c>
      <c r="B19" s="65" t="s">
        <v>148</v>
      </c>
      <c r="C19" s="66">
        <f t="shared" ref="C19:C29" si="0">D19+E19+G19+I19+K19+M19+O19+P19</f>
        <v>590626.19999999995</v>
      </c>
      <c r="D19" s="66"/>
      <c r="E19" s="66"/>
      <c r="F19" s="66">
        <v>292.10000000000002</v>
      </c>
      <c r="G19" s="66">
        <v>590626.19999999995</v>
      </c>
      <c r="H19" s="67"/>
      <c r="I19" s="66"/>
      <c r="J19" s="67"/>
      <c r="K19" s="66"/>
      <c r="L19" s="68"/>
      <c r="M19" s="66"/>
      <c r="N19" s="68"/>
      <c r="O19" s="66"/>
      <c r="P19" s="67"/>
      <c r="Q19" s="63"/>
    </row>
    <row r="20" spans="1:17" s="8" customFormat="1" ht="33" customHeight="1" x14ac:dyDescent="0.2">
      <c r="A20" s="64" t="s">
        <v>110</v>
      </c>
      <c r="B20" s="65" t="s">
        <v>149</v>
      </c>
      <c r="C20" s="66">
        <f t="shared" si="0"/>
        <v>1229780.3999999999</v>
      </c>
      <c r="D20" s="66"/>
      <c r="E20" s="66"/>
      <c r="F20" s="66">
        <v>608.20000000000005</v>
      </c>
      <c r="G20" s="66">
        <v>1229780.3999999999</v>
      </c>
      <c r="H20" s="67"/>
      <c r="I20" s="66"/>
      <c r="J20" s="67"/>
      <c r="K20" s="66"/>
      <c r="L20" s="68"/>
      <c r="M20" s="66"/>
      <c r="N20" s="68"/>
      <c r="O20" s="66"/>
      <c r="P20" s="67"/>
      <c r="Q20" s="63"/>
    </row>
    <row r="21" spans="1:17" s="8" customFormat="1" ht="30" x14ac:dyDescent="0.2">
      <c r="A21" s="64" t="s">
        <v>111</v>
      </c>
      <c r="B21" s="65" t="s">
        <v>150</v>
      </c>
      <c r="C21" s="66">
        <f t="shared" si="0"/>
        <v>1228365</v>
      </c>
      <c r="D21" s="66"/>
      <c r="E21" s="66"/>
      <c r="F21" s="66">
        <v>607.5</v>
      </c>
      <c r="G21" s="66">
        <v>1228365</v>
      </c>
      <c r="H21" s="67"/>
      <c r="I21" s="66"/>
      <c r="J21" s="67"/>
      <c r="K21" s="66"/>
      <c r="L21" s="68"/>
      <c r="M21" s="66"/>
      <c r="N21" s="68"/>
      <c r="O21" s="66"/>
      <c r="P21" s="67"/>
      <c r="Q21" s="63"/>
    </row>
    <row r="22" spans="1:17" s="8" customFormat="1" ht="30" x14ac:dyDescent="0.2">
      <c r="A22" s="64" t="s">
        <v>112</v>
      </c>
      <c r="B22" s="65" t="s">
        <v>151</v>
      </c>
      <c r="C22" s="66">
        <f t="shared" si="0"/>
        <v>1228971.6000000001</v>
      </c>
      <c r="D22" s="66"/>
      <c r="E22" s="66"/>
      <c r="F22" s="66">
        <v>607.79999999999995</v>
      </c>
      <c r="G22" s="66">
        <v>1228971.6000000001</v>
      </c>
      <c r="H22" s="67"/>
      <c r="I22" s="66"/>
      <c r="J22" s="67"/>
      <c r="K22" s="66"/>
      <c r="L22" s="68"/>
      <c r="M22" s="66"/>
      <c r="N22" s="68"/>
      <c r="O22" s="66"/>
      <c r="P22" s="67"/>
      <c r="Q22" s="63"/>
    </row>
    <row r="23" spans="1:17" s="8" customFormat="1" ht="30" x14ac:dyDescent="0.2">
      <c r="A23" s="64" t="s">
        <v>113</v>
      </c>
      <c r="B23" s="65" t="s">
        <v>152</v>
      </c>
      <c r="C23" s="66">
        <f t="shared" si="0"/>
        <v>1227556.2</v>
      </c>
      <c r="D23" s="66"/>
      <c r="E23" s="66"/>
      <c r="F23" s="66">
        <v>607.1</v>
      </c>
      <c r="G23" s="66">
        <v>1227556.2</v>
      </c>
      <c r="H23" s="67"/>
      <c r="I23" s="66"/>
      <c r="J23" s="67"/>
      <c r="K23" s="66"/>
      <c r="L23" s="68"/>
      <c r="M23" s="66"/>
      <c r="N23" s="68"/>
      <c r="O23" s="66"/>
      <c r="P23" s="67"/>
      <c r="Q23" s="63"/>
    </row>
    <row r="24" spans="1:17" s="8" customFormat="1" ht="30" x14ac:dyDescent="0.2">
      <c r="A24" s="64" t="s">
        <v>114</v>
      </c>
      <c r="B24" s="65" t="s">
        <v>153</v>
      </c>
      <c r="C24" s="66">
        <f t="shared" si="0"/>
        <v>951741.85</v>
      </c>
      <c r="D24" s="66">
        <v>951741.85</v>
      </c>
      <c r="E24" s="66"/>
      <c r="F24" s="66"/>
      <c r="G24" s="66"/>
      <c r="H24" s="67"/>
      <c r="I24" s="66"/>
      <c r="J24" s="67"/>
      <c r="K24" s="66"/>
      <c r="L24" s="68"/>
      <c r="M24" s="66"/>
      <c r="N24" s="68"/>
      <c r="O24" s="66"/>
      <c r="P24" s="67"/>
      <c r="Q24" s="63"/>
    </row>
    <row r="25" spans="1:17" s="8" customFormat="1" ht="30" x14ac:dyDescent="0.2">
      <c r="A25" s="64" t="s">
        <v>115</v>
      </c>
      <c r="B25" s="65" t="s">
        <v>154</v>
      </c>
      <c r="C25" s="66">
        <f t="shared" si="0"/>
        <v>4268109.6100000003</v>
      </c>
      <c r="D25" s="66">
        <v>4211610.46</v>
      </c>
      <c r="E25" s="85">
        <v>56499.15</v>
      </c>
      <c r="F25" s="66"/>
      <c r="G25" s="66"/>
      <c r="H25" s="67"/>
      <c r="I25" s="66"/>
      <c r="J25" s="67"/>
      <c r="K25" s="66"/>
      <c r="L25" s="68"/>
      <c r="M25" s="66"/>
      <c r="N25" s="68"/>
      <c r="O25" s="66"/>
      <c r="P25" s="67"/>
      <c r="Q25" s="63"/>
    </row>
    <row r="26" spans="1:17" s="8" customFormat="1" ht="30" x14ac:dyDescent="0.2">
      <c r="A26" s="64" t="s">
        <v>116</v>
      </c>
      <c r="B26" s="65" t="s">
        <v>155</v>
      </c>
      <c r="C26" s="66">
        <f t="shared" si="0"/>
        <v>3783554.02</v>
      </c>
      <c r="D26" s="66"/>
      <c r="E26" s="66"/>
      <c r="F26" s="66">
        <v>1164.5999999999999</v>
      </c>
      <c r="G26" s="66">
        <v>3783554.02</v>
      </c>
      <c r="H26" s="67"/>
      <c r="I26" s="66"/>
      <c r="J26" s="67"/>
      <c r="K26" s="66"/>
      <c r="L26" s="68"/>
      <c r="M26" s="66"/>
      <c r="N26" s="68"/>
      <c r="O26" s="66"/>
      <c r="P26" s="67"/>
      <c r="Q26" s="63"/>
    </row>
    <row r="27" spans="1:17" s="8" customFormat="1" ht="30" x14ac:dyDescent="0.2">
      <c r="A27" s="64" t="s">
        <v>117</v>
      </c>
      <c r="B27" s="65" t="s">
        <v>156</v>
      </c>
      <c r="C27" s="66">
        <f t="shared" si="0"/>
        <v>400876.13</v>
      </c>
      <c r="D27" s="66">
        <v>400876.13</v>
      </c>
      <c r="E27" s="66"/>
      <c r="F27" s="66"/>
      <c r="G27" s="66"/>
      <c r="H27" s="67"/>
      <c r="I27" s="66"/>
      <c r="J27" s="67"/>
      <c r="K27" s="66"/>
      <c r="L27" s="68"/>
      <c r="M27" s="66"/>
      <c r="N27" s="68"/>
      <c r="O27" s="66"/>
      <c r="P27" s="67"/>
      <c r="Q27" s="63"/>
    </row>
    <row r="28" spans="1:17" s="8" customFormat="1" ht="30" x14ac:dyDescent="0.2">
      <c r="A28" s="64" t="s">
        <v>118</v>
      </c>
      <c r="B28" s="65" t="s">
        <v>157</v>
      </c>
      <c r="C28" s="66">
        <f t="shared" si="0"/>
        <v>405298.04</v>
      </c>
      <c r="D28" s="66">
        <v>405298.04</v>
      </c>
      <c r="E28" s="66"/>
      <c r="F28" s="66"/>
      <c r="G28" s="66"/>
      <c r="H28" s="67"/>
      <c r="I28" s="66"/>
      <c r="J28" s="67"/>
      <c r="K28" s="66"/>
      <c r="L28" s="68"/>
      <c r="M28" s="66"/>
      <c r="N28" s="68"/>
      <c r="O28" s="66"/>
      <c r="P28" s="67"/>
      <c r="Q28" s="63"/>
    </row>
    <row r="29" spans="1:17" s="8" customFormat="1" ht="30" x14ac:dyDescent="0.2">
      <c r="A29" s="64" t="s">
        <v>119</v>
      </c>
      <c r="B29" s="65" t="s">
        <v>158</v>
      </c>
      <c r="C29" s="66">
        <f t="shared" si="0"/>
        <v>790452.15</v>
      </c>
      <c r="D29" s="66">
        <v>790452.15</v>
      </c>
      <c r="E29" s="66"/>
      <c r="F29" s="66"/>
      <c r="G29" s="66"/>
      <c r="H29" s="67"/>
      <c r="I29" s="66"/>
      <c r="J29" s="67"/>
      <c r="K29" s="66"/>
      <c r="L29" s="68"/>
      <c r="M29" s="66"/>
      <c r="N29" s="68"/>
      <c r="O29" s="66"/>
      <c r="P29" s="67"/>
      <c r="Q29" s="63"/>
    </row>
    <row r="30" spans="1:17" s="8" customFormat="1" x14ac:dyDescent="0.2">
      <c r="A30" s="73"/>
      <c r="B30" s="69" t="s">
        <v>30</v>
      </c>
      <c r="C30" s="70">
        <f>SUM(C18:C29)</f>
        <v>17332887.399999999</v>
      </c>
      <c r="D30" s="70">
        <f>SUM(D18:D29)</f>
        <v>6759978.6299999999</v>
      </c>
      <c r="E30" s="70">
        <f>SUM(E18:E29)</f>
        <v>56499.15</v>
      </c>
      <c r="F30" s="70">
        <f>SUM(F18:F29)</f>
        <v>4494.3999999999996</v>
      </c>
      <c r="G30" s="70">
        <f>SUM(G18:G29)</f>
        <v>10516409.620000001</v>
      </c>
      <c r="H30" s="70"/>
      <c r="I30" s="74"/>
      <c r="J30" s="74"/>
      <c r="K30" s="74"/>
      <c r="L30" s="75"/>
      <c r="M30" s="74"/>
      <c r="N30" s="75"/>
      <c r="O30" s="74"/>
      <c r="P30" s="74"/>
      <c r="Q30" s="76"/>
    </row>
    <row r="31" spans="1:17" ht="15" x14ac:dyDescent="0.2">
      <c r="A31" s="128" t="s">
        <v>52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30"/>
      <c r="Q31" s="80"/>
    </row>
    <row r="32" spans="1:17" ht="15" customHeight="1" x14ac:dyDescent="0.2">
      <c r="A32" s="121" t="s">
        <v>190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31"/>
      <c r="Q32" s="79"/>
    </row>
    <row r="33" spans="1:17" ht="30" x14ac:dyDescent="0.2">
      <c r="A33" s="71">
        <v>58</v>
      </c>
      <c r="B33" s="72" t="s">
        <v>161</v>
      </c>
      <c r="C33" s="66">
        <f>D33+E33+G33+I33+K33+M33+O33+P33</f>
        <v>1257174.5</v>
      </c>
      <c r="D33" s="66"/>
      <c r="E33" s="66"/>
      <c r="F33" s="66">
        <v>590.5</v>
      </c>
      <c r="G33" s="66">
        <v>1257174.5</v>
      </c>
      <c r="H33" s="67"/>
      <c r="I33" s="66"/>
      <c r="J33" s="67"/>
      <c r="K33" s="66"/>
      <c r="L33" s="68"/>
      <c r="M33" s="66"/>
      <c r="N33" s="68"/>
      <c r="O33" s="66"/>
      <c r="P33" s="78"/>
      <c r="Q33" s="79"/>
    </row>
    <row r="34" spans="1:17" ht="30" x14ac:dyDescent="0.2">
      <c r="A34" s="71">
        <f>A33+1</f>
        <v>59</v>
      </c>
      <c r="B34" s="72" t="s">
        <v>162</v>
      </c>
      <c r="C34" s="66">
        <f t="shared" ref="C34:C49" si="1">D34+E34+G34+I34+K34+M34+O34+P34</f>
        <v>3194457.5</v>
      </c>
      <c r="D34" s="66"/>
      <c r="E34" s="66"/>
      <c r="F34" s="66">
        <v>505.8</v>
      </c>
      <c r="G34" s="66">
        <v>3194457.5</v>
      </c>
      <c r="H34" s="67"/>
      <c r="I34" s="66"/>
      <c r="J34" s="67"/>
      <c r="K34" s="66"/>
      <c r="L34" s="68"/>
      <c r="M34" s="66"/>
      <c r="N34" s="68"/>
      <c r="O34" s="66"/>
      <c r="P34" s="78"/>
      <c r="Q34" s="79"/>
    </row>
    <row r="35" spans="1:17" ht="30" x14ac:dyDescent="0.2">
      <c r="A35" s="71">
        <f t="shared" ref="A35:A49" si="2">A34+1</f>
        <v>60</v>
      </c>
      <c r="B35" s="72" t="s">
        <v>163</v>
      </c>
      <c r="C35" s="66">
        <f t="shared" si="1"/>
        <v>3316710.78</v>
      </c>
      <c r="D35" s="66"/>
      <c r="E35" s="66"/>
      <c r="F35" s="66">
        <v>506</v>
      </c>
      <c r="G35" s="66">
        <v>3316710.78</v>
      </c>
      <c r="H35" s="67"/>
      <c r="I35" s="66"/>
      <c r="J35" s="67"/>
      <c r="K35" s="66"/>
      <c r="L35" s="68"/>
      <c r="M35" s="66"/>
      <c r="N35" s="68"/>
      <c r="O35" s="66"/>
      <c r="P35" s="78"/>
      <c r="Q35" s="79"/>
    </row>
    <row r="36" spans="1:17" ht="30" x14ac:dyDescent="0.2">
      <c r="A36" s="71">
        <f t="shared" si="2"/>
        <v>61</v>
      </c>
      <c r="B36" s="72" t="s">
        <v>164</v>
      </c>
      <c r="C36" s="66">
        <f t="shared" si="1"/>
        <v>3340822.65</v>
      </c>
      <c r="D36" s="66"/>
      <c r="E36" s="66"/>
      <c r="F36" s="66">
        <v>506</v>
      </c>
      <c r="G36" s="66">
        <v>3340822.65</v>
      </c>
      <c r="H36" s="67"/>
      <c r="I36" s="66"/>
      <c r="J36" s="67"/>
      <c r="K36" s="66"/>
      <c r="L36" s="68"/>
      <c r="M36" s="66"/>
      <c r="N36" s="68"/>
      <c r="O36" s="66"/>
      <c r="P36" s="78"/>
      <c r="Q36" s="79"/>
    </row>
    <row r="37" spans="1:17" ht="30" x14ac:dyDescent="0.2">
      <c r="A37" s="71">
        <f t="shared" si="2"/>
        <v>62</v>
      </c>
      <c r="B37" s="72" t="s">
        <v>165</v>
      </c>
      <c r="C37" s="66">
        <f t="shared" si="1"/>
        <v>1246103.7</v>
      </c>
      <c r="D37" s="66"/>
      <c r="E37" s="66"/>
      <c r="F37" s="66">
        <v>585.29999999999995</v>
      </c>
      <c r="G37" s="66">
        <v>1246103.7</v>
      </c>
      <c r="H37" s="67"/>
      <c r="I37" s="66"/>
      <c r="J37" s="67"/>
      <c r="K37" s="66"/>
      <c r="L37" s="68"/>
      <c r="M37" s="66"/>
      <c r="N37" s="68"/>
      <c r="O37" s="66"/>
      <c r="P37" s="78"/>
      <c r="Q37" s="79"/>
    </row>
    <row r="38" spans="1:17" ht="30" x14ac:dyDescent="0.2">
      <c r="A38" s="71">
        <f t="shared" si="2"/>
        <v>63</v>
      </c>
      <c r="B38" s="72" t="s">
        <v>166</v>
      </c>
      <c r="C38" s="66">
        <f t="shared" si="1"/>
        <v>1261645.3999999999</v>
      </c>
      <c r="D38" s="66"/>
      <c r="E38" s="66"/>
      <c r="F38" s="66">
        <v>592.6</v>
      </c>
      <c r="G38" s="66">
        <v>1261645.3999999999</v>
      </c>
      <c r="H38" s="67"/>
      <c r="I38" s="66"/>
      <c r="J38" s="67"/>
      <c r="K38" s="66"/>
      <c r="L38" s="68"/>
      <c r="M38" s="66"/>
      <c r="N38" s="68"/>
      <c r="O38" s="66"/>
      <c r="P38" s="78"/>
      <c r="Q38" s="79"/>
    </row>
    <row r="39" spans="1:17" ht="30" x14ac:dyDescent="0.2">
      <c r="A39" s="71">
        <f t="shared" si="2"/>
        <v>64</v>
      </c>
      <c r="B39" s="72" t="s">
        <v>159</v>
      </c>
      <c r="C39" s="66">
        <f t="shared" si="1"/>
        <v>3573700</v>
      </c>
      <c r="D39" s="66"/>
      <c r="E39" s="66"/>
      <c r="F39" s="66">
        <v>650</v>
      </c>
      <c r="G39" s="66">
        <v>3573700</v>
      </c>
      <c r="H39" s="67"/>
      <c r="I39" s="66"/>
      <c r="J39" s="67"/>
      <c r="K39" s="66"/>
      <c r="L39" s="68"/>
      <c r="M39" s="66"/>
      <c r="N39" s="68"/>
      <c r="O39" s="66"/>
      <c r="P39" s="78"/>
      <c r="Q39" s="79"/>
    </row>
    <row r="40" spans="1:17" ht="30" x14ac:dyDescent="0.2">
      <c r="A40" s="71">
        <f t="shared" si="2"/>
        <v>65</v>
      </c>
      <c r="B40" s="72" t="s">
        <v>160</v>
      </c>
      <c r="C40" s="66">
        <f t="shared" si="1"/>
        <v>3304374.38</v>
      </c>
      <c r="D40" s="66">
        <v>3304374.38</v>
      </c>
      <c r="E40" s="66"/>
      <c r="F40" s="66"/>
      <c r="G40" s="66"/>
      <c r="H40" s="67"/>
      <c r="I40" s="66"/>
      <c r="J40" s="67"/>
      <c r="K40" s="66"/>
      <c r="L40" s="68"/>
      <c r="M40" s="66"/>
      <c r="N40" s="68"/>
      <c r="O40" s="66"/>
      <c r="P40" s="78"/>
      <c r="Q40" s="79"/>
    </row>
    <row r="41" spans="1:17" ht="30" x14ac:dyDescent="0.2">
      <c r="A41" s="71">
        <f t="shared" si="2"/>
        <v>66</v>
      </c>
      <c r="B41" s="72" t="s">
        <v>167</v>
      </c>
      <c r="C41" s="66">
        <f t="shared" si="1"/>
        <v>766199.56</v>
      </c>
      <c r="D41" s="66">
        <v>766199.56</v>
      </c>
      <c r="E41" s="66"/>
      <c r="F41" s="66"/>
      <c r="G41" s="66"/>
      <c r="H41" s="67"/>
      <c r="I41" s="66"/>
      <c r="J41" s="67"/>
      <c r="K41" s="66"/>
      <c r="L41" s="68"/>
      <c r="M41" s="66"/>
      <c r="N41" s="68"/>
      <c r="O41" s="66"/>
      <c r="P41" s="78"/>
      <c r="Q41" s="79"/>
    </row>
    <row r="42" spans="1:17" ht="30" x14ac:dyDescent="0.2">
      <c r="A42" s="71">
        <f t="shared" si="2"/>
        <v>67</v>
      </c>
      <c r="B42" s="72" t="s">
        <v>168</v>
      </c>
      <c r="C42" s="66">
        <f t="shared" si="1"/>
        <v>679783.33</v>
      </c>
      <c r="D42" s="66">
        <v>679783.33</v>
      </c>
      <c r="E42" s="66"/>
      <c r="F42" s="66"/>
      <c r="G42" s="66"/>
      <c r="H42" s="67"/>
      <c r="I42" s="66"/>
      <c r="J42" s="67"/>
      <c r="K42" s="66"/>
      <c r="L42" s="68"/>
      <c r="M42" s="66"/>
      <c r="N42" s="68"/>
      <c r="O42" s="66"/>
      <c r="P42" s="78"/>
      <c r="Q42" s="79"/>
    </row>
    <row r="43" spans="1:17" ht="30" x14ac:dyDescent="0.2">
      <c r="A43" s="71">
        <f t="shared" si="2"/>
        <v>68</v>
      </c>
      <c r="B43" s="72" t="s">
        <v>169</v>
      </c>
      <c r="C43" s="66">
        <f t="shared" si="1"/>
        <v>1389951.3</v>
      </c>
      <c r="D43" s="66">
        <v>1389951.3</v>
      </c>
      <c r="E43" s="66"/>
      <c r="F43" s="66"/>
      <c r="G43" s="66"/>
      <c r="H43" s="67"/>
      <c r="I43" s="66"/>
      <c r="J43" s="67"/>
      <c r="K43" s="66"/>
      <c r="L43" s="68"/>
      <c r="M43" s="66"/>
      <c r="N43" s="68"/>
      <c r="O43" s="66"/>
      <c r="P43" s="78"/>
      <c r="Q43" s="79"/>
    </row>
    <row r="44" spans="1:17" ht="30" x14ac:dyDescent="0.2">
      <c r="A44" s="71">
        <f t="shared" si="2"/>
        <v>69</v>
      </c>
      <c r="B44" s="72" t="s">
        <v>170</v>
      </c>
      <c r="C44" s="66">
        <f t="shared" si="1"/>
        <v>512209.25</v>
      </c>
      <c r="D44" s="66">
        <v>512209.25</v>
      </c>
      <c r="E44" s="66"/>
      <c r="F44" s="66"/>
      <c r="G44" s="66"/>
      <c r="H44" s="67"/>
      <c r="I44" s="66"/>
      <c r="J44" s="67"/>
      <c r="K44" s="66"/>
      <c r="L44" s="68"/>
      <c r="M44" s="66"/>
      <c r="N44" s="68"/>
      <c r="O44" s="66"/>
      <c r="P44" s="78"/>
      <c r="Q44" s="79"/>
    </row>
    <row r="45" spans="1:17" ht="29.25" customHeight="1" x14ac:dyDescent="0.2">
      <c r="A45" s="71">
        <f t="shared" si="2"/>
        <v>70</v>
      </c>
      <c r="B45" s="72" t="s">
        <v>171</v>
      </c>
      <c r="C45" s="66">
        <f t="shared" si="1"/>
        <v>700597.66</v>
      </c>
      <c r="D45" s="66">
        <v>700597.66</v>
      </c>
      <c r="E45" s="66"/>
      <c r="F45" s="66"/>
      <c r="G45" s="66"/>
      <c r="H45" s="67"/>
      <c r="I45" s="66"/>
      <c r="J45" s="67"/>
      <c r="K45" s="66"/>
      <c r="L45" s="68"/>
      <c r="M45" s="66"/>
      <c r="N45" s="68"/>
      <c r="O45" s="66"/>
      <c r="P45" s="78"/>
      <c r="Q45" s="79"/>
    </row>
    <row r="46" spans="1:17" ht="30" x14ac:dyDescent="0.2">
      <c r="A46" s="71">
        <f t="shared" si="2"/>
        <v>71</v>
      </c>
      <c r="B46" s="72" t="s">
        <v>172</v>
      </c>
      <c r="C46" s="66">
        <f t="shared" si="1"/>
        <v>2096365.4</v>
      </c>
      <c r="D46" s="66">
        <v>1577296.4</v>
      </c>
      <c r="E46" s="66">
        <v>519069</v>
      </c>
      <c r="F46" s="66"/>
      <c r="G46" s="66"/>
      <c r="H46" s="67"/>
      <c r="I46" s="66"/>
      <c r="J46" s="67"/>
      <c r="K46" s="66"/>
      <c r="L46" s="68"/>
      <c r="M46" s="66"/>
      <c r="N46" s="68"/>
      <c r="O46" s="66"/>
      <c r="P46" s="78"/>
      <c r="Q46" s="79"/>
    </row>
    <row r="47" spans="1:17" ht="32.25" customHeight="1" x14ac:dyDescent="0.2">
      <c r="A47" s="71">
        <f t="shared" si="2"/>
        <v>72</v>
      </c>
      <c r="B47" s="72" t="s">
        <v>173</v>
      </c>
      <c r="C47" s="66">
        <f t="shared" si="1"/>
        <v>682286.33</v>
      </c>
      <c r="D47" s="66">
        <v>682286.33</v>
      </c>
      <c r="E47" s="66"/>
      <c r="F47" s="66"/>
      <c r="G47" s="66"/>
      <c r="H47" s="67"/>
      <c r="I47" s="66"/>
      <c r="J47" s="67"/>
      <c r="K47" s="66"/>
      <c r="L47" s="68"/>
      <c r="M47" s="66"/>
      <c r="N47" s="68"/>
      <c r="O47" s="66"/>
      <c r="P47" s="78"/>
      <c r="Q47" s="79"/>
    </row>
    <row r="48" spans="1:17" ht="30" x14ac:dyDescent="0.2">
      <c r="A48" s="71">
        <f t="shared" si="2"/>
        <v>73</v>
      </c>
      <c r="B48" s="72" t="s">
        <v>174</v>
      </c>
      <c r="C48" s="66">
        <f t="shared" si="1"/>
        <v>3168460.7</v>
      </c>
      <c r="D48" s="66">
        <v>2649391.7000000002</v>
      </c>
      <c r="E48" s="66">
        <v>519069</v>
      </c>
      <c r="F48" s="66"/>
      <c r="G48" s="66"/>
      <c r="H48" s="67"/>
      <c r="I48" s="66"/>
      <c r="J48" s="67"/>
      <c r="K48" s="66"/>
      <c r="L48" s="68"/>
      <c r="M48" s="66"/>
      <c r="N48" s="68"/>
      <c r="O48" s="66"/>
      <c r="P48" s="78"/>
      <c r="Q48" s="79"/>
    </row>
    <row r="49" spans="1:17" ht="30" x14ac:dyDescent="0.2">
      <c r="A49" s="71">
        <f t="shared" si="2"/>
        <v>74</v>
      </c>
      <c r="B49" s="72" t="s">
        <v>175</v>
      </c>
      <c r="C49" s="66">
        <f t="shared" si="1"/>
        <v>420355</v>
      </c>
      <c r="D49" s="66">
        <v>420355</v>
      </c>
      <c r="E49" s="66"/>
      <c r="F49" s="66"/>
      <c r="G49" s="66"/>
      <c r="H49" s="67"/>
      <c r="I49" s="66"/>
      <c r="J49" s="67"/>
      <c r="K49" s="66"/>
      <c r="L49" s="68"/>
      <c r="M49" s="66"/>
      <c r="N49" s="68"/>
      <c r="O49" s="66"/>
      <c r="P49" s="78"/>
      <c r="Q49" s="79"/>
    </row>
    <row r="50" spans="1:17" x14ac:dyDescent="0.2">
      <c r="A50" s="73"/>
      <c r="B50" s="69" t="s">
        <v>195</v>
      </c>
      <c r="C50" s="70">
        <f>SUM(C33:C49)</f>
        <v>30911197.439999994</v>
      </c>
      <c r="D50" s="70">
        <f t="shared" ref="D50:G50" si="3">SUM(D33:D49)</f>
        <v>12682444.91</v>
      </c>
      <c r="E50" s="70">
        <f t="shared" si="3"/>
        <v>1038138</v>
      </c>
      <c r="F50" s="70">
        <f t="shared" si="3"/>
        <v>3936.2000000000003</v>
      </c>
      <c r="G50" s="70">
        <f t="shared" si="3"/>
        <v>17190614.530000001</v>
      </c>
      <c r="H50" s="77"/>
      <c r="I50" s="70"/>
      <c r="J50" s="77"/>
      <c r="K50" s="70"/>
      <c r="L50" s="75"/>
      <c r="M50" s="70"/>
      <c r="N50" s="75"/>
      <c r="O50" s="70"/>
      <c r="P50" s="77"/>
      <c r="Q50" s="81"/>
    </row>
    <row r="51" spans="1:17" x14ac:dyDescent="0.2">
      <c r="A51" s="128" t="s">
        <v>51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1:17" ht="14.25" customHeight="1" x14ac:dyDescent="0.2">
      <c r="A52" s="121" t="s">
        <v>190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</row>
    <row r="53" spans="1:17" ht="29.25" customHeight="1" x14ac:dyDescent="0.2">
      <c r="A53" s="71">
        <v>39</v>
      </c>
      <c r="B53" s="72" t="s">
        <v>176</v>
      </c>
      <c r="C53" s="66">
        <f>D53+E53+G53+I53+K53+M53+O53+P53</f>
        <v>2557684.7999999998</v>
      </c>
      <c r="D53" s="66"/>
      <c r="E53" s="66"/>
      <c r="F53" s="66">
        <v>589.6</v>
      </c>
      <c r="G53" s="66">
        <v>2557684.7999999998</v>
      </c>
      <c r="H53" s="67"/>
      <c r="I53" s="66"/>
      <c r="J53" s="67"/>
      <c r="K53" s="66"/>
      <c r="L53" s="68"/>
      <c r="M53" s="66"/>
      <c r="N53" s="68"/>
      <c r="O53" s="66"/>
      <c r="P53" s="67"/>
      <c r="Q53" s="82"/>
    </row>
    <row r="54" spans="1:17" ht="30" x14ac:dyDescent="0.2">
      <c r="A54" s="71">
        <f>A53+1</f>
        <v>40</v>
      </c>
      <c r="B54" s="72" t="s">
        <v>177</v>
      </c>
      <c r="C54" s="66">
        <f t="shared" ref="C54:C67" si="4">D54+E54+G54+I54+K54+M54+O54+P54</f>
        <v>2111777.2999999998</v>
      </c>
      <c r="D54" s="66"/>
      <c r="E54" s="66"/>
      <c r="F54" s="66">
        <v>506.3</v>
      </c>
      <c r="G54" s="66">
        <v>2111777.2999999998</v>
      </c>
      <c r="H54" s="67"/>
      <c r="I54" s="66"/>
      <c r="J54" s="67"/>
      <c r="K54" s="66"/>
      <c r="L54" s="68"/>
      <c r="M54" s="66"/>
      <c r="N54" s="68"/>
      <c r="O54" s="66"/>
      <c r="P54" s="67"/>
      <c r="Q54" s="82"/>
    </row>
    <row r="55" spans="1:17" ht="31.5" customHeight="1" x14ac:dyDescent="0.2">
      <c r="A55" s="71">
        <f t="shared" ref="A55:A67" si="5">A54+1</f>
        <v>41</v>
      </c>
      <c r="B55" s="72" t="s">
        <v>101</v>
      </c>
      <c r="C55" s="66">
        <f t="shared" si="4"/>
        <v>2548575</v>
      </c>
      <c r="D55" s="66"/>
      <c r="E55" s="66"/>
      <c r="F55" s="66">
        <v>587.5</v>
      </c>
      <c r="G55" s="66">
        <v>2548575</v>
      </c>
      <c r="H55" s="67"/>
      <c r="I55" s="66"/>
      <c r="J55" s="67"/>
      <c r="K55" s="66"/>
      <c r="L55" s="68"/>
      <c r="M55" s="66"/>
      <c r="N55" s="68"/>
      <c r="O55" s="66"/>
      <c r="P55" s="67"/>
      <c r="Q55" s="82"/>
    </row>
    <row r="56" spans="1:17" ht="31.5" customHeight="1" x14ac:dyDescent="0.2">
      <c r="A56" s="71">
        <f t="shared" si="5"/>
        <v>42</v>
      </c>
      <c r="B56" s="72" t="s">
        <v>178</v>
      </c>
      <c r="C56" s="66">
        <f t="shared" si="4"/>
        <v>2254375.2000000002</v>
      </c>
      <c r="D56" s="66">
        <v>2254375.2000000002</v>
      </c>
      <c r="E56" s="66"/>
      <c r="F56" s="66"/>
      <c r="G56" s="66"/>
      <c r="H56" s="67"/>
      <c r="I56" s="66"/>
      <c r="J56" s="67"/>
      <c r="K56" s="66"/>
      <c r="L56" s="68"/>
      <c r="M56" s="66"/>
      <c r="N56" s="68"/>
      <c r="O56" s="66"/>
      <c r="P56" s="67"/>
      <c r="Q56" s="82"/>
    </row>
    <row r="57" spans="1:17" ht="30" x14ac:dyDescent="0.2">
      <c r="A57" s="71">
        <f t="shared" si="5"/>
        <v>43</v>
      </c>
      <c r="B57" s="72" t="s">
        <v>179</v>
      </c>
      <c r="C57" s="66">
        <f t="shared" si="4"/>
        <v>17222781.960000001</v>
      </c>
      <c r="D57" s="66">
        <v>16675163.960000001</v>
      </c>
      <c r="E57" s="66">
        <v>547618</v>
      </c>
      <c r="F57" s="66"/>
      <c r="G57" s="66"/>
      <c r="H57" s="67"/>
      <c r="I57" s="66"/>
      <c r="J57" s="67"/>
      <c r="K57" s="66"/>
      <c r="L57" s="68"/>
      <c r="M57" s="66"/>
      <c r="N57" s="68"/>
      <c r="O57" s="66"/>
      <c r="P57" s="67"/>
      <c r="Q57" s="82"/>
    </row>
    <row r="58" spans="1:17" ht="30" customHeight="1" x14ac:dyDescent="0.2">
      <c r="A58" s="71">
        <f t="shared" si="5"/>
        <v>44</v>
      </c>
      <c r="B58" s="72" t="s">
        <v>180</v>
      </c>
      <c r="C58" s="66">
        <f t="shared" si="4"/>
        <v>952673.08</v>
      </c>
      <c r="D58" s="66">
        <v>952673.08</v>
      </c>
      <c r="E58" s="66"/>
      <c r="F58" s="66"/>
      <c r="G58" s="66"/>
      <c r="H58" s="67"/>
      <c r="I58" s="66"/>
      <c r="J58" s="67"/>
      <c r="K58" s="66"/>
      <c r="L58" s="68"/>
      <c r="M58" s="66"/>
      <c r="N58" s="68"/>
      <c r="O58" s="66"/>
      <c r="P58" s="67"/>
      <c r="Q58" s="82"/>
    </row>
    <row r="59" spans="1:17" ht="30" customHeight="1" x14ac:dyDescent="0.2">
      <c r="A59" s="71">
        <f t="shared" si="5"/>
        <v>45</v>
      </c>
      <c r="B59" s="72" t="s">
        <v>181</v>
      </c>
      <c r="C59" s="66">
        <f t="shared" si="4"/>
        <v>1024294.58</v>
      </c>
      <c r="D59" s="66">
        <v>1024294.58</v>
      </c>
      <c r="E59" s="66"/>
      <c r="F59" s="66"/>
      <c r="G59" s="66"/>
      <c r="H59" s="67"/>
      <c r="I59" s="66"/>
      <c r="J59" s="67"/>
      <c r="K59" s="66"/>
      <c r="L59" s="68"/>
      <c r="M59" s="66"/>
      <c r="N59" s="68"/>
      <c r="O59" s="66"/>
      <c r="P59" s="67"/>
      <c r="Q59" s="82"/>
    </row>
    <row r="60" spans="1:17" ht="30" x14ac:dyDescent="0.2">
      <c r="A60" s="71">
        <f t="shared" si="5"/>
        <v>46</v>
      </c>
      <c r="B60" s="72" t="s">
        <v>182</v>
      </c>
      <c r="C60" s="66">
        <f t="shared" si="4"/>
        <v>1001034.2</v>
      </c>
      <c r="D60" s="66">
        <v>1001034.2</v>
      </c>
      <c r="E60" s="66"/>
      <c r="F60" s="66"/>
      <c r="G60" s="66"/>
      <c r="H60" s="67"/>
      <c r="I60" s="66"/>
      <c r="J60" s="67"/>
      <c r="K60" s="66"/>
      <c r="L60" s="68"/>
      <c r="M60" s="66"/>
      <c r="N60" s="68"/>
      <c r="O60" s="66"/>
      <c r="P60" s="67"/>
      <c r="Q60" s="82"/>
    </row>
    <row r="61" spans="1:17" ht="33.75" customHeight="1" x14ac:dyDescent="0.2">
      <c r="A61" s="71">
        <f t="shared" si="5"/>
        <v>47</v>
      </c>
      <c r="B61" s="72" t="s">
        <v>183</v>
      </c>
      <c r="C61" s="66">
        <f t="shared" si="4"/>
        <v>1036804.1</v>
      </c>
      <c r="D61" s="66">
        <v>1036804.1</v>
      </c>
      <c r="E61" s="66"/>
      <c r="F61" s="66"/>
      <c r="G61" s="66"/>
      <c r="H61" s="67"/>
      <c r="I61" s="66"/>
      <c r="J61" s="67"/>
      <c r="K61" s="66"/>
      <c r="L61" s="68"/>
      <c r="M61" s="66"/>
      <c r="N61" s="68"/>
      <c r="O61" s="66"/>
      <c r="P61" s="67"/>
      <c r="Q61" s="82"/>
    </row>
    <row r="62" spans="1:17" ht="30" x14ac:dyDescent="0.2">
      <c r="A62" s="71">
        <f t="shared" si="5"/>
        <v>48</v>
      </c>
      <c r="B62" s="72" t="s">
        <v>184</v>
      </c>
      <c r="C62" s="66">
        <f t="shared" si="4"/>
        <v>2451999</v>
      </c>
      <c r="D62" s="66">
        <v>2451999</v>
      </c>
      <c r="E62" s="66"/>
      <c r="F62" s="66"/>
      <c r="G62" s="66"/>
      <c r="H62" s="67"/>
      <c r="I62" s="66"/>
      <c r="J62" s="67"/>
      <c r="K62" s="66"/>
      <c r="L62" s="68"/>
      <c r="M62" s="66"/>
      <c r="N62" s="68"/>
      <c r="O62" s="66"/>
      <c r="P62" s="67"/>
      <c r="Q62" s="82"/>
    </row>
    <row r="63" spans="1:17" ht="45" x14ac:dyDescent="0.2">
      <c r="A63" s="71">
        <f t="shared" si="5"/>
        <v>49</v>
      </c>
      <c r="B63" s="72" t="s">
        <v>185</v>
      </c>
      <c r="C63" s="66">
        <f t="shared" si="4"/>
        <v>1044345.3</v>
      </c>
      <c r="D63" s="66">
        <v>1044345.3</v>
      </c>
      <c r="E63" s="66"/>
      <c r="F63" s="66"/>
      <c r="G63" s="66"/>
      <c r="H63" s="67"/>
      <c r="I63" s="66"/>
      <c r="J63" s="67"/>
      <c r="K63" s="66"/>
      <c r="L63" s="68"/>
      <c r="M63" s="66"/>
      <c r="N63" s="68"/>
      <c r="O63" s="66"/>
      <c r="P63" s="67"/>
      <c r="Q63" s="82"/>
    </row>
    <row r="64" spans="1:17" ht="30" customHeight="1" x14ac:dyDescent="0.2">
      <c r="A64" s="71">
        <f t="shared" si="5"/>
        <v>50</v>
      </c>
      <c r="B64" s="72" t="s">
        <v>186</v>
      </c>
      <c r="C64" s="66">
        <f t="shared" si="4"/>
        <v>1524123.34</v>
      </c>
      <c r="D64" s="66">
        <v>1524123.34</v>
      </c>
      <c r="E64" s="66"/>
      <c r="F64" s="66"/>
      <c r="G64" s="66"/>
      <c r="H64" s="67"/>
      <c r="I64" s="66"/>
      <c r="J64" s="67"/>
      <c r="K64" s="66"/>
      <c r="L64" s="68"/>
      <c r="M64" s="66"/>
      <c r="N64" s="68"/>
      <c r="O64" s="66"/>
      <c r="P64" s="67"/>
      <c r="Q64" s="82"/>
    </row>
    <row r="65" spans="1:17" ht="30.75" customHeight="1" x14ac:dyDescent="0.2">
      <c r="A65" s="71">
        <f t="shared" si="5"/>
        <v>51</v>
      </c>
      <c r="B65" s="72" t="s">
        <v>187</v>
      </c>
      <c r="C65" s="66">
        <f t="shared" si="4"/>
        <v>2275226.7599999998</v>
      </c>
      <c r="D65" s="66">
        <v>2275226.7599999998</v>
      </c>
      <c r="E65" s="66"/>
      <c r="F65" s="66"/>
      <c r="G65" s="66"/>
      <c r="H65" s="67"/>
      <c r="I65" s="66"/>
      <c r="J65" s="67"/>
      <c r="K65" s="66"/>
      <c r="L65" s="68"/>
      <c r="M65" s="66"/>
      <c r="N65" s="68"/>
      <c r="O65" s="66"/>
      <c r="P65" s="67"/>
      <c r="Q65" s="82"/>
    </row>
    <row r="66" spans="1:17" ht="30" x14ac:dyDescent="0.2">
      <c r="A66" s="71">
        <f t="shared" si="5"/>
        <v>52</v>
      </c>
      <c r="B66" s="72" t="s">
        <v>188</v>
      </c>
      <c r="C66" s="66">
        <f t="shared" si="4"/>
        <v>1506162</v>
      </c>
      <c r="D66" s="66">
        <v>1506162</v>
      </c>
      <c r="E66" s="66"/>
      <c r="F66" s="66"/>
      <c r="G66" s="66"/>
      <c r="H66" s="67"/>
      <c r="I66" s="66"/>
      <c r="J66" s="67"/>
      <c r="K66" s="66"/>
      <c r="L66" s="68"/>
      <c r="M66" s="66"/>
      <c r="N66" s="68"/>
      <c r="O66" s="66"/>
      <c r="P66" s="67"/>
      <c r="Q66" s="82"/>
    </row>
    <row r="67" spans="1:17" ht="30" x14ac:dyDescent="0.2">
      <c r="A67" s="71">
        <f t="shared" si="5"/>
        <v>53</v>
      </c>
      <c r="B67" s="72" t="s">
        <v>189</v>
      </c>
      <c r="C67" s="66">
        <f t="shared" si="4"/>
        <v>2274355.85</v>
      </c>
      <c r="D67" s="66">
        <v>2274355.85</v>
      </c>
      <c r="E67" s="66"/>
      <c r="F67" s="66"/>
      <c r="G67" s="66"/>
      <c r="H67" s="67"/>
      <c r="I67" s="66"/>
      <c r="J67" s="67"/>
      <c r="K67" s="66"/>
      <c r="L67" s="68"/>
      <c r="M67" s="66"/>
      <c r="N67" s="68"/>
      <c r="O67" s="66"/>
      <c r="P67" s="67"/>
      <c r="Q67" s="82"/>
    </row>
    <row r="68" spans="1:17" x14ac:dyDescent="0.2">
      <c r="A68" s="73"/>
      <c r="B68" s="69" t="s">
        <v>195</v>
      </c>
      <c r="C68" s="70">
        <f>SUM(C53:C67)</f>
        <v>41786212.469999999</v>
      </c>
      <c r="D68" s="70">
        <f t="shared" ref="D68:G68" si="6">SUM(D53:D67)</f>
        <v>34020557.369999997</v>
      </c>
      <c r="E68" s="70">
        <f t="shared" si="6"/>
        <v>547618</v>
      </c>
      <c r="F68" s="70">
        <f t="shared" si="6"/>
        <v>1683.4</v>
      </c>
      <c r="G68" s="70">
        <f t="shared" si="6"/>
        <v>7218037.0999999996</v>
      </c>
      <c r="H68" s="70"/>
      <c r="I68" s="70"/>
      <c r="J68" s="77"/>
      <c r="K68" s="70"/>
      <c r="L68" s="75"/>
      <c r="M68" s="70"/>
      <c r="N68" s="75"/>
      <c r="O68" s="70"/>
      <c r="P68" s="77"/>
      <c r="Q68" s="83"/>
    </row>
    <row r="70" spans="1:17" x14ac:dyDescent="0.2">
      <c r="E70" s="34"/>
      <c r="F70" s="34"/>
      <c r="I70" s="34"/>
      <c r="J70" s="34"/>
    </row>
    <row r="71" spans="1:17" x14ac:dyDescent="0.2">
      <c r="E71" s="34"/>
      <c r="F71" s="34"/>
      <c r="G71" s="33"/>
      <c r="H71" s="33"/>
      <c r="I71" s="34"/>
    </row>
    <row r="72" spans="1:17" x14ac:dyDescent="0.2">
      <c r="B72" s="35"/>
      <c r="C72" s="34"/>
      <c r="E72" s="34"/>
      <c r="F72" s="34"/>
      <c r="G72" s="33"/>
      <c r="H72" s="33"/>
      <c r="I72" s="34"/>
      <c r="J72" s="34"/>
    </row>
    <row r="73" spans="1:17" x14ac:dyDescent="0.2">
      <c r="C73" s="35"/>
      <c r="D73" s="34"/>
      <c r="E73" s="34"/>
      <c r="F73" s="34"/>
      <c r="G73" s="34"/>
      <c r="H73" s="34"/>
      <c r="I73" s="35"/>
      <c r="J73" s="34"/>
      <c r="K73" s="34"/>
      <c r="L73" s="34"/>
    </row>
    <row r="74" spans="1:17" x14ac:dyDescent="0.2">
      <c r="C74" s="35"/>
      <c r="E74" s="34"/>
      <c r="F74" s="34"/>
      <c r="G74" s="34"/>
      <c r="J74" s="34"/>
      <c r="K74" s="34"/>
    </row>
    <row r="75" spans="1:17" x14ac:dyDescent="0.2">
      <c r="C75" s="34"/>
      <c r="D75" s="34"/>
      <c r="E75" s="34"/>
      <c r="F75" s="34"/>
      <c r="G75" s="34"/>
      <c r="H75" s="34"/>
      <c r="L75" s="34"/>
    </row>
    <row r="76" spans="1:17" x14ac:dyDescent="0.2">
      <c r="C76" s="35"/>
      <c r="D76" s="36"/>
      <c r="E76" s="34"/>
      <c r="F76" s="34"/>
      <c r="G76" s="34"/>
      <c r="H76" s="34"/>
      <c r="I76" s="34"/>
      <c r="K76" s="34"/>
    </row>
    <row r="77" spans="1:17" x14ac:dyDescent="0.2">
      <c r="C77" s="35"/>
      <c r="D77" s="35"/>
      <c r="E77" s="34"/>
      <c r="F77" s="34"/>
    </row>
    <row r="78" spans="1:17" x14ac:dyDescent="0.2">
      <c r="D78" s="34"/>
      <c r="I78" s="34"/>
    </row>
    <row r="80" spans="1:17" x14ac:dyDescent="0.2">
      <c r="C80" s="34"/>
    </row>
    <row r="82" spans="5:5" x14ac:dyDescent="0.2">
      <c r="E82" s="34"/>
    </row>
  </sheetData>
  <mergeCells count="17">
    <mergeCell ref="A31:P31"/>
    <mergeCell ref="A51:Q51"/>
    <mergeCell ref="A52:Q52"/>
    <mergeCell ref="A32:P32"/>
    <mergeCell ref="A17:P17"/>
    <mergeCell ref="M1:Q1"/>
    <mergeCell ref="A16:P16"/>
    <mergeCell ref="M2:Q10"/>
    <mergeCell ref="N13:O13"/>
    <mergeCell ref="P13:Q13"/>
    <mergeCell ref="P14:Q14"/>
    <mergeCell ref="A11:Q11"/>
    <mergeCell ref="F13:G13"/>
    <mergeCell ref="H13:I13"/>
    <mergeCell ref="J13:K13"/>
    <mergeCell ref="L13:M13"/>
    <mergeCell ref="P15:Q15"/>
  </mergeCells>
  <phoneticPr fontId="0" type="noConversion"/>
  <pageMargins left="0.39370078740157483" right="0.39370078740157483" top="0.19685039370078741" bottom="0.19685039370078741" header="0.31496062992125984" footer="0.31496062992125984"/>
  <pageSetup paperSize="9" scale="53" fitToHeight="0" orientation="landscape" useFirstPageNumber="1" horizontalDpi="300" verticalDpi="300" r:id="rId1"/>
  <headerFooter alignWithMargins="0">
    <oddHeader>&amp;C&amp;P</oddHeader>
  </headerFooter>
  <rowBreaks count="1" manualBreakCount="1">
    <brk id="45" max="16" man="1"/>
  </rowBreaks>
  <colBreaks count="1" manualBreakCount="1">
    <brk id="16" min="68" max="8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38" sqref="H3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перечень</vt:lpstr>
      <vt:lpstr>реестр</vt:lpstr>
      <vt:lpstr>Лист1</vt:lpstr>
      <vt:lpstr>перечень!Заголовки_для_печати</vt:lpstr>
      <vt:lpstr>реестр!Заголовки_для_печати</vt:lpstr>
      <vt:lpstr>перечень!Область_печати</vt:lpstr>
      <vt:lpstr>реестр!Область_печати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Чеб. р-н Вячеслав Петров</cp:lastModifiedBy>
  <cp:lastPrinted>2022-11-07T13:20:36Z</cp:lastPrinted>
  <dcterms:created xsi:type="dcterms:W3CDTF">2010-12-03T14:19:19Z</dcterms:created>
  <dcterms:modified xsi:type="dcterms:W3CDTF">2023-01-13T08:18:59Z</dcterms:modified>
</cp:coreProperties>
</file>