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1025" activeTab="0"/>
  </bookViews>
  <sheets>
    <sheet name="стр.1_6" sheetId="1" r:id="rId1"/>
  </sheets>
  <definedNames>
    <definedName name="_xlnm.Print_Titles" localSheetId="0">'стр.1_6'!$8:$10</definedName>
  </definedNames>
  <calcPr fullCalcOnLoad="1"/>
</workbook>
</file>

<file path=xl/sharedStrings.xml><?xml version="1.0" encoding="utf-8"?>
<sst xmlns="http://schemas.openxmlformats.org/spreadsheetml/2006/main" count="104" uniqueCount="49">
  <si>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</si>
  <si>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</si>
  <si>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</si>
  <si>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</si>
  <si>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</si>
  <si>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</si>
  <si>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</si>
  <si>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</si>
  <si>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Налоговые и неналоговые доходы, всего</t>
  </si>
  <si>
    <t>налог на прибыль организаций</t>
  </si>
  <si>
    <t>налог на доходы физических лиц</t>
  </si>
  <si>
    <t>налог на добычу полезных ископаемых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</si>
  <si>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</si>
  <si>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</si>
  <si>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</si>
  <si>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</si>
  <si>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</si>
  <si>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</si>
  <si>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</si>
  <si>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Безвозмездные поступления всего, в том числе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</si>
  <si>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</si>
  <si>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</si>
  <si>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</si>
  <si>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</si>
  <si>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</si>
  <si>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</si>
  <si>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</si>
  <si>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</si>
  <si>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</si>
  <si>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</si>
  <si>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</si>
  <si>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</si>
  <si>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</si>
  <si>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млн руб.</t>
  </si>
  <si>
    <t>национальная безопасность и правоохранительная деятельность</t>
  </si>
  <si>
    <t>базовый</t>
  </si>
  <si>
    <t xml:space="preserve">Приложение № 1 </t>
  </si>
  <si>
    <t>Доходы  бюджета Порецкого района
Российской Федерации</t>
  </si>
  <si>
    <t>Бюджет Порецкого района Чувашской Республики</t>
  </si>
  <si>
    <t>Налоговые доходы  всего, в том числе:</t>
  </si>
  <si>
    <t>Неналоговые доходы всего</t>
  </si>
  <si>
    <t xml:space="preserve">субсидии </t>
  </si>
  <si>
    <t xml:space="preserve">субвенции </t>
  </si>
  <si>
    <t>дотации , в том числе:</t>
  </si>
  <si>
    <t>Расходы  бюджета Порецкого района Чувашской Республики
Российской Федерации всего, в том числе по направлениям:</t>
  </si>
  <si>
    <t>Дефицит(-), профицит(+)  бюджета Порецкого района Чувашской Республики, млн рублей</t>
  </si>
  <si>
    <t>Муниципальный долг Порецкого района Чувашской Республики</t>
  </si>
  <si>
    <t xml:space="preserve">Бюджетному прогнозу Порецкого района </t>
  </si>
  <si>
    <t>Чувашской Республики до 2026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</si>
</sst>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/>
    </xf>
    <xf numFmtId="177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tabSelected="1" zoomScaleSheetLayoutView="137" zoomScalePageLayoutView="0" workbookViewId="0" topLeftCell="A1">
      <selection activeCell="A5" sqref="A5:S5"/>
    </sheetView>
  </sheetViews>
  <sheetFormatPr defaultColWidth="9.00390625" defaultRowHeight="12.75"/>
  <cols>
    <col min="1" max="1" width="35.125" style="16" customWidth="1"/>
    <col min="2" max="2" width="14.75390625" style="16" customWidth="1"/>
    <col min="3" max="3" width="7.375" style="16" customWidth="1"/>
    <col min="4" max="4" width="7.00390625" style="16" customWidth="1"/>
    <col min="5" max="5" width="6.75390625" style="16" customWidth="1"/>
    <col min="6" max="6" width="9.75390625" style="16" customWidth="1"/>
    <col min="7" max="7" width="9.375" style="16" customWidth="1"/>
    <col min="8" max="8" width="9.75390625" style="16" customWidth="1"/>
    <col min="9" max="9" width="9.875" style="16" customWidth="1"/>
    <col min="10" max="10" width="9.75390625" style="16" customWidth="1"/>
    <col min="11" max="11" width="10.00390625" style="16" customWidth="1"/>
    <col min="12" max="16384" width="9.125" style="16" customWidth="1"/>
  </cols>
  <sheetData>
    <row r="1" s="1" customFormat="1" ht="10.5"/>
    <row r="2" spans="9:17" s="1" customFormat="1" ht="10.5">
      <c r="I2" s="19"/>
      <c r="J2" s="19"/>
      <c r="K2" s="19"/>
      <c r="O2" s="19" t="s">
        <v>36</v>
      </c>
      <c r="P2" s="19"/>
      <c r="Q2" s="19"/>
    </row>
    <row r="3" spans="9:17" s="1" customFormat="1" ht="10.5">
      <c r="I3" s="19"/>
      <c r="J3" s="19"/>
      <c r="K3" s="19"/>
      <c r="O3" s="19" t="s">
        <v>47</v>
      </c>
      <c r="P3" s="19"/>
      <c r="Q3" s="19"/>
    </row>
    <row r="4" spans="10:17" s="2" customFormat="1" ht="10.5" customHeight="1">
      <c r="J4" s="26"/>
      <c r="K4" s="26"/>
      <c r="O4" s="19" t="s">
        <v>48</v>
      </c>
      <c r="P4" s="19"/>
      <c r="Q4" s="19"/>
    </row>
    <row r="5" spans="1:19" s="3" customFormat="1" ht="24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8"/>
      <c r="Q5" s="28"/>
      <c r="R5" s="28"/>
      <c r="S5" s="28"/>
    </row>
    <row r="6" spans="1:11" s="5" customFormat="1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="2" customFormat="1" ht="6" customHeight="1"/>
    <row r="8" spans="1:17" s="1" customFormat="1" ht="21" customHeight="1">
      <c r="A8" s="7"/>
      <c r="B8" s="7"/>
      <c r="C8" s="8" t="s">
        <v>2</v>
      </c>
      <c r="D8" s="8" t="s">
        <v>2</v>
      </c>
      <c r="E8" s="9" t="s">
        <v>3</v>
      </c>
      <c r="F8" s="25" t="s">
        <v>7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s="1" customFormat="1" ht="10.5">
      <c r="A9" s="10" t="s">
        <v>0</v>
      </c>
      <c r="B9" s="10" t="s">
        <v>1</v>
      </c>
      <c r="C9" s="20">
        <v>2018</v>
      </c>
      <c r="D9" s="20">
        <v>2019</v>
      </c>
      <c r="E9" s="20">
        <v>2020</v>
      </c>
      <c r="F9" s="25">
        <v>2021</v>
      </c>
      <c r="G9" s="25"/>
      <c r="H9" s="25">
        <v>2022</v>
      </c>
      <c r="I9" s="25"/>
      <c r="J9" s="25">
        <v>2023</v>
      </c>
      <c r="K9" s="25"/>
      <c r="L9" s="25">
        <v>2024</v>
      </c>
      <c r="M9" s="25"/>
      <c r="N9" s="25">
        <v>2025</v>
      </c>
      <c r="O9" s="25"/>
      <c r="P9" s="25">
        <v>2026</v>
      </c>
      <c r="Q9" s="25"/>
    </row>
    <row r="10" spans="1:17" s="1" customFormat="1" ht="12" customHeight="1">
      <c r="A10" s="10"/>
      <c r="B10" s="10"/>
      <c r="C10" s="21"/>
      <c r="D10" s="21"/>
      <c r="E10" s="21"/>
      <c r="F10" s="8" t="s">
        <v>4</v>
      </c>
      <c r="G10" s="8" t="s">
        <v>35</v>
      </c>
      <c r="H10" s="8" t="s">
        <v>4</v>
      </c>
      <c r="I10" s="8" t="s">
        <v>35</v>
      </c>
      <c r="J10" s="8" t="s">
        <v>4</v>
      </c>
      <c r="K10" s="8" t="s">
        <v>35</v>
      </c>
      <c r="L10" s="8" t="s">
        <v>4</v>
      </c>
      <c r="M10" s="8" t="s">
        <v>35</v>
      </c>
      <c r="N10" s="8" t="s">
        <v>4</v>
      </c>
      <c r="O10" s="8" t="s">
        <v>35</v>
      </c>
      <c r="P10" s="8" t="s">
        <v>4</v>
      </c>
      <c r="Q10" s="8" t="s">
        <v>35</v>
      </c>
    </row>
    <row r="11" spans="1:17" s="1" customFormat="1" ht="12" customHeight="1">
      <c r="A11" s="11"/>
      <c r="B11" s="11"/>
      <c r="C11" s="22"/>
      <c r="D11" s="22"/>
      <c r="E11" s="22"/>
      <c r="F11" s="8" t="s">
        <v>5</v>
      </c>
      <c r="G11" s="8" t="s">
        <v>6</v>
      </c>
      <c r="H11" s="8" t="s">
        <v>5</v>
      </c>
      <c r="I11" s="8" t="s">
        <v>6</v>
      </c>
      <c r="J11" s="8" t="s">
        <v>5</v>
      </c>
      <c r="K11" s="8" t="s">
        <v>6</v>
      </c>
      <c r="L11" s="8" t="s">
        <v>5</v>
      </c>
      <c r="M11" s="8" t="s">
        <v>6</v>
      </c>
      <c r="N11" s="8" t="s">
        <v>5</v>
      </c>
      <c r="O11" s="8" t="s">
        <v>6</v>
      </c>
      <c r="P11" s="8" t="s">
        <v>5</v>
      </c>
      <c r="Q11" s="8" t="s">
        <v>6</v>
      </c>
    </row>
    <row r="12" spans="1:17" s="1" customFormat="1" ht="10.5" customHeight="1">
      <c r="A12" s="14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ht="21" customHeight="1">
      <c r="A13" s="13" t="s">
        <v>37</v>
      </c>
      <c r="B13" s="8" t="s">
        <v>33</v>
      </c>
      <c r="C13" s="8">
        <v>246.3</v>
      </c>
      <c r="D13" s="8">
        <v>422.6</v>
      </c>
      <c r="E13" s="8">
        <v>437.4</v>
      </c>
      <c r="F13" s="8">
        <v>301.5</v>
      </c>
      <c r="G13" s="17">
        <f>E13*103.5%</f>
        <v>452.70899999999995</v>
      </c>
      <c r="H13" s="8">
        <v>259.5</v>
      </c>
      <c r="I13" s="17">
        <f>G13*103.7%</f>
        <v>469.4592329999999</v>
      </c>
      <c r="J13" s="8">
        <v>269.9</v>
      </c>
      <c r="K13" s="17">
        <f>I13*103.8%</f>
        <v>487.29868385399993</v>
      </c>
      <c r="L13" s="17">
        <f>J13*101.9%</f>
        <v>275.0281</v>
      </c>
      <c r="M13" s="17">
        <f>K13*103.8%</f>
        <v>505.81603384045195</v>
      </c>
      <c r="N13" s="17">
        <f>L13*101.3%</f>
        <v>278.6034653</v>
      </c>
      <c r="O13" s="17">
        <f>M13*103.8%</f>
        <v>525.0370431263891</v>
      </c>
      <c r="P13" s="17">
        <f>N13*101.9%</f>
        <v>283.8969311407</v>
      </c>
      <c r="Q13" s="17">
        <f>O13*103.8%</f>
        <v>544.9884507651919</v>
      </c>
    </row>
    <row r="14" spans="1:17" s="1" customFormat="1" ht="10.5">
      <c r="A14" s="12" t="s">
        <v>8</v>
      </c>
      <c r="B14" s="8" t="s">
        <v>33</v>
      </c>
      <c r="C14" s="8">
        <v>75.8</v>
      </c>
      <c r="D14" s="8">
        <v>84.2</v>
      </c>
      <c r="E14" s="8">
        <v>85.1</v>
      </c>
      <c r="F14" s="8">
        <v>89.7</v>
      </c>
      <c r="G14" s="17">
        <f>E14*103.5%</f>
        <v>88.07849999999999</v>
      </c>
      <c r="H14" s="8">
        <v>93</v>
      </c>
      <c r="I14" s="17">
        <f>G14*103.7%</f>
        <v>91.33740449999999</v>
      </c>
      <c r="J14" s="8">
        <v>97.6</v>
      </c>
      <c r="K14" s="17">
        <f>I14*103.8%</f>
        <v>94.80822587099999</v>
      </c>
      <c r="L14" s="17">
        <f aca="true" t="shared" si="0" ref="L14:L47">J14*101.9%</f>
        <v>99.4544</v>
      </c>
      <c r="M14" s="17">
        <f>K14*103.8%</f>
        <v>98.41093845409799</v>
      </c>
      <c r="N14" s="17">
        <f aca="true" t="shared" si="1" ref="N14:N47">L14*101.3%</f>
        <v>100.7473072</v>
      </c>
      <c r="O14" s="17">
        <f>M14*103.8%</f>
        <v>102.15055411535371</v>
      </c>
      <c r="P14" s="17">
        <f aca="true" t="shared" si="2" ref="P14:P47">N14*101.9%</f>
        <v>102.6615060368</v>
      </c>
      <c r="Q14" s="17">
        <f>O14*103.8%</f>
        <v>106.03227517173715</v>
      </c>
    </row>
    <row r="15" spans="1:17" s="1" customFormat="1" ht="21" customHeight="1">
      <c r="A15" s="13" t="s">
        <v>39</v>
      </c>
      <c r="B15" s="8" t="s">
        <v>33</v>
      </c>
      <c r="C15" s="8">
        <v>66.5</v>
      </c>
      <c r="D15" s="8">
        <v>71.8</v>
      </c>
      <c r="E15" s="8">
        <v>75.3</v>
      </c>
      <c r="F15" s="8">
        <v>78</v>
      </c>
      <c r="G15" s="17">
        <f>E15*103.5%</f>
        <v>77.93549999999999</v>
      </c>
      <c r="H15" s="8">
        <v>81.1</v>
      </c>
      <c r="I15" s="17">
        <f>G15*103.7%</f>
        <v>80.81911349999999</v>
      </c>
      <c r="J15" s="8">
        <v>83.8</v>
      </c>
      <c r="K15" s="17">
        <f>I15*103.8%</f>
        <v>83.890239813</v>
      </c>
      <c r="L15" s="17">
        <f t="shared" si="0"/>
        <v>85.3922</v>
      </c>
      <c r="M15" s="17">
        <f>K15*103.8%</f>
        <v>87.078068925894</v>
      </c>
      <c r="N15" s="17">
        <f t="shared" si="1"/>
        <v>86.50229859999999</v>
      </c>
      <c r="O15" s="17">
        <f>M15*103.8%</f>
        <v>90.38703554507798</v>
      </c>
      <c r="P15" s="17">
        <f t="shared" si="2"/>
        <v>88.1458422734</v>
      </c>
      <c r="Q15" s="17">
        <f>O15*103.8%</f>
        <v>93.82174289579095</v>
      </c>
    </row>
    <row r="16" spans="1:17" s="1" customFormat="1" ht="10.5">
      <c r="A16" s="15" t="s">
        <v>9</v>
      </c>
      <c r="B16" s="8" t="s">
        <v>33</v>
      </c>
      <c r="C16" s="8"/>
      <c r="D16" s="8"/>
      <c r="E16" s="8"/>
      <c r="F16" s="8"/>
      <c r="G16" s="8"/>
      <c r="H16" s="8"/>
      <c r="I16" s="8"/>
      <c r="J16" s="8"/>
      <c r="K16" s="8"/>
      <c r="L16" s="17">
        <f t="shared" si="0"/>
        <v>0</v>
      </c>
      <c r="M16" s="8"/>
      <c r="N16" s="17">
        <f t="shared" si="1"/>
        <v>0</v>
      </c>
      <c r="O16" s="8"/>
      <c r="P16" s="17">
        <f t="shared" si="2"/>
        <v>0</v>
      </c>
      <c r="Q16" s="8"/>
    </row>
    <row r="17" spans="1:17" s="1" customFormat="1" ht="10.5">
      <c r="A17" s="15" t="s">
        <v>10</v>
      </c>
      <c r="B17" s="8" t="s">
        <v>33</v>
      </c>
      <c r="C17" s="8">
        <v>41.4</v>
      </c>
      <c r="D17" s="8">
        <v>41.2</v>
      </c>
      <c r="E17" s="8">
        <v>46.4</v>
      </c>
      <c r="F17" s="8">
        <v>44.8</v>
      </c>
      <c r="G17" s="17">
        <f>E17*103.5%</f>
        <v>48.023999999999994</v>
      </c>
      <c r="H17" s="8">
        <v>46.1</v>
      </c>
      <c r="I17" s="17">
        <f>G17*103.7%</f>
        <v>49.800887999999986</v>
      </c>
      <c r="J17" s="8">
        <v>47.5</v>
      </c>
      <c r="K17" s="17">
        <f>I17*103.8%</f>
        <v>51.69332174399999</v>
      </c>
      <c r="L17" s="17">
        <f t="shared" si="0"/>
        <v>48.4025</v>
      </c>
      <c r="M17" s="17">
        <f>K17*103.8%</f>
        <v>53.65766797027199</v>
      </c>
      <c r="N17" s="17">
        <f t="shared" si="1"/>
        <v>49.0317325</v>
      </c>
      <c r="O17" s="17">
        <f>M17*103.8%</f>
        <v>55.69665935314232</v>
      </c>
      <c r="P17" s="17">
        <f t="shared" si="2"/>
        <v>49.963335417500005</v>
      </c>
      <c r="Q17" s="17">
        <f>O17*103.8%</f>
        <v>57.813132408561735</v>
      </c>
    </row>
    <row r="18" spans="1:17" s="1" customFormat="1" ht="10.5">
      <c r="A18" s="15" t="s">
        <v>11</v>
      </c>
      <c r="B18" s="8" t="s">
        <v>33</v>
      </c>
      <c r="C18" s="8">
        <v>9.1</v>
      </c>
      <c r="D18" s="8">
        <v>13.3</v>
      </c>
      <c r="E18" s="8">
        <v>12</v>
      </c>
      <c r="F18" s="8">
        <v>17</v>
      </c>
      <c r="G18" s="17">
        <f>E18*103.5%</f>
        <v>12.419999999999998</v>
      </c>
      <c r="H18" s="8">
        <v>18</v>
      </c>
      <c r="I18" s="17">
        <f>G18*103.7%</f>
        <v>12.879539999999997</v>
      </c>
      <c r="J18" s="8">
        <v>19</v>
      </c>
      <c r="K18" s="17">
        <f>I18*103.8%</f>
        <v>13.368962519999997</v>
      </c>
      <c r="L18" s="17">
        <f t="shared" si="0"/>
        <v>19.361000000000004</v>
      </c>
      <c r="M18" s="17">
        <f>K18*103.8%</f>
        <v>13.876983095759996</v>
      </c>
      <c r="N18" s="17">
        <f t="shared" si="1"/>
        <v>19.612693000000004</v>
      </c>
      <c r="O18" s="17">
        <f>M18*103.8%</f>
        <v>14.404308453398876</v>
      </c>
      <c r="P18" s="17">
        <f t="shared" si="2"/>
        <v>19.985334167000005</v>
      </c>
      <c r="Q18" s="17">
        <f>O18*103.8%</f>
        <v>14.951672174628033</v>
      </c>
    </row>
    <row r="19" spans="1:17" s="1" customFormat="1" ht="10.5">
      <c r="A19" s="15" t="s">
        <v>12</v>
      </c>
      <c r="B19" s="8" t="s">
        <v>33</v>
      </c>
      <c r="C19" s="8">
        <v>5.4</v>
      </c>
      <c r="D19" s="8">
        <v>6.2</v>
      </c>
      <c r="E19" s="8">
        <v>6</v>
      </c>
      <c r="F19" s="8">
        <v>5.5</v>
      </c>
      <c r="G19" s="17">
        <f>E19*103.5%</f>
        <v>6.209999999999999</v>
      </c>
      <c r="H19" s="8">
        <v>5.6</v>
      </c>
      <c r="I19" s="17">
        <f>G19*103.7%</f>
        <v>6.439769999999998</v>
      </c>
      <c r="J19" s="8">
        <v>5.7</v>
      </c>
      <c r="K19" s="17">
        <f>I19*103.8%</f>
        <v>6.684481259999998</v>
      </c>
      <c r="L19" s="17">
        <f t="shared" si="0"/>
        <v>5.808300000000001</v>
      </c>
      <c r="M19" s="17">
        <f>K19*103.8%</f>
        <v>6.938491547879998</v>
      </c>
      <c r="N19" s="17">
        <f t="shared" si="1"/>
        <v>5.883807900000001</v>
      </c>
      <c r="O19" s="17">
        <f>M19*103.8%</f>
        <v>7.202154226699438</v>
      </c>
      <c r="P19" s="17">
        <f t="shared" si="2"/>
        <v>5.995600250100002</v>
      </c>
      <c r="Q19" s="17">
        <f>O19*103.8%</f>
        <v>7.475836087314017</v>
      </c>
    </row>
    <row r="20" spans="1:17" s="1" customFormat="1" ht="21">
      <c r="A20" s="18" t="s">
        <v>13</v>
      </c>
      <c r="B20" s="6" t="s">
        <v>33</v>
      </c>
      <c r="C20" s="6">
        <v>3.5</v>
      </c>
      <c r="D20" s="6">
        <v>4.8</v>
      </c>
      <c r="E20" s="6">
        <v>4.6</v>
      </c>
      <c r="F20" s="6">
        <v>3.9</v>
      </c>
      <c r="G20" s="17">
        <f>E20*103.5%</f>
        <v>4.760999999999999</v>
      </c>
      <c r="H20" s="6">
        <v>4.5</v>
      </c>
      <c r="I20" s="17">
        <f>G20*103.7%</f>
        <v>4.937156999999999</v>
      </c>
      <c r="J20" s="6">
        <v>4.7</v>
      </c>
      <c r="K20" s="17">
        <f>I20*103.8%</f>
        <v>5.1247689659999995</v>
      </c>
      <c r="L20" s="17">
        <f t="shared" si="0"/>
        <v>4.789300000000001</v>
      </c>
      <c r="M20" s="17">
        <f>K20*103.8%</f>
        <v>5.3195101867079995</v>
      </c>
      <c r="N20" s="17">
        <f t="shared" si="1"/>
        <v>4.8515609</v>
      </c>
      <c r="O20" s="17">
        <f>M20*103.8%</f>
        <v>5.521651573802903</v>
      </c>
      <c r="P20" s="17">
        <f t="shared" si="2"/>
        <v>4.943740557100001</v>
      </c>
      <c r="Q20" s="17">
        <f>O20*103.8%</f>
        <v>5.731474333607414</v>
      </c>
    </row>
    <row r="21" spans="1:17" s="1" customFormat="1" ht="10.5">
      <c r="A21" s="15" t="s">
        <v>14</v>
      </c>
      <c r="B21" s="8" t="s">
        <v>33</v>
      </c>
      <c r="C21" s="8">
        <v>1.1</v>
      </c>
      <c r="D21" s="8">
        <v>1.4</v>
      </c>
      <c r="E21" s="8">
        <v>1.1</v>
      </c>
      <c r="F21" s="8">
        <v>2</v>
      </c>
      <c r="G21" s="17">
        <f>E21*103.5%</f>
        <v>1.1385</v>
      </c>
      <c r="H21" s="8">
        <v>2</v>
      </c>
      <c r="I21" s="17">
        <f>G21*103.7%</f>
        <v>1.1806245</v>
      </c>
      <c r="J21" s="8">
        <v>2</v>
      </c>
      <c r="K21" s="17">
        <f>I21*103.8%</f>
        <v>1.225488231</v>
      </c>
      <c r="L21" s="17">
        <f t="shared" si="0"/>
        <v>2.0380000000000003</v>
      </c>
      <c r="M21" s="17">
        <f>K21*103.8%</f>
        <v>1.272056783778</v>
      </c>
      <c r="N21" s="17">
        <f t="shared" si="1"/>
        <v>2.0644940000000003</v>
      </c>
      <c r="O21" s="17">
        <f>M21*103.8%</f>
        <v>1.320394941561564</v>
      </c>
      <c r="P21" s="17">
        <f t="shared" si="2"/>
        <v>2.1037193860000007</v>
      </c>
      <c r="Q21" s="17">
        <f>O21*103.8%</f>
        <v>1.3705699493409034</v>
      </c>
    </row>
    <row r="22" spans="1:17" s="1" customFormat="1" ht="10.5">
      <c r="A22" s="15" t="s">
        <v>15</v>
      </c>
      <c r="B22" s="8" t="s">
        <v>33</v>
      </c>
      <c r="C22" s="8"/>
      <c r="D22" s="8"/>
      <c r="E22" s="8"/>
      <c r="F22" s="8"/>
      <c r="G22" s="17"/>
      <c r="H22" s="8"/>
      <c r="I22" s="17"/>
      <c r="J22" s="8"/>
      <c r="K22" s="17"/>
      <c r="L22" s="17">
        <f t="shared" si="0"/>
        <v>0</v>
      </c>
      <c r="M22" s="17"/>
      <c r="N22" s="17">
        <f t="shared" si="1"/>
        <v>0</v>
      </c>
      <c r="O22" s="17"/>
      <c r="P22" s="17">
        <f t="shared" si="2"/>
        <v>0</v>
      </c>
      <c r="Q22" s="17"/>
    </row>
    <row r="23" spans="1:17" s="1" customFormat="1" ht="10.5">
      <c r="A23" s="15" t="s">
        <v>16</v>
      </c>
      <c r="B23" s="8" t="s">
        <v>33</v>
      </c>
      <c r="C23" s="8"/>
      <c r="D23" s="8"/>
      <c r="E23" s="8"/>
      <c r="F23" s="8"/>
      <c r="G23" s="17"/>
      <c r="H23" s="8"/>
      <c r="I23" s="17"/>
      <c r="J23" s="8"/>
      <c r="K23" s="17"/>
      <c r="L23" s="17">
        <f t="shared" si="0"/>
        <v>0</v>
      </c>
      <c r="M23" s="17"/>
      <c r="N23" s="17">
        <f t="shared" si="1"/>
        <v>0</v>
      </c>
      <c r="O23" s="17"/>
      <c r="P23" s="17">
        <f t="shared" si="2"/>
        <v>0</v>
      </c>
      <c r="Q23" s="17"/>
    </row>
    <row r="24" spans="1:17" s="1" customFormat="1" ht="10.5">
      <c r="A24" s="15" t="s">
        <v>17</v>
      </c>
      <c r="B24" s="8" t="s">
        <v>33</v>
      </c>
      <c r="C24" s="8">
        <v>0.9</v>
      </c>
      <c r="D24" s="8">
        <v>1</v>
      </c>
      <c r="E24" s="8">
        <v>1</v>
      </c>
      <c r="F24" s="8">
        <v>1.1</v>
      </c>
      <c r="G24" s="17">
        <f aca="true" t="shared" si="3" ref="G24:G46">E24*103.5%</f>
        <v>1.035</v>
      </c>
      <c r="H24" s="8">
        <v>1.1</v>
      </c>
      <c r="I24" s="17">
        <f aca="true" t="shared" si="4" ref="I24:I46">G24*103.7%</f>
        <v>1.0732949999999999</v>
      </c>
      <c r="J24" s="8">
        <v>1.2</v>
      </c>
      <c r="K24" s="17">
        <f aca="true" t="shared" si="5" ref="K24:K46">I24*103.8%</f>
        <v>1.11408021</v>
      </c>
      <c r="L24" s="17">
        <f t="shared" si="0"/>
        <v>1.2228</v>
      </c>
      <c r="M24" s="17">
        <f aca="true" t="shared" si="6" ref="M24:M46">K24*103.8%</f>
        <v>1.15641525798</v>
      </c>
      <c r="N24" s="17">
        <f t="shared" si="1"/>
        <v>1.2386964</v>
      </c>
      <c r="O24" s="17">
        <f aca="true" t="shared" si="7" ref="O24:O46">M24*103.8%</f>
        <v>1.20035903778324</v>
      </c>
      <c r="P24" s="17">
        <f t="shared" si="2"/>
        <v>1.2622316316000002</v>
      </c>
      <c r="Q24" s="17">
        <f aca="true" t="shared" si="8" ref="Q24:Q46">O24*103.8%</f>
        <v>1.2459726812190033</v>
      </c>
    </row>
    <row r="25" spans="1:17" s="1" customFormat="1" ht="10.5">
      <c r="A25" s="15" t="s">
        <v>18</v>
      </c>
      <c r="B25" s="8" t="s">
        <v>33</v>
      </c>
      <c r="C25" s="8">
        <v>3.4</v>
      </c>
      <c r="D25" s="8">
        <v>2.9</v>
      </c>
      <c r="E25" s="8">
        <v>3.2</v>
      </c>
      <c r="F25" s="8">
        <v>2.7</v>
      </c>
      <c r="G25" s="17">
        <f t="shared" si="3"/>
        <v>3.312</v>
      </c>
      <c r="H25" s="8">
        <v>2.7</v>
      </c>
      <c r="I25" s="17">
        <f t="shared" si="4"/>
        <v>3.4345439999999994</v>
      </c>
      <c r="J25" s="8">
        <v>2.7</v>
      </c>
      <c r="K25" s="17">
        <f t="shared" si="5"/>
        <v>3.5650566719999994</v>
      </c>
      <c r="L25" s="17">
        <f t="shared" si="0"/>
        <v>2.7513000000000005</v>
      </c>
      <c r="M25" s="17">
        <f t="shared" si="6"/>
        <v>3.7005288255359994</v>
      </c>
      <c r="N25" s="17">
        <f t="shared" si="1"/>
        <v>2.7870669</v>
      </c>
      <c r="O25" s="17">
        <f t="shared" si="7"/>
        <v>3.8411489209063676</v>
      </c>
      <c r="P25" s="17">
        <f t="shared" si="2"/>
        <v>2.8400211711000005</v>
      </c>
      <c r="Q25" s="17">
        <f t="shared" si="8"/>
        <v>3.98711257990081</v>
      </c>
    </row>
    <row r="26" spans="1:17" s="1" customFormat="1" ht="10.5">
      <c r="A26" s="12" t="s">
        <v>40</v>
      </c>
      <c r="B26" s="8" t="s">
        <v>33</v>
      </c>
      <c r="C26" s="8">
        <v>9.3</v>
      </c>
      <c r="D26" s="8">
        <v>12.4</v>
      </c>
      <c r="E26" s="8">
        <v>9.7</v>
      </c>
      <c r="F26" s="8">
        <v>11.7</v>
      </c>
      <c r="G26" s="17">
        <f t="shared" si="3"/>
        <v>10.039499999999999</v>
      </c>
      <c r="H26" s="8">
        <v>11.9</v>
      </c>
      <c r="I26" s="17">
        <f t="shared" si="4"/>
        <v>10.410961499999997</v>
      </c>
      <c r="J26" s="8">
        <v>13.8</v>
      </c>
      <c r="K26" s="17">
        <f t="shared" si="5"/>
        <v>10.806578036999998</v>
      </c>
      <c r="L26" s="17">
        <f t="shared" si="0"/>
        <v>14.062200000000002</v>
      </c>
      <c r="M26" s="17">
        <f t="shared" si="6"/>
        <v>11.217228002405998</v>
      </c>
      <c r="N26" s="17">
        <f t="shared" si="1"/>
        <v>14.2450086</v>
      </c>
      <c r="O26" s="17">
        <f t="shared" si="7"/>
        <v>11.643482666497427</v>
      </c>
      <c r="P26" s="17">
        <f t="shared" si="2"/>
        <v>14.515663763400003</v>
      </c>
      <c r="Q26" s="17">
        <f t="shared" si="8"/>
        <v>12.085935007824329</v>
      </c>
    </row>
    <row r="27" spans="1:17" s="1" customFormat="1" ht="10.5">
      <c r="A27" s="12" t="s">
        <v>19</v>
      </c>
      <c r="B27" s="8" t="s">
        <v>33</v>
      </c>
      <c r="C27" s="8">
        <v>170.6</v>
      </c>
      <c r="D27" s="8">
        <v>338.4</v>
      </c>
      <c r="E27" s="8">
        <v>352.3</v>
      </c>
      <c r="F27" s="8">
        <v>211.8</v>
      </c>
      <c r="G27" s="17">
        <f t="shared" si="3"/>
        <v>364.6305</v>
      </c>
      <c r="H27" s="8">
        <v>166.5</v>
      </c>
      <c r="I27" s="17">
        <f t="shared" si="4"/>
        <v>378.12182849999994</v>
      </c>
      <c r="J27" s="8">
        <v>172.3</v>
      </c>
      <c r="K27" s="17">
        <f t="shared" si="5"/>
        <v>392.49045798299994</v>
      </c>
      <c r="L27" s="17">
        <f t="shared" si="0"/>
        <v>175.57370000000003</v>
      </c>
      <c r="M27" s="17">
        <f t="shared" si="6"/>
        <v>407.40509538635393</v>
      </c>
      <c r="N27" s="17">
        <f t="shared" si="1"/>
        <v>177.85615810000002</v>
      </c>
      <c r="O27" s="17">
        <f t="shared" si="7"/>
        <v>422.8864890110354</v>
      </c>
      <c r="P27" s="17">
        <f t="shared" si="2"/>
        <v>181.23542510390004</v>
      </c>
      <c r="Q27" s="17">
        <f t="shared" si="8"/>
        <v>438.95617559345476</v>
      </c>
    </row>
    <row r="28" spans="1:17" s="1" customFormat="1" ht="10.5">
      <c r="A28" s="15" t="s">
        <v>41</v>
      </c>
      <c r="B28" s="8" t="s">
        <v>33</v>
      </c>
      <c r="C28" s="8">
        <v>47.5</v>
      </c>
      <c r="D28" s="8">
        <v>185.7</v>
      </c>
      <c r="E28" s="8">
        <v>214.1</v>
      </c>
      <c r="F28" s="8">
        <v>76</v>
      </c>
      <c r="G28" s="17">
        <f t="shared" si="3"/>
        <v>221.59349999999998</v>
      </c>
      <c r="H28" s="8">
        <v>43.2</v>
      </c>
      <c r="I28" s="17">
        <f t="shared" si="4"/>
        <v>229.79245949999995</v>
      </c>
      <c r="J28" s="8">
        <v>43</v>
      </c>
      <c r="K28" s="17">
        <f t="shared" si="5"/>
        <v>238.52457296099996</v>
      </c>
      <c r="L28" s="17">
        <f t="shared" si="0"/>
        <v>43.81700000000001</v>
      </c>
      <c r="M28" s="17">
        <f t="shared" si="6"/>
        <v>247.58850673351796</v>
      </c>
      <c r="N28" s="17">
        <f t="shared" si="1"/>
        <v>44.386621000000005</v>
      </c>
      <c r="O28" s="17">
        <f t="shared" si="7"/>
        <v>256.99686998939166</v>
      </c>
      <c r="P28" s="17">
        <f t="shared" si="2"/>
        <v>45.22996679900001</v>
      </c>
      <c r="Q28" s="17">
        <f t="shared" si="8"/>
        <v>266.76275104898855</v>
      </c>
    </row>
    <row r="29" spans="1:17" s="1" customFormat="1" ht="10.5">
      <c r="A29" s="15" t="s">
        <v>42</v>
      </c>
      <c r="B29" s="8" t="s">
        <v>33</v>
      </c>
      <c r="C29" s="8">
        <v>100</v>
      </c>
      <c r="D29" s="8">
        <v>101.2</v>
      </c>
      <c r="E29" s="8">
        <v>106.1</v>
      </c>
      <c r="F29" s="8">
        <v>109</v>
      </c>
      <c r="G29" s="17">
        <f t="shared" si="3"/>
        <v>109.81349999999999</v>
      </c>
      <c r="H29" s="8">
        <v>107.1</v>
      </c>
      <c r="I29" s="17">
        <f t="shared" si="4"/>
        <v>113.87659949999998</v>
      </c>
      <c r="J29" s="8">
        <v>106.6</v>
      </c>
      <c r="K29" s="17">
        <f t="shared" si="5"/>
        <v>118.20391028099999</v>
      </c>
      <c r="L29" s="17">
        <f t="shared" si="0"/>
        <v>108.62540000000001</v>
      </c>
      <c r="M29" s="17">
        <f t="shared" si="6"/>
        <v>122.69565887167799</v>
      </c>
      <c r="N29" s="17">
        <f t="shared" si="1"/>
        <v>110.0375302</v>
      </c>
      <c r="O29" s="17">
        <f t="shared" si="7"/>
        <v>127.35809390880176</v>
      </c>
      <c r="P29" s="17">
        <f t="shared" si="2"/>
        <v>112.12824327380002</v>
      </c>
      <c r="Q29" s="17">
        <f t="shared" si="8"/>
        <v>132.19770147733624</v>
      </c>
    </row>
    <row r="30" spans="1:17" s="1" customFormat="1" ht="10.5">
      <c r="A30" s="15" t="s">
        <v>43</v>
      </c>
      <c r="B30" s="8" t="s">
        <v>33</v>
      </c>
      <c r="C30" s="8">
        <v>21.7</v>
      </c>
      <c r="D30" s="8">
        <v>48.1</v>
      </c>
      <c r="E30" s="8">
        <v>22.6</v>
      </c>
      <c r="F30" s="8">
        <v>21.6</v>
      </c>
      <c r="G30" s="17">
        <f t="shared" si="3"/>
        <v>23.391</v>
      </c>
      <c r="H30" s="8">
        <v>11.1</v>
      </c>
      <c r="I30" s="17">
        <f t="shared" si="4"/>
        <v>24.256466999999997</v>
      </c>
      <c r="J30" s="8">
        <v>17.5</v>
      </c>
      <c r="K30" s="17">
        <f t="shared" si="5"/>
        <v>25.178212745999996</v>
      </c>
      <c r="L30" s="17">
        <f t="shared" si="0"/>
        <v>17.832500000000003</v>
      </c>
      <c r="M30" s="17">
        <f t="shared" si="6"/>
        <v>26.134984830347996</v>
      </c>
      <c r="N30" s="17">
        <f t="shared" si="1"/>
        <v>18.064322500000003</v>
      </c>
      <c r="O30" s="17">
        <f t="shared" si="7"/>
        <v>27.12811425390122</v>
      </c>
      <c r="P30" s="17">
        <f t="shared" si="2"/>
        <v>18.407544627500005</v>
      </c>
      <c r="Q30" s="17">
        <f t="shared" si="8"/>
        <v>28.158982595549467</v>
      </c>
    </row>
    <row r="31" spans="1:17" s="1" customFormat="1" ht="10.5">
      <c r="A31" s="15" t="s">
        <v>20</v>
      </c>
      <c r="B31" s="8" t="s">
        <v>33</v>
      </c>
      <c r="C31" s="8"/>
      <c r="D31" s="8">
        <v>19.7</v>
      </c>
      <c r="E31" s="8">
        <v>20.6</v>
      </c>
      <c r="F31" s="8">
        <v>21.6</v>
      </c>
      <c r="G31" s="17">
        <f t="shared" si="3"/>
        <v>21.321</v>
      </c>
      <c r="H31" s="8">
        <v>11.1</v>
      </c>
      <c r="I31" s="17">
        <f t="shared" si="4"/>
        <v>22.109877</v>
      </c>
      <c r="J31" s="8">
        <v>17.5</v>
      </c>
      <c r="K31" s="17">
        <f t="shared" si="5"/>
        <v>22.950052326</v>
      </c>
      <c r="L31" s="17">
        <f t="shared" si="0"/>
        <v>17.832500000000003</v>
      </c>
      <c r="M31" s="17">
        <f t="shared" si="6"/>
        <v>23.822154314388</v>
      </c>
      <c r="N31" s="17">
        <f t="shared" si="1"/>
        <v>18.064322500000003</v>
      </c>
      <c r="O31" s="17">
        <f t="shared" si="7"/>
        <v>24.727396178334747</v>
      </c>
      <c r="P31" s="17">
        <f t="shared" si="2"/>
        <v>18.407544627500005</v>
      </c>
      <c r="Q31" s="17">
        <f t="shared" si="8"/>
        <v>25.66703723311147</v>
      </c>
    </row>
    <row r="32" spans="1:17" s="1" customFormat="1" ht="21" customHeight="1">
      <c r="A32" s="13" t="s">
        <v>44</v>
      </c>
      <c r="B32" s="8" t="s">
        <v>33</v>
      </c>
      <c r="C32" s="8">
        <v>237.9</v>
      </c>
      <c r="D32" s="8">
        <v>387.8</v>
      </c>
      <c r="E32" s="8">
        <v>467.7</v>
      </c>
      <c r="F32" s="8">
        <v>303.6</v>
      </c>
      <c r="G32" s="17">
        <f t="shared" si="3"/>
        <v>484.06949999999995</v>
      </c>
      <c r="H32" s="8">
        <v>260.5</v>
      </c>
      <c r="I32" s="17">
        <f t="shared" si="4"/>
        <v>501.9800714999999</v>
      </c>
      <c r="J32" s="8">
        <v>270.9</v>
      </c>
      <c r="K32" s="17">
        <f t="shared" si="5"/>
        <v>521.0553142169999</v>
      </c>
      <c r="L32" s="17">
        <f t="shared" si="0"/>
        <v>276.0471</v>
      </c>
      <c r="M32" s="17">
        <f t="shared" si="6"/>
        <v>540.8554161572459</v>
      </c>
      <c r="N32" s="17">
        <f t="shared" si="1"/>
        <v>279.63571229999997</v>
      </c>
      <c r="O32" s="17">
        <f t="shared" si="7"/>
        <v>561.4079219712213</v>
      </c>
      <c r="P32" s="17">
        <f t="shared" si="2"/>
        <v>284.9487908337</v>
      </c>
      <c r="Q32" s="17">
        <f t="shared" si="8"/>
        <v>582.7414230061278</v>
      </c>
    </row>
    <row r="33" spans="1:17" s="1" customFormat="1" ht="10.5">
      <c r="A33" s="15" t="s">
        <v>21</v>
      </c>
      <c r="B33" s="8" t="s">
        <v>33</v>
      </c>
      <c r="C33" s="8">
        <v>47.6</v>
      </c>
      <c r="D33" s="8">
        <v>50.4</v>
      </c>
      <c r="E33" s="8">
        <v>51.3</v>
      </c>
      <c r="F33" s="8">
        <v>54.3</v>
      </c>
      <c r="G33" s="17">
        <f t="shared" si="3"/>
        <v>53.095499999999994</v>
      </c>
      <c r="H33" s="8">
        <v>50.1</v>
      </c>
      <c r="I33" s="17">
        <f t="shared" si="4"/>
        <v>55.06003349999999</v>
      </c>
      <c r="J33" s="8">
        <v>52.1</v>
      </c>
      <c r="K33" s="17">
        <f t="shared" si="5"/>
        <v>57.15231477299999</v>
      </c>
      <c r="L33" s="17">
        <f t="shared" si="0"/>
        <v>53.08990000000001</v>
      </c>
      <c r="M33" s="17">
        <f t="shared" si="6"/>
        <v>59.324102734373994</v>
      </c>
      <c r="N33" s="17">
        <f t="shared" si="1"/>
        <v>53.7800687</v>
      </c>
      <c r="O33" s="17">
        <f t="shared" si="7"/>
        <v>61.578418638280205</v>
      </c>
      <c r="P33" s="17">
        <f t="shared" si="2"/>
        <v>54.80189000530001</v>
      </c>
      <c r="Q33" s="17">
        <f t="shared" si="8"/>
        <v>63.91839854653485</v>
      </c>
    </row>
    <row r="34" spans="1:17" s="1" customFormat="1" ht="10.5">
      <c r="A34" s="15" t="s">
        <v>22</v>
      </c>
      <c r="B34" s="8" t="s">
        <v>33</v>
      </c>
      <c r="C34" s="8">
        <v>1.1</v>
      </c>
      <c r="D34" s="8">
        <v>1.2</v>
      </c>
      <c r="E34" s="8">
        <v>1.1</v>
      </c>
      <c r="F34" s="8">
        <v>1.3</v>
      </c>
      <c r="G34" s="17">
        <f t="shared" si="3"/>
        <v>1.1385</v>
      </c>
      <c r="H34" s="8">
        <v>1.4</v>
      </c>
      <c r="I34" s="17">
        <f t="shared" si="4"/>
        <v>1.1806245</v>
      </c>
      <c r="J34" s="8">
        <v>1.4</v>
      </c>
      <c r="K34" s="17">
        <f t="shared" si="5"/>
        <v>1.225488231</v>
      </c>
      <c r="L34" s="17">
        <f t="shared" si="0"/>
        <v>1.4266</v>
      </c>
      <c r="M34" s="17">
        <f t="shared" si="6"/>
        <v>1.272056783778</v>
      </c>
      <c r="N34" s="17">
        <f t="shared" si="1"/>
        <v>1.4451458</v>
      </c>
      <c r="O34" s="17">
        <f t="shared" si="7"/>
        <v>1.320394941561564</v>
      </c>
      <c r="P34" s="17">
        <f t="shared" si="2"/>
        <v>1.4726035702000002</v>
      </c>
      <c r="Q34" s="17">
        <f t="shared" si="8"/>
        <v>1.3705699493409034</v>
      </c>
    </row>
    <row r="35" spans="1:17" s="1" customFormat="1" ht="10.5" customHeight="1">
      <c r="A35" s="18" t="s">
        <v>34</v>
      </c>
      <c r="B35" s="6" t="s">
        <v>33</v>
      </c>
      <c r="C35" s="6">
        <v>2.9</v>
      </c>
      <c r="D35" s="6">
        <v>6.3</v>
      </c>
      <c r="E35" s="6">
        <v>2.8</v>
      </c>
      <c r="F35" s="6">
        <v>2.7</v>
      </c>
      <c r="G35" s="17">
        <f t="shared" si="3"/>
        <v>2.8979999999999997</v>
      </c>
      <c r="H35" s="6">
        <v>2.3</v>
      </c>
      <c r="I35" s="17">
        <f t="shared" si="4"/>
        <v>3.0052259999999995</v>
      </c>
      <c r="J35" s="6">
        <v>2.3</v>
      </c>
      <c r="K35" s="17">
        <f t="shared" si="5"/>
        <v>3.1194245879999998</v>
      </c>
      <c r="L35" s="17">
        <f t="shared" si="0"/>
        <v>2.3437</v>
      </c>
      <c r="M35" s="17">
        <f t="shared" si="6"/>
        <v>3.2379627223439997</v>
      </c>
      <c r="N35" s="17">
        <f t="shared" si="1"/>
        <v>2.3741681</v>
      </c>
      <c r="O35" s="17">
        <f t="shared" si="7"/>
        <v>3.3610053057930718</v>
      </c>
      <c r="P35" s="17">
        <f t="shared" si="2"/>
        <v>2.4192772939</v>
      </c>
      <c r="Q35" s="17">
        <f t="shared" si="8"/>
        <v>3.4887235074132086</v>
      </c>
    </row>
    <row r="36" spans="1:17" s="1" customFormat="1" ht="10.5">
      <c r="A36" s="15" t="s">
        <v>23</v>
      </c>
      <c r="B36" s="8" t="s">
        <v>33</v>
      </c>
      <c r="C36" s="8">
        <v>23.4</v>
      </c>
      <c r="D36" s="8">
        <v>49.8</v>
      </c>
      <c r="E36" s="8">
        <v>40.7</v>
      </c>
      <c r="F36" s="8">
        <v>30.1</v>
      </c>
      <c r="G36" s="17">
        <f t="shared" si="3"/>
        <v>42.1245</v>
      </c>
      <c r="H36" s="8">
        <v>40.2</v>
      </c>
      <c r="I36" s="17">
        <f t="shared" si="4"/>
        <v>43.683106499999994</v>
      </c>
      <c r="J36" s="8">
        <v>40.3</v>
      </c>
      <c r="K36" s="17">
        <f t="shared" si="5"/>
        <v>45.343064547</v>
      </c>
      <c r="L36" s="17">
        <f t="shared" si="0"/>
        <v>41.0657</v>
      </c>
      <c r="M36" s="17">
        <f t="shared" si="6"/>
        <v>47.066100999786</v>
      </c>
      <c r="N36" s="17">
        <f t="shared" si="1"/>
        <v>41.5995541</v>
      </c>
      <c r="O36" s="17">
        <f t="shared" si="7"/>
        <v>48.85461283777787</v>
      </c>
      <c r="P36" s="17">
        <f t="shared" si="2"/>
        <v>42.389945627900005</v>
      </c>
      <c r="Q36" s="17">
        <f t="shared" si="8"/>
        <v>50.71108812561343</v>
      </c>
    </row>
    <row r="37" spans="1:17" s="1" customFormat="1" ht="10.5">
      <c r="A37" s="15" t="s">
        <v>24</v>
      </c>
      <c r="B37" s="8" t="s">
        <v>33</v>
      </c>
      <c r="C37" s="8">
        <v>20</v>
      </c>
      <c r="D37" s="8">
        <v>87.8</v>
      </c>
      <c r="E37" s="8">
        <v>87.4</v>
      </c>
      <c r="F37" s="8">
        <v>36.9</v>
      </c>
      <c r="G37" s="17">
        <f t="shared" si="3"/>
        <v>90.459</v>
      </c>
      <c r="H37" s="8">
        <v>9</v>
      </c>
      <c r="I37" s="17">
        <f t="shared" si="4"/>
        <v>93.805983</v>
      </c>
      <c r="J37" s="8">
        <v>11.1</v>
      </c>
      <c r="K37" s="17">
        <f t="shared" si="5"/>
        <v>97.37061035400001</v>
      </c>
      <c r="L37" s="17">
        <f t="shared" si="0"/>
        <v>11.3109</v>
      </c>
      <c r="M37" s="17">
        <f t="shared" si="6"/>
        <v>101.07069354745201</v>
      </c>
      <c r="N37" s="17">
        <f t="shared" si="1"/>
        <v>11.4579417</v>
      </c>
      <c r="O37" s="17">
        <f t="shared" si="7"/>
        <v>104.91137990225519</v>
      </c>
      <c r="P37" s="17">
        <f t="shared" si="2"/>
        <v>11.675642592300001</v>
      </c>
      <c r="Q37" s="17">
        <f t="shared" si="8"/>
        <v>108.8980123385409</v>
      </c>
    </row>
    <row r="38" spans="1:17" s="1" customFormat="1" ht="10.5">
      <c r="A38" s="15" t="s">
        <v>25</v>
      </c>
      <c r="B38" s="8" t="s">
        <v>33</v>
      </c>
      <c r="C38" s="8">
        <v>0</v>
      </c>
      <c r="D38" s="8">
        <v>0</v>
      </c>
      <c r="E38" s="8">
        <v>0</v>
      </c>
      <c r="F38" s="8">
        <v>0</v>
      </c>
      <c r="G38" s="17">
        <f t="shared" si="3"/>
        <v>0</v>
      </c>
      <c r="H38" s="8">
        <v>0</v>
      </c>
      <c r="I38" s="17">
        <f t="shared" si="4"/>
        <v>0</v>
      </c>
      <c r="J38" s="8">
        <v>0</v>
      </c>
      <c r="K38" s="17">
        <f t="shared" si="5"/>
        <v>0</v>
      </c>
      <c r="L38" s="17">
        <f t="shared" si="0"/>
        <v>0</v>
      </c>
      <c r="M38" s="17">
        <f t="shared" si="6"/>
        <v>0</v>
      </c>
      <c r="N38" s="17">
        <f t="shared" si="1"/>
        <v>0</v>
      </c>
      <c r="O38" s="17">
        <f t="shared" si="7"/>
        <v>0</v>
      </c>
      <c r="P38" s="17">
        <f t="shared" si="2"/>
        <v>0</v>
      </c>
      <c r="Q38" s="17">
        <f t="shared" si="8"/>
        <v>0</v>
      </c>
    </row>
    <row r="39" spans="1:17" s="1" customFormat="1" ht="10.5">
      <c r="A39" s="15" t="s">
        <v>26</v>
      </c>
      <c r="B39" s="8" t="s">
        <v>33</v>
      </c>
      <c r="C39" s="8">
        <v>109.1</v>
      </c>
      <c r="D39" s="8">
        <v>128.7</v>
      </c>
      <c r="E39" s="8">
        <v>174.7</v>
      </c>
      <c r="F39" s="8">
        <v>140.8</v>
      </c>
      <c r="G39" s="17">
        <f t="shared" si="3"/>
        <v>180.81449999999998</v>
      </c>
      <c r="H39" s="8">
        <v>120</v>
      </c>
      <c r="I39" s="17">
        <f t="shared" si="4"/>
        <v>187.50463649999998</v>
      </c>
      <c r="J39" s="8">
        <v>122.1</v>
      </c>
      <c r="K39" s="17">
        <f t="shared" si="5"/>
        <v>194.62981268699997</v>
      </c>
      <c r="L39" s="17">
        <f t="shared" si="0"/>
        <v>124.41990000000001</v>
      </c>
      <c r="M39" s="17">
        <f t="shared" si="6"/>
        <v>202.02574556910596</v>
      </c>
      <c r="N39" s="17">
        <f t="shared" si="1"/>
        <v>126.0373587</v>
      </c>
      <c r="O39" s="17">
        <f t="shared" si="7"/>
        <v>209.702723900732</v>
      </c>
      <c r="P39" s="17">
        <f t="shared" si="2"/>
        <v>128.43206851530002</v>
      </c>
      <c r="Q39" s="17">
        <f t="shared" si="8"/>
        <v>217.67142740895983</v>
      </c>
    </row>
    <row r="40" spans="1:17" s="1" customFormat="1" ht="10.5">
      <c r="A40" s="15" t="s">
        <v>27</v>
      </c>
      <c r="B40" s="8" t="s">
        <v>33</v>
      </c>
      <c r="C40" s="8">
        <v>21.9</v>
      </c>
      <c r="D40" s="8">
        <v>43.9</v>
      </c>
      <c r="E40" s="8">
        <v>57.5</v>
      </c>
      <c r="F40" s="8">
        <v>22.8</v>
      </c>
      <c r="G40" s="17">
        <f t="shared" si="3"/>
        <v>59.512499999999996</v>
      </c>
      <c r="H40" s="8">
        <v>20.6</v>
      </c>
      <c r="I40" s="17">
        <f t="shared" si="4"/>
        <v>61.71446249999999</v>
      </c>
      <c r="J40" s="8">
        <v>21.1</v>
      </c>
      <c r="K40" s="17">
        <f t="shared" si="5"/>
        <v>64.05961207499999</v>
      </c>
      <c r="L40" s="17">
        <f t="shared" si="0"/>
        <v>21.500900000000005</v>
      </c>
      <c r="M40" s="17">
        <f t="shared" si="6"/>
        <v>66.49387733385</v>
      </c>
      <c r="N40" s="17">
        <f t="shared" si="1"/>
        <v>21.780411700000002</v>
      </c>
      <c r="O40" s="17">
        <f t="shared" si="7"/>
        <v>69.02064467253629</v>
      </c>
      <c r="P40" s="17">
        <f t="shared" si="2"/>
        <v>22.194239522300006</v>
      </c>
      <c r="Q40" s="17">
        <f t="shared" si="8"/>
        <v>71.64342917009267</v>
      </c>
    </row>
    <row r="41" spans="1:17" s="1" customFormat="1" ht="10.5">
      <c r="A41" s="15" t="s">
        <v>28</v>
      </c>
      <c r="B41" s="8" t="s">
        <v>33</v>
      </c>
      <c r="C41" s="8">
        <v>0</v>
      </c>
      <c r="D41" s="8">
        <v>0</v>
      </c>
      <c r="E41" s="8">
        <v>0</v>
      </c>
      <c r="F41" s="8">
        <v>0</v>
      </c>
      <c r="G41" s="17">
        <f t="shared" si="3"/>
        <v>0</v>
      </c>
      <c r="H41" s="8">
        <v>0</v>
      </c>
      <c r="I41" s="17">
        <f t="shared" si="4"/>
        <v>0</v>
      </c>
      <c r="J41" s="8">
        <v>0</v>
      </c>
      <c r="K41" s="17">
        <f t="shared" si="5"/>
        <v>0</v>
      </c>
      <c r="L41" s="17">
        <f t="shared" si="0"/>
        <v>0</v>
      </c>
      <c r="M41" s="17">
        <f t="shared" si="6"/>
        <v>0</v>
      </c>
      <c r="N41" s="17">
        <f t="shared" si="1"/>
        <v>0</v>
      </c>
      <c r="O41" s="17">
        <f t="shared" si="7"/>
        <v>0</v>
      </c>
      <c r="P41" s="17">
        <f t="shared" si="2"/>
        <v>0</v>
      </c>
      <c r="Q41" s="17">
        <f t="shared" si="8"/>
        <v>0</v>
      </c>
    </row>
    <row r="42" spans="1:17" s="1" customFormat="1" ht="10.5">
      <c r="A42" s="15" t="s">
        <v>29</v>
      </c>
      <c r="B42" s="8" t="s">
        <v>33</v>
      </c>
      <c r="C42" s="8">
        <v>11.5</v>
      </c>
      <c r="D42" s="8">
        <v>16</v>
      </c>
      <c r="E42" s="8">
        <v>13.5</v>
      </c>
      <c r="F42" s="8">
        <v>14.4</v>
      </c>
      <c r="G42" s="17">
        <f t="shared" si="3"/>
        <v>13.972499999999998</v>
      </c>
      <c r="H42" s="8">
        <v>13.4</v>
      </c>
      <c r="I42" s="17">
        <f t="shared" si="4"/>
        <v>14.489482499999998</v>
      </c>
      <c r="J42" s="8">
        <v>13.3</v>
      </c>
      <c r="K42" s="17">
        <f t="shared" si="5"/>
        <v>15.040082834999998</v>
      </c>
      <c r="L42" s="17">
        <f t="shared" si="0"/>
        <v>13.552700000000003</v>
      </c>
      <c r="M42" s="17">
        <f t="shared" si="6"/>
        <v>15.611605982729998</v>
      </c>
      <c r="N42" s="17">
        <f t="shared" si="1"/>
        <v>13.728885100000001</v>
      </c>
      <c r="O42" s="17">
        <f t="shared" si="7"/>
        <v>16.20484701007374</v>
      </c>
      <c r="P42" s="17">
        <f t="shared" si="2"/>
        <v>13.989733916900002</v>
      </c>
      <c r="Q42" s="17">
        <f t="shared" si="8"/>
        <v>16.820631196456542</v>
      </c>
    </row>
    <row r="43" spans="1:17" s="1" customFormat="1" ht="10.5">
      <c r="A43" s="15" t="s">
        <v>30</v>
      </c>
      <c r="B43" s="8" t="s">
        <v>33</v>
      </c>
      <c r="C43" s="8">
        <v>0.4</v>
      </c>
      <c r="D43" s="8">
        <v>3.5</v>
      </c>
      <c r="E43" s="8">
        <v>38.6</v>
      </c>
      <c r="F43" s="8">
        <v>0.2</v>
      </c>
      <c r="G43" s="17">
        <f t="shared" si="3"/>
        <v>39.951</v>
      </c>
      <c r="H43" s="8">
        <v>0.2</v>
      </c>
      <c r="I43" s="17">
        <f t="shared" si="4"/>
        <v>41.429187</v>
      </c>
      <c r="J43" s="8">
        <v>0.2</v>
      </c>
      <c r="K43" s="17">
        <f t="shared" si="5"/>
        <v>43.003496106</v>
      </c>
      <c r="L43" s="17">
        <f t="shared" si="0"/>
        <v>0.20380000000000004</v>
      </c>
      <c r="M43" s="17">
        <f t="shared" si="6"/>
        <v>44.637628958028</v>
      </c>
      <c r="N43" s="17">
        <f t="shared" si="1"/>
        <v>0.2064494</v>
      </c>
      <c r="O43" s="17">
        <f t="shared" si="7"/>
        <v>46.33385885843307</v>
      </c>
      <c r="P43" s="17">
        <f t="shared" si="2"/>
        <v>0.21037193860000003</v>
      </c>
      <c r="Q43" s="17">
        <f t="shared" si="8"/>
        <v>48.094545495053524</v>
      </c>
    </row>
    <row r="44" spans="1:17" s="1" customFormat="1" ht="10.5">
      <c r="A44" s="15" t="s">
        <v>31</v>
      </c>
      <c r="B44" s="8" t="s">
        <v>33</v>
      </c>
      <c r="C44" s="8">
        <v>0</v>
      </c>
      <c r="D44" s="8">
        <v>0</v>
      </c>
      <c r="E44" s="8">
        <v>0</v>
      </c>
      <c r="F44" s="8">
        <v>0</v>
      </c>
      <c r="G44" s="17">
        <f t="shared" si="3"/>
        <v>0</v>
      </c>
      <c r="H44" s="8">
        <v>0</v>
      </c>
      <c r="I44" s="17">
        <f t="shared" si="4"/>
        <v>0</v>
      </c>
      <c r="J44" s="8">
        <v>0</v>
      </c>
      <c r="K44" s="17">
        <f t="shared" si="5"/>
        <v>0</v>
      </c>
      <c r="L44" s="17">
        <f t="shared" si="0"/>
        <v>0</v>
      </c>
      <c r="M44" s="17">
        <f t="shared" si="6"/>
        <v>0</v>
      </c>
      <c r="N44" s="17">
        <f t="shared" si="1"/>
        <v>0</v>
      </c>
      <c r="O44" s="17">
        <f t="shared" si="7"/>
        <v>0</v>
      </c>
      <c r="P44" s="17">
        <f t="shared" si="2"/>
        <v>0</v>
      </c>
      <c r="Q44" s="17">
        <f t="shared" si="8"/>
        <v>0</v>
      </c>
    </row>
    <row r="45" spans="1:17" s="1" customFormat="1" ht="10.5">
      <c r="A45" s="15" t="s">
        <v>32</v>
      </c>
      <c r="B45" s="8" t="s">
        <v>33</v>
      </c>
      <c r="C45" s="8">
        <v>0</v>
      </c>
      <c r="D45" s="8">
        <v>0</v>
      </c>
      <c r="E45" s="8">
        <v>0</v>
      </c>
      <c r="F45" s="8">
        <v>0</v>
      </c>
      <c r="G45" s="17">
        <f t="shared" si="3"/>
        <v>0</v>
      </c>
      <c r="H45" s="8">
        <v>0</v>
      </c>
      <c r="I45" s="17">
        <f t="shared" si="4"/>
        <v>0</v>
      </c>
      <c r="J45" s="8">
        <v>0</v>
      </c>
      <c r="K45" s="17">
        <f t="shared" si="5"/>
        <v>0</v>
      </c>
      <c r="L45" s="17">
        <f t="shared" si="0"/>
        <v>0</v>
      </c>
      <c r="M45" s="17">
        <f t="shared" si="6"/>
        <v>0</v>
      </c>
      <c r="N45" s="17">
        <f t="shared" si="1"/>
        <v>0</v>
      </c>
      <c r="O45" s="17">
        <f t="shared" si="7"/>
        <v>0</v>
      </c>
      <c r="P45" s="17">
        <f t="shared" si="2"/>
        <v>0</v>
      </c>
      <c r="Q45" s="17">
        <f t="shared" si="8"/>
        <v>0</v>
      </c>
    </row>
    <row r="46" spans="1:17" s="1" customFormat="1" ht="21" customHeight="1">
      <c r="A46" s="13" t="s">
        <v>45</v>
      </c>
      <c r="B46" s="8" t="s">
        <v>33</v>
      </c>
      <c r="C46" s="8">
        <v>8.4</v>
      </c>
      <c r="D46" s="8">
        <v>34.8</v>
      </c>
      <c r="E46" s="8">
        <v>-30.3</v>
      </c>
      <c r="F46" s="8">
        <v>-2.1</v>
      </c>
      <c r="G46" s="17">
        <f t="shared" si="3"/>
        <v>-31.3605</v>
      </c>
      <c r="H46" s="8">
        <v>-1</v>
      </c>
      <c r="I46" s="17">
        <f t="shared" si="4"/>
        <v>-32.520838499999996</v>
      </c>
      <c r="J46" s="8">
        <v>-1</v>
      </c>
      <c r="K46" s="17">
        <f t="shared" si="5"/>
        <v>-33.756630363</v>
      </c>
      <c r="L46" s="17">
        <f t="shared" si="0"/>
        <v>-1.0190000000000001</v>
      </c>
      <c r="M46" s="17">
        <f t="shared" si="6"/>
        <v>-35.039382316794</v>
      </c>
      <c r="N46" s="17">
        <f t="shared" si="1"/>
        <v>-1.0322470000000001</v>
      </c>
      <c r="O46" s="17">
        <f t="shared" si="7"/>
        <v>-36.37087884483217</v>
      </c>
      <c r="P46" s="17">
        <f t="shared" si="2"/>
        <v>-1.0518596930000004</v>
      </c>
      <c r="Q46" s="17">
        <f t="shared" si="8"/>
        <v>-37.75297224093579</v>
      </c>
    </row>
    <row r="47" spans="1:17" s="1" customFormat="1" ht="10.5">
      <c r="A47" s="12" t="s">
        <v>46</v>
      </c>
      <c r="B47" s="8" t="s">
        <v>33</v>
      </c>
      <c r="C47" s="8">
        <v>0</v>
      </c>
      <c r="D47" s="8">
        <v>0</v>
      </c>
      <c r="E47" s="8">
        <v>0</v>
      </c>
      <c r="F47" s="8">
        <v>0</v>
      </c>
      <c r="G47" s="17">
        <v>0</v>
      </c>
      <c r="H47" s="8">
        <v>0</v>
      </c>
      <c r="I47" s="17">
        <v>0</v>
      </c>
      <c r="J47" s="8">
        <v>0</v>
      </c>
      <c r="K47" s="8">
        <v>0</v>
      </c>
      <c r="L47" s="17">
        <f t="shared" si="0"/>
        <v>0</v>
      </c>
      <c r="M47" s="8">
        <v>0</v>
      </c>
      <c r="N47" s="17">
        <f t="shared" si="1"/>
        <v>0</v>
      </c>
      <c r="O47" s="8">
        <v>0</v>
      </c>
      <c r="P47" s="17">
        <f t="shared" si="2"/>
        <v>0</v>
      </c>
      <c r="Q47" s="8">
        <v>0</v>
      </c>
    </row>
    <row r="48" spans="1:11" s="1" customFormat="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s="2" customFormat="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</sheetData>
  <sheetProtection/>
  <mergeCells count="19">
    <mergeCell ref="I2:K2"/>
    <mergeCell ref="I3:K3"/>
    <mergeCell ref="J4:K4"/>
    <mergeCell ref="A5:S5"/>
    <mergeCell ref="L9:M9"/>
    <mergeCell ref="N9:O9"/>
    <mergeCell ref="P9:Q9"/>
    <mergeCell ref="F8:Q8"/>
    <mergeCell ref="O2:Q2"/>
    <mergeCell ref="O3:Q3"/>
    <mergeCell ref="D9:D11"/>
    <mergeCell ref="C9:C11"/>
    <mergeCell ref="A49:K49"/>
    <mergeCell ref="A48:K48"/>
    <mergeCell ref="F9:G9"/>
    <mergeCell ref="H9:I9"/>
    <mergeCell ref="J9:K9"/>
    <mergeCell ref="E9:E11"/>
    <mergeCell ref="O4:Q4"/>
  </mergeCells>
  <printOptions/>
  <pageMargins left="0" right="0" top="0.7874015748031497" bottom="0.3937007874015748" header="0.1968503937007874" footer="0.1968503937007874"/>
  <pageSetup fitToHeight="0" fitToWidth="1" horizontalDpi="600" verticalDpi="600" orientation="landscape" paperSize="9" scale="72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RAJFO1</cp:lastModifiedBy>
  <cp:lastPrinted>2020-12-03T06:08:40Z</cp:lastPrinted>
  <dcterms:created xsi:type="dcterms:W3CDTF">2018-10-15T12:06:40Z</dcterms:created>
  <dcterms:modified xsi:type="dcterms:W3CDTF">2020-12-03T06:09:04Z</dcterms:modified>
  <cp:category/>
  <cp:version/>
  <cp:contentType/>
  <cp:contentStatus/>
</cp:coreProperties>
</file>