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Документ" sheetId="2" r:id="rId1"/>
  </sheets>
  <definedNames>
    <definedName name="_xlnm.Print_Titles" localSheetId="0">Документ!$5:$7</definedName>
    <definedName name="_xlnm.Print_Area" localSheetId="0">Документ!$A$2:$L$146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6" i="2"/>
  <c r="L117" i="2"/>
  <c r="L118" i="2"/>
  <c r="L119" i="2"/>
  <c r="L120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K89" i="2" l="1"/>
  <c r="K109" i="2"/>
  <c r="J109" i="2"/>
  <c r="I109" i="2"/>
  <c r="J107" i="2"/>
  <c r="K107" i="2"/>
  <c r="I107" i="2"/>
  <c r="J105" i="2"/>
  <c r="J104" i="2" s="1"/>
  <c r="K105" i="2"/>
  <c r="K104" i="2" s="1"/>
  <c r="I105" i="2"/>
  <c r="H106" i="2"/>
  <c r="L106" i="2" s="1"/>
  <c r="H107" i="2"/>
  <c r="L107" i="2" s="1"/>
  <c r="H108" i="2"/>
  <c r="L108" i="2" s="1"/>
  <c r="H110" i="2"/>
  <c r="L110" i="2" s="1"/>
  <c r="J36" i="2"/>
  <c r="K36" i="2"/>
  <c r="I36" i="2"/>
  <c r="J34" i="2"/>
  <c r="J33" i="2" s="1"/>
  <c r="K34" i="2"/>
  <c r="K33" i="2" s="1"/>
  <c r="I34" i="2"/>
  <c r="I33" i="2" s="1"/>
  <c r="H35" i="2"/>
  <c r="L35" i="2" s="1"/>
  <c r="H37" i="2"/>
  <c r="L37" i="2" s="1"/>
  <c r="F125" i="2"/>
  <c r="G125" i="2"/>
  <c r="E125" i="2"/>
  <c r="F122" i="2"/>
  <c r="G122" i="2"/>
  <c r="G121" i="2" s="1"/>
  <c r="E122" i="2"/>
  <c r="E121" i="2" s="1"/>
  <c r="F114" i="2"/>
  <c r="G114" i="2"/>
  <c r="E114" i="2"/>
  <c r="F112" i="2"/>
  <c r="G112" i="2"/>
  <c r="G111" i="2" s="1"/>
  <c r="F111" i="2"/>
  <c r="E112" i="2"/>
  <c r="E111" i="2" s="1"/>
  <c r="E73" i="2"/>
  <c r="I73" i="2"/>
  <c r="F73" i="2"/>
  <c r="G73" i="2"/>
  <c r="J125" i="2"/>
  <c r="K125" i="2"/>
  <c r="I125" i="2"/>
  <c r="J122" i="2"/>
  <c r="K122" i="2"/>
  <c r="H126" i="2"/>
  <c r="H121" i="2"/>
  <c r="D123" i="2"/>
  <c r="D124" i="2"/>
  <c r="D125" i="2"/>
  <c r="D126" i="2"/>
  <c r="J114" i="2"/>
  <c r="K114" i="2"/>
  <c r="I114" i="2"/>
  <c r="J112" i="2"/>
  <c r="J111" i="2" s="1"/>
  <c r="K112" i="2"/>
  <c r="I112" i="2"/>
  <c r="H113" i="2"/>
  <c r="L113" i="2" s="1"/>
  <c r="H114" i="2"/>
  <c r="H115" i="2"/>
  <c r="D113" i="2"/>
  <c r="D115" i="2"/>
  <c r="J101" i="2"/>
  <c r="H101" i="2" s="1"/>
  <c r="K101" i="2"/>
  <c r="I101" i="2"/>
  <c r="F101" i="2"/>
  <c r="G101" i="2"/>
  <c r="D101" i="2" s="1"/>
  <c r="E101" i="2"/>
  <c r="J99" i="2"/>
  <c r="K99" i="2"/>
  <c r="I99" i="2"/>
  <c r="F99" i="2"/>
  <c r="G99" i="2"/>
  <c r="E99" i="2"/>
  <c r="D99" i="2" s="1"/>
  <c r="J95" i="2"/>
  <c r="H95" i="2" s="1"/>
  <c r="K95" i="2"/>
  <c r="I95" i="2"/>
  <c r="F95" i="2"/>
  <c r="G95" i="2"/>
  <c r="E95" i="2"/>
  <c r="H96" i="2"/>
  <c r="H97" i="2"/>
  <c r="H98" i="2"/>
  <c r="H100" i="2"/>
  <c r="H102" i="2"/>
  <c r="H103" i="2"/>
  <c r="H94" i="2"/>
  <c r="D96" i="2"/>
  <c r="D97" i="2"/>
  <c r="D98" i="2"/>
  <c r="D100" i="2"/>
  <c r="D102" i="2"/>
  <c r="D103" i="2"/>
  <c r="D94" i="2"/>
  <c r="J92" i="2"/>
  <c r="K92" i="2"/>
  <c r="I92" i="2"/>
  <c r="F92" i="2"/>
  <c r="G92" i="2"/>
  <c r="E92" i="2"/>
  <c r="J89" i="2"/>
  <c r="I89" i="2"/>
  <c r="F89" i="2"/>
  <c r="G89" i="2"/>
  <c r="E89" i="2"/>
  <c r="J87" i="2"/>
  <c r="K87" i="2"/>
  <c r="I87" i="2"/>
  <c r="F87" i="2"/>
  <c r="G87" i="2"/>
  <c r="E87" i="2"/>
  <c r="J84" i="2"/>
  <c r="K84" i="2"/>
  <c r="I84" i="2"/>
  <c r="F84" i="2"/>
  <c r="G84" i="2"/>
  <c r="E84" i="2"/>
  <c r="J73" i="2"/>
  <c r="K73" i="2"/>
  <c r="H74" i="2"/>
  <c r="H75" i="2"/>
  <c r="H76" i="2"/>
  <c r="H77" i="2"/>
  <c r="H78" i="2"/>
  <c r="H79" i="2"/>
  <c r="H80" i="2"/>
  <c r="H81" i="2"/>
  <c r="H82" i="2"/>
  <c r="H83" i="2"/>
  <c r="H85" i="2"/>
  <c r="H86" i="2"/>
  <c r="H88" i="2"/>
  <c r="H90" i="2"/>
  <c r="H91" i="2"/>
  <c r="H93" i="2"/>
  <c r="D74" i="2"/>
  <c r="D75" i="2"/>
  <c r="D76" i="2"/>
  <c r="D77" i="2"/>
  <c r="D78" i="2"/>
  <c r="D79" i="2"/>
  <c r="D80" i="2"/>
  <c r="D81" i="2"/>
  <c r="D82" i="2"/>
  <c r="D83" i="2"/>
  <c r="D85" i="2"/>
  <c r="D86" i="2"/>
  <c r="D88" i="2"/>
  <c r="D89" i="2"/>
  <c r="D90" i="2"/>
  <c r="D91" i="2"/>
  <c r="D92" i="2"/>
  <c r="D93" i="2"/>
  <c r="H68" i="2"/>
  <c r="L68" i="2" s="1"/>
  <c r="H69" i="2"/>
  <c r="L69" i="2" s="1"/>
  <c r="H70" i="2"/>
  <c r="L70" i="2" s="1"/>
  <c r="H71" i="2"/>
  <c r="L71" i="2" s="1"/>
  <c r="H67" i="2"/>
  <c r="L67" i="2" s="1"/>
  <c r="H62" i="2"/>
  <c r="L62" i="2" s="1"/>
  <c r="H63" i="2"/>
  <c r="L63" i="2" s="1"/>
  <c r="H64" i="2"/>
  <c r="L64" i="2" s="1"/>
  <c r="H65" i="2"/>
  <c r="L65" i="2" s="1"/>
  <c r="H66" i="2"/>
  <c r="L66" i="2" s="1"/>
  <c r="H61" i="2"/>
  <c r="L61" i="2" s="1"/>
  <c r="J54" i="2"/>
  <c r="J53" i="2" s="1"/>
  <c r="K54" i="2"/>
  <c r="K53" i="2" s="1"/>
  <c r="I54" i="2"/>
  <c r="F54" i="2"/>
  <c r="G54" i="2"/>
  <c r="E54" i="2"/>
  <c r="E53" i="2" s="1"/>
  <c r="F53" i="2"/>
  <c r="H55" i="2"/>
  <c r="H56" i="2"/>
  <c r="H57" i="2"/>
  <c r="L57" i="2" s="1"/>
  <c r="H58" i="2"/>
  <c r="H59" i="2"/>
  <c r="H60" i="2"/>
  <c r="D55" i="2"/>
  <c r="D56" i="2"/>
  <c r="D57" i="2"/>
  <c r="D58" i="2"/>
  <c r="D59" i="2"/>
  <c r="D60" i="2"/>
  <c r="J51" i="2"/>
  <c r="K51" i="2"/>
  <c r="I51" i="2"/>
  <c r="H51" i="2" s="1"/>
  <c r="F51" i="2"/>
  <c r="G51" i="2"/>
  <c r="E51" i="2"/>
  <c r="J49" i="2"/>
  <c r="J48" i="2" s="1"/>
  <c r="K49" i="2"/>
  <c r="I49" i="2"/>
  <c r="F49" i="2"/>
  <c r="G49" i="2"/>
  <c r="G48" i="2" s="1"/>
  <c r="E49" i="2"/>
  <c r="H50" i="2"/>
  <c r="H52" i="2"/>
  <c r="L52" i="2" s="1"/>
  <c r="D50" i="2"/>
  <c r="D52" i="2"/>
  <c r="J43" i="2"/>
  <c r="K43" i="2"/>
  <c r="I43" i="2"/>
  <c r="I42" i="2" s="1"/>
  <c r="J45" i="2"/>
  <c r="K45" i="2"/>
  <c r="I45" i="2"/>
  <c r="F45" i="2"/>
  <c r="G45" i="2"/>
  <c r="E45" i="2"/>
  <c r="F43" i="2"/>
  <c r="G43" i="2"/>
  <c r="E43" i="2"/>
  <c r="H44" i="2"/>
  <c r="H46" i="2"/>
  <c r="H47" i="2"/>
  <c r="D44" i="2"/>
  <c r="D46" i="2"/>
  <c r="D47" i="2"/>
  <c r="I38" i="2"/>
  <c r="J39" i="2"/>
  <c r="J38" i="2" s="1"/>
  <c r="K39" i="2"/>
  <c r="K38" i="2" s="1"/>
  <c r="I39" i="2"/>
  <c r="H40" i="2"/>
  <c r="L40" i="2" s="1"/>
  <c r="H41" i="2"/>
  <c r="L41" i="2" s="1"/>
  <c r="J14" i="2"/>
  <c r="K14" i="2"/>
  <c r="I14" i="2"/>
  <c r="H14" i="2" s="1"/>
  <c r="L14" i="2" s="1"/>
  <c r="F14" i="2"/>
  <c r="G14" i="2"/>
  <c r="E14" i="2"/>
  <c r="D14" i="2" s="1"/>
  <c r="J12" i="2"/>
  <c r="J8" i="2" s="1"/>
  <c r="K12" i="2"/>
  <c r="I12" i="2"/>
  <c r="F12" i="2"/>
  <c r="F8" i="2" s="1"/>
  <c r="G12" i="2"/>
  <c r="G8" i="2" s="1"/>
  <c r="E12" i="2"/>
  <c r="J9" i="2"/>
  <c r="K9" i="2"/>
  <c r="K8" i="2" s="1"/>
  <c r="I9" i="2"/>
  <c r="I8" i="2" s="1"/>
  <c r="F9" i="2"/>
  <c r="G9" i="2"/>
  <c r="E9" i="2"/>
  <c r="E8" i="2" s="1"/>
  <c r="H10" i="2"/>
  <c r="L10" i="2" s="1"/>
  <c r="H11" i="2"/>
  <c r="H13" i="2"/>
  <c r="H15" i="2"/>
  <c r="D10" i="2"/>
  <c r="D11" i="2"/>
  <c r="D13" i="2"/>
  <c r="D15" i="2"/>
  <c r="K42" i="2" l="1"/>
  <c r="L82" i="2"/>
  <c r="L78" i="2"/>
  <c r="L74" i="2"/>
  <c r="H84" i="2"/>
  <c r="I111" i="2"/>
  <c r="E72" i="2"/>
  <c r="K48" i="2"/>
  <c r="D51" i="2"/>
  <c r="L58" i="2"/>
  <c r="L93" i="2"/>
  <c r="D87" i="2"/>
  <c r="L51" i="2"/>
  <c r="L94" i="2"/>
  <c r="H125" i="2"/>
  <c r="F72" i="2"/>
  <c r="H105" i="2"/>
  <c r="L105" i="2" s="1"/>
  <c r="D43" i="2"/>
  <c r="L103" i="2"/>
  <c r="D95" i="2"/>
  <c r="I72" i="2"/>
  <c r="D8" i="2"/>
  <c r="L13" i="2"/>
  <c r="L11" i="2"/>
  <c r="D12" i="2"/>
  <c r="H39" i="2"/>
  <c r="L39" i="2" s="1"/>
  <c r="G42" i="2"/>
  <c r="J42" i="2"/>
  <c r="F48" i="2"/>
  <c r="L60" i="2"/>
  <c r="L56" i="2"/>
  <c r="D54" i="2"/>
  <c r="L90" i="2"/>
  <c r="L80" i="2"/>
  <c r="L76" i="2"/>
  <c r="L102" i="2"/>
  <c r="L96" i="2"/>
  <c r="L126" i="2"/>
  <c r="H33" i="2"/>
  <c r="L33" i="2" s="1"/>
  <c r="I104" i="2"/>
  <c r="L47" i="2"/>
  <c r="F42" i="2"/>
  <c r="L50" i="2"/>
  <c r="L59" i="2"/>
  <c r="L55" i="2"/>
  <c r="L88" i="2"/>
  <c r="L83" i="2"/>
  <c r="L79" i="2"/>
  <c r="L75" i="2"/>
  <c r="D84" i="2"/>
  <c r="L84" i="2" s="1"/>
  <c r="H92" i="2"/>
  <c r="L92" i="2" s="1"/>
  <c r="L100" i="2"/>
  <c r="L115" i="2"/>
  <c r="K111" i="2"/>
  <c r="D122" i="2"/>
  <c r="L46" i="2"/>
  <c r="L86" i="2"/>
  <c r="G72" i="2"/>
  <c r="D72" i="2" s="1"/>
  <c r="L98" i="2"/>
  <c r="L95" i="2"/>
  <c r="L101" i="2"/>
  <c r="H36" i="2"/>
  <c r="L36" i="2" s="1"/>
  <c r="L15" i="2"/>
  <c r="H12" i="2"/>
  <c r="L12" i="2" s="1"/>
  <c r="L44" i="2"/>
  <c r="L91" i="2"/>
  <c r="L85" i="2"/>
  <c r="L81" i="2"/>
  <c r="L77" i="2"/>
  <c r="L97" i="2"/>
  <c r="L125" i="2"/>
  <c r="F121" i="2"/>
  <c r="D121" i="2" s="1"/>
  <c r="L121" i="2" s="1"/>
  <c r="K72" i="2"/>
  <c r="H89" i="2"/>
  <c r="L89" i="2" s="1"/>
  <c r="H49" i="2"/>
  <c r="J72" i="2"/>
  <c r="H72" i="2" s="1"/>
  <c r="H104" i="2"/>
  <c r="L104" i="2" s="1"/>
  <c r="H109" i="2"/>
  <c r="L109" i="2" s="1"/>
  <c r="H34" i="2"/>
  <c r="L34" i="2" s="1"/>
  <c r="G53" i="2"/>
  <c r="G146" i="2" s="1"/>
  <c r="H38" i="2"/>
  <c r="L38" i="2" s="1"/>
  <c r="D111" i="2"/>
  <c r="H112" i="2"/>
  <c r="I122" i="2"/>
  <c r="H122" i="2" s="1"/>
  <c r="L122" i="2" s="1"/>
  <c r="H123" i="2"/>
  <c r="L123" i="2" s="1"/>
  <c r="H124" i="2"/>
  <c r="L124" i="2" s="1"/>
  <c r="D114" i="2"/>
  <c r="L114" i="2" s="1"/>
  <c r="D112" i="2"/>
  <c r="H99" i="2"/>
  <c r="L99" i="2" s="1"/>
  <c r="H73" i="2"/>
  <c r="H87" i="2"/>
  <c r="L87" i="2" s="1"/>
  <c r="D73" i="2"/>
  <c r="H54" i="2"/>
  <c r="L54" i="2" s="1"/>
  <c r="I53" i="2"/>
  <c r="D53" i="2"/>
  <c r="D49" i="2"/>
  <c r="E48" i="2"/>
  <c r="D48" i="2" s="1"/>
  <c r="I48" i="2"/>
  <c r="H45" i="2"/>
  <c r="L45" i="2" s="1"/>
  <c r="H42" i="2"/>
  <c r="D45" i="2"/>
  <c r="E42" i="2"/>
  <c r="H43" i="2"/>
  <c r="L43" i="2" s="1"/>
  <c r="H8" i="2"/>
  <c r="H9" i="2"/>
  <c r="D9" i="2"/>
  <c r="L112" i="2" l="1"/>
  <c r="K146" i="2"/>
  <c r="L72" i="2"/>
  <c r="L73" i="2"/>
  <c r="L49" i="2"/>
  <c r="E146" i="2"/>
  <c r="D146" i="2" s="1"/>
  <c r="D42" i="2"/>
  <c r="F146" i="2"/>
  <c r="L9" i="2"/>
  <c r="H111" i="2"/>
  <c r="L111" i="2" s="1"/>
  <c r="L8" i="2"/>
  <c r="L42" i="2"/>
  <c r="J146" i="2"/>
  <c r="H53" i="2"/>
  <c r="L53" i="2" s="1"/>
  <c r="I146" i="2"/>
  <c r="H146" i="2" s="1"/>
  <c r="H48" i="2"/>
  <c r="L48" i="2" s="1"/>
  <c r="L146" i="2" l="1"/>
</calcChain>
</file>

<file path=xl/sharedStrings.xml><?xml version="1.0" encoding="utf-8"?>
<sst xmlns="http://schemas.openxmlformats.org/spreadsheetml/2006/main" count="354" uniqueCount="348">
  <si>
    <t>Исполнение муниципальных программ</t>
  </si>
  <si>
    <t>на 2023 год</t>
  </si>
  <si>
    <t>(рублей)</t>
  </si>
  <si>
    <t>Наименование муниципальных программ (подпрограмм, мероприятий)</t>
  </si>
  <si>
    <t>Целевая статья</t>
  </si>
  <si>
    <t>Всего БР</t>
  </si>
  <si>
    <t>ФБ БР</t>
  </si>
  <si>
    <t>РБ БР</t>
  </si>
  <si>
    <t>МБ БР</t>
  </si>
  <si>
    <t>Всего КР</t>
  </si>
  <si>
    <t>ФБ КР</t>
  </si>
  <si>
    <t>РБ КР</t>
  </si>
  <si>
    <t>МБ КР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</si>
  <si>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</si>
  <si>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</si>
  <si>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</si>
  <si>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>A110000000</t>
  </si>
  <si>
    <t>Основное мероприятие "Обеспечение качества жилищно-коммунальных услуг"</t>
  </si>
  <si>
    <t>A110100000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</si>
  <si>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</si>
  <si>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A110300000</t>
  </si>
  <si>
    <t>Подпрограмма "Развитие систем коммунальной инфраструктуры и объектов, используемых для очистки сточных вод" муниципальной программы "Модернизация и развитие сферы жилищно-коммунального хозяйства"</t>
  </si>
  <si>
    <t>A120000000</t>
  </si>
  <si>
    <t>Основное мероприятие "Развитие систем водоснабжения муниципальных образований"</t>
  </si>
  <si>
    <t>A120100000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</si>
  <si>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 муниципальной программы "Модернизация и развитие сферы жилищно-коммунального хозяйства"</t>
  </si>
  <si>
    <t>A130000000</t>
  </si>
  <si>
    <t>A130100000</t>
  </si>
  <si>
    <t>Муниципальная программа "Обеспечение граждан в Чувашской Республике доступным и комфортным жильем"</t>
  </si>
  <si>
    <t>A200000000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</si>
  <si>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</si>
  <si>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</si>
  <si>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</si>
  <si>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</si>
  <si>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</si>
  <si>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</si>
  <si>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</si>
  <si>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</si>
  <si>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Муниципальная программа "Обеспечение общественного порядка и противодействие преступности"</t>
  </si>
  <si>
    <t>A300000000</t>
  </si>
  <si>
    <t>Подпрограмма "Профилактика правонарушений" муниципальной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</si>
  <si>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</si>
  <si>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</si>
  <si>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</si>
  <si>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</si>
  <si>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</si>
  <si>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</si>
  <si>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</si>
  <si>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</si>
  <si>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</si>
  <si>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</si>
  <si>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</si>
  <si>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спроса на наркотики"</t>
  </si>
  <si>
    <t>A320200000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</si>
  <si>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</si>
  <si>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</si>
  <si>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</si>
  <si>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</si>
  <si>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</si>
  <si>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</si>
  <si>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Основное мероприятие "Общепрограммные расходы"</t>
  </si>
  <si>
    <t>A3Э0100000</t>
  </si>
  <si>
    <t>Муниципальная программа "Развитие земельных и имущественных отношений"</t>
  </si>
  <si>
    <t>A400000000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</si>
  <si>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</si>
  <si>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A410000000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</si>
  <si>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</si>
  <si>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A410200000</t>
  </si>
  <si>
    <t>Подпрограмма "Формирование эффективного государственного сектора экономики Чувашской Республики" муниципальной программы "Развитие земельных и имущественных отношений"</t>
  </si>
  <si>
    <t>A420000000</t>
  </si>
  <si>
    <t>Основное мероприятие "Создание эффективной системы государственного сектора экономики Чувашской Республики"</t>
  </si>
  <si>
    <t>A420100000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</si>
  <si>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</si>
  <si>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</si>
  <si>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</si>
  <si>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</si>
  <si>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Основное мероприятие "Содействие благоустройству населенных пунктов Чувашской Республики"</t>
  </si>
  <si>
    <t>A510200000</t>
  </si>
  <si>
    <t>Основное мероприятие "Реализация мероприятий регионального проекта "Формирование комфортной городской среды"</t>
  </si>
  <si>
    <t>A51F200000</t>
  </si>
  <si>
    <t>Муниципальная программа "Комплексное развитие сельских территорий Чувашской Республики"</t>
  </si>
  <si>
    <t>A600000000</t>
  </si>
  <si>
    <t>Подпрограмма "Создание условий для обеспечения доступным и комфортным жильем сельского населения"</t>
  </si>
  <si>
    <t>A610000000</t>
  </si>
  <si>
    <t>Основное мероприятие "Улучшение жилищных условий граждан на селе"</t>
  </si>
  <si>
    <t>A610100000</t>
  </si>
  <si>
    <t>Подпрограмма "Создание и развитие инфраструктуры на сельских территориях" муниципальной программы "Комплексное развитие сельских территорий Чувашской Республики"</t>
  </si>
  <si>
    <t>A620000000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</si>
  <si>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инфраструктуры, а также строительство и реконструкция автомобильных дорог"</t>
  </si>
  <si>
    <t>A620100000</t>
  </si>
  <si>
    <t>Основное мероприятие "Реализация мероприятий по благоустройству сельских территорий"</t>
  </si>
  <si>
    <t>A620200000</t>
  </si>
  <si>
    <t>Муниципальная программа "Социальная поддержка граждан"</t>
  </si>
  <si>
    <t>Ц300000000</t>
  </si>
  <si>
    <t>Подпрограмма "Социальное обеспечение граждан"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</si>
  <si>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</si>
  <si>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</si>
  <si>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</si>
  <si>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реализации государственной программы Чувашской Республики "Социальная поддержка граждан"</t>
  </si>
  <si>
    <t>Ц3Э0000000</t>
  </si>
  <si>
    <t>Ц3Э0100000</t>
  </si>
  <si>
    <t>Муниципальная программа "Развитие культуры"</t>
  </si>
  <si>
    <t>Ц400000000</t>
  </si>
  <si>
    <t>Подпрограмма "Развитие культуры в Чувашской Республике" муниципальной программы "Развитие культуры"</t>
  </si>
  <si>
    <t>Ц410000000</t>
  </si>
  <si>
    <t>Основное мероприятие "Развитие библиотечного дела"</t>
  </si>
  <si>
    <t>Ц410200000</t>
  </si>
  <si>
    <t>Основное мероприятие "Развитие образования в сфере культуры и искусства"</t>
  </si>
  <si>
    <t>Ц410600000</t>
  </si>
  <si>
    <t>Основное мероприятие "Сохранение и развитие народного творчества"</t>
  </si>
  <si>
    <t>Ц410700000</t>
  </si>
  <si>
    <t>Основное мероприятие "Проведение мероприятий в сфере культуры и искусства, архивного дела"</t>
  </si>
  <si>
    <t>Ц411000000</t>
  </si>
  <si>
    <t>Основное мероприятие "Развитие муниципальных учреждений культуры"</t>
  </si>
  <si>
    <t>Ц411500000</t>
  </si>
  <si>
    <t>Основное мероприятие "Реализация мероприятий регионального проекта "Творческие люди"</t>
  </si>
  <si>
    <t>Ц41A200000</t>
  </si>
  <si>
    <t>Муниципальная программа "Развитие физической культуры и спорта"</t>
  </si>
  <si>
    <t>Ц500000000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</si>
  <si>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</si>
  <si>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</si>
  <si>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"Физкультурно-оздоровительная и спортивно-массовая работа с населением"</t>
  </si>
  <si>
    <t>Ц510100000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</si>
  <si>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</si>
  <si>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Ц510300000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</si>
  <si>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</si>
  <si>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Ц520000000</t>
  </si>
  <si>
    <t>Основное мероприятие "Содержание спортивных школ"</t>
  </si>
  <si>
    <t>Ц520100000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</si>
  <si>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</si>
  <si>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</si>
  <si>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</si>
  <si>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</si>
  <si>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 Чувашской Республики"</t>
  </si>
  <si>
    <t>Ц610100000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</si>
  <si>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</si>
  <si>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</si>
  <si>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</si>
  <si>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</si>
  <si>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Муниципальная программа "Развитие образования"</t>
  </si>
  <si>
    <t>Ц700000000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</si>
  <si>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</si>
  <si>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</si>
  <si>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</si>
  <si>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</si>
  <si>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Основное мероприятие "Финансовое обеспечение получения дошкольного образования, начального общего, основного общего, и среднего профессионального образования, среднего общего образования"</t>
  </si>
  <si>
    <t>Ц710200000</t>
  </si>
  <si>
    <t>Основное мероприятие "Укрепление материально-технической базы объектов образования"</t>
  </si>
  <si>
    <t>Ц710300000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</si>
  <si>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общеобразовательных организаций Чувашской Республики"</t>
  </si>
  <si>
    <t>Ц710500000</t>
  </si>
  <si>
    <t>Основное мероприятие "Реализация проектов и мероприятий по инновационному развитию системы образования"</t>
  </si>
  <si>
    <t>Ц710900000</t>
  </si>
  <si>
    <t>Основное мероприятие "Стипендии, гранты, премии и денежные поощрения"</t>
  </si>
  <si>
    <t>Ц711100000</t>
  </si>
  <si>
    <t>Основное мероприятие "Меры социальной поддержки"</t>
  </si>
  <si>
    <t>Ц711400000</t>
  </si>
  <si>
    <t>Основное мероприятие "Капитальный ремонт объектов образования"</t>
  </si>
  <si>
    <t>Ц711500000</t>
  </si>
  <si>
    <t>Основное мероприятие "Модернизация инфраструктуры муниципальных образовательных организаций"</t>
  </si>
  <si>
    <t>Ц713000000</t>
  </si>
  <si>
    <t>Основное мероприятие "Реализация мероприятий регионального проекта "Успех каждого ребенка"</t>
  </si>
  <si>
    <t>Ц71E200000</t>
  </si>
  <si>
    <t>Подпрограмма "Молодежь Чувашской Республики" муниципальной программы "Развитие образования"</t>
  </si>
  <si>
    <t>Ц720000000</t>
  </si>
  <si>
    <t>Основное мероприятие "Государственная поддержка талантливой и одаренной молодежи"</t>
  </si>
  <si>
    <t>Ц720200000</t>
  </si>
  <si>
    <t>Основное мероприятие "Организация отдыха детей"</t>
  </si>
  <si>
    <t>Ц720300000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</si>
  <si>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</si>
  <si>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t>Ц760000000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</si>
  <si>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</si>
  <si>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Ц76EВ00000</t>
  </si>
  <si>
    <t>Подпрограмма "Региональный проект по модернизации школьных систем образования" муниципальной программы "Развитие образования"</t>
  </si>
  <si>
    <t>Ц770000000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</si>
  <si>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</si>
  <si>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Ц770300000</t>
  </si>
  <si>
    <t>Модернизация территорий общеобразовательных организаций</t>
  </si>
  <si>
    <t>Ц770700000</t>
  </si>
  <si>
    <t>Обеспечение реализации муниципальной программы "Развитие образования"</t>
  </si>
  <si>
    <t>Ц7Э0000000</t>
  </si>
  <si>
    <t>Ц7Э0100000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</si>
  <si>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</si>
  <si>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</si>
  <si>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</si>
  <si>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</si>
  <si>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Основное мероприятие "Обеспечение деятельности муниципальных учреждений, реализующих мероприятия по обеспечению безопасности и защиты населения и территорий Чувашской Республики от чрезвычайных ситуаций"</t>
  </si>
  <si>
    <t>Ц810200000</t>
  </si>
  <si>
    <t>Основное мероприятие "Обеспечение деятельности муниципальных учреждений, реализующих мероприятия по подготовке населения Чувашской Республики к действиям в чрезвычайных ситуациях"</t>
  </si>
  <si>
    <t>Ц810300000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</si>
  <si>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</si>
  <si>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Ц810900000</t>
  </si>
  <si>
    <t>Подпрограмма "Профилактика терроризма и экстремистской деятельности в Чувашской Республике" муниципальной программы "Повышение безопасности жизнедеятельности населения и территорий Чувашской Республики"</t>
  </si>
  <si>
    <t>Ц830000000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</si>
  <si>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</si>
  <si>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</si>
  <si>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</si>
  <si>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</si>
  <si>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</si>
  <si>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</si>
  <si>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Основное мероприятие "Обеспечение управления оперативной обстановкой в муниципальном образовании"</t>
  </si>
  <si>
    <t>Ц850500000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</si>
  <si>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</si>
  <si>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</si>
  <si>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</si>
  <si>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Ц970000000</t>
  </si>
  <si>
    <t>Основное мероприятие "Предупреждение и ликвидация болезней животных"</t>
  </si>
  <si>
    <t>Ц970100000</t>
  </si>
  <si>
    <t>Подпрограмма "Развитие мелиорации земель сельскохозяйственного назначения Чувашской Республики" муниципальной программы "Развитие сельского хозяйства и регулирование рынка сельскохозяйственной продукции, сырья и продовольствия Чувашской Республики</t>
  </si>
  <si>
    <t>Ц9Б0000000</t>
  </si>
  <si>
    <t>Основное мероприятие "Подготовка проектов межевания земельных участков и проведение кадастровых работ"</t>
  </si>
  <si>
    <t>Ц9Б0300000</t>
  </si>
  <si>
    <t>Подпрограмма "Развитие отраслей агропромышленного комплекса" муниципальной программы "Развитие сельского хозяйства и регулирование рынка сельскохозяйственной продукции, сырья и продовольствия Чувашской Республики"</t>
  </si>
  <si>
    <t>Ц9И0000000</t>
  </si>
  <si>
    <t>Основное мероприятие "Борьба с распространением борщевика Сосновского"</t>
  </si>
  <si>
    <t>Ц9И0900000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</si>
  <si>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</si>
  <si>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</si>
  <si>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</si>
  <si>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</si>
  <si>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</si>
  <si>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</si>
  <si>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</si>
  <si>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</si>
  <si>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</si>
  <si>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</si>
  <si>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Муниципальная программа "Развитие потенциала природно-сырьевых ресурсов и повышение экологической безопасности"</t>
  </si>
  <si>
    <t>Ч300000000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</si>
  <si>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</si>
  <si>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Ч320000000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</si>
  <si>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</si>
  <si>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Ч320100000</t>
  </si>
  <si>
    <t>Подпрограмма "Развитие водохозяйственного комплекса Чувашской Республики" муниципальной программы "Развитие потенциала природно-сырьевых ресурсов и повышение экологической безопасности"</t>
  </si>
  <si>
    <t>Ч340000000</t>
  </si>
  <si>
    <t>Основное мероприятие "Повышение эксплуатационной надежности гидротехнических сооружений, в том числе бесхозяйных"</t>
  </si>
  <si>
    <t>Ч340300000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</si>
  <si>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</si>
  <si>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</si>
  <si>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</si>
  <si>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</si>
  <si>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бюджета муниципального образования на очередной финансовый год и плановый период"</t>
  </si>
  <si>
    <t>Ч410100000</t>
  </si>
  <si>
    <t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</si>
  <si>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</si>
  <si>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</si>
  <si>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</si>
  <si>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</si>
  <si>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Муниципальная программа "Развитие потенциала муниципального управления"</t>
  </si>
  <si>
    <t>Ч500000000</t>
  </si>
  <si>
    <t>Подпрограмма "Противодействие коррупции в Чувашской Республике" муниципальной программы "Развитие потенциала муниципального управления"</t>
  </si>
  <si>
    <t>Ч510000000</t>
  </si>
  <si>
    <t>Организация мониторинга факторов, порождающих коррупцию или способствующих ее распространению, и мер антикоррупционной политики</t>
  </si>
  <si>
    <t>Ч510400000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</si>
  <si>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</si>
  <si>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</si>
  <si>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 в Чувашской Республике"</t>
  </si>
  <si>
    <t>Ч530200000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</si>
  <si>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</si>
  <si>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Ч540000000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</si>
  <si>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</si>
  <si>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Ч540100000</t>
  </si>
  <si>
    <t>Ч540600000</t>
  </si>
  <si>
    <t>Обеспечение реализации муниципальной программы "Развитие потенциала муниципального управления"</t>
  </si>
  <si>
    <t>Ч5Э0000000</t>
  </si>
  <si>
    <t>Ч5Э0100000</t>
  </si>
  <si>
    <t>Муниципальная программа "Цифровое общество Чувашии"</t>
  </si>
  <si>
    <t>Ч600000000</t>
  </si>
  <si>
    <t>Подпрограмма "Развитие информационных технологий" муниципальной программы "Информационное общество Чувашии"</t>
  </si>
  <si>
    <t>Ч610000000</t>
  </si>
  <si>
    <t>Основное мероприятие "Развитие электронного правительства"</t>
  </si>
  <si>
    <t>Ч610100000</t>
  </si>
  <si>
    <t>Подпрограмма "Массовые коммуникации" муниципальной программы "Цифровое общество Чувашии"</t>
  </si>
  <si>
    <t>Ч640000000</t>
  </si>
  <si>
    <t>Основное мероприятие "Информационная политика"</t>
  </si>
  <si>
    <t>Ч640200000</t>
  </si>
  <si>
    <t>Муниципальная программа "Развитие строительного комплекса и архитектуры"</t>
  </si>
  <si>
    <t>Ч900000000</t>
  </si>
  <si>
    <t>Подпрограмма "Градостроительная деятельность" муниципальной программы "Развитие строительного комплекса и архитектуры"</t>
  </si>
  <si>
    <t>Ч910000000</t>
  </si>
  <si>
    <t>Основное мероприятие "Основное развитие территорий Чувашской Республики, в том числе городских округов, сельских и городских поселений,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</si>
  <si>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Ч910100000</t>
  </si>
  <si>
    <t>Основное мероприятие "Устойчивое развитие территорий Чувашской Республики, в том числе городских округов, сельских и городских поселений, посредством территориального планирования, градостроительного зонирования, планировки территории, архитектурно-строительного проектирования"</t>
  </si>
  <si>
    <t>Ч910400000</t>
  </si>
  <si>
    <t>Итого</t>
  </si>
  <si>
    <t>1.1</t>
  </si>
  <si>
    <t>1.2</t>
  </si>
  <si>
    <t>1.3</t>
  </si>
  <si>
    <t>2</t>
  </si>
  <si>
    <t>2.1</t>
  </si>
  <si>
    <t>3</t>
  </si>
  <si>
    <t>3.1</t>
  </si>
  <si>
    <t>3.2</t>
  </si>
  <si>
    <t>3.3</t>
  </si>
  <si>
    <t>3.4</t>
  </si>
  <si>
    <t>4</t>
  </si>
  <si>
    <t>5</t>
  </si>
  <si>
    <t>4.1</t>
  </si>
  <si>
    <t>5.1</t>
  </si>
  <si>
    <t>6</t>
  </si>
  <si>
    <t>4.2</t>
  </si>
  <si>
    <t>6.2</t>
  </si>
  <si>
    <t>8</t>
  </si>
  <si>
    <t>6.1</t>
  </si>
  <si>
    <t>7</t>
  </si>
  <si>
    <t>7.1</t>
  </si>
  <si>
    <t>9</t>
  </si>
  <si>
    <t>8.1</t>
  </si>
  <si>
    <t>9.1</t>
  </si>
  <si>
    <t>9.2</t>
  </si>
  <si>
    <t>10</t>
  </si>
  <si>
    <t>10.1</t>
  </si>
  <si>
    <t>10.2</t>
  </si>
  <si>
    <t>11</t>
  </si>
  <si>
    <t>11.1</t>
  </si>
  <si>
    <t>11.3</t>
  </si>
  <si>
    <t>11.2</t>
  </si>
  <si>
    <t>12</t>
  </si>
  <si>
    <t>14</t>
  </si>
  <si>
    <t>12.1</t>
  </si>
  <si>
    <t>12.3</t>
  </si>
  <si>
    <t>13</t>
  </si>
  <si>
    <t>13.1</t>
  </si>
  <si>
    <t>13.2</t>
  </si>
  <si>
    <t>14.1</t>
  </si>
  <si>
    <t>14.2</t>
  </si>
  <si>
    <t>15</t>
  </si>
  <si>
    <t>15.1</t>
  </si>
  <si>
    <t>15.2</t>
  </si>
  <si>
    <t>16</t>
  </si>
  <si>
    <t>16.1</t>
  </si>
  <si>
    <t>16.2</t>
  </si>
  <si>
    <t>Премирование муниципальных образований - победителей Всероссийского конкурса "Лучшая муниципальная практика" за счет дотаций, предоставляемых в 2021 году из федерального бюджета</t>
  </si>
  <si>
    <t>17</t>
  </si>
  <si>
    <t>17.1</t>
  </si>
  <si>
    <t>17.2</t>
  </si>
  <si>
    <t>18</t>
  </si>
  <si>
    <t>18.1</t>
  </si>
  <si>
    <t>7.2</t>
  </si>
  <si>
    <t>11.4</t>
  </si>
  <si>
    <t>11.5</t>
  </si>
  <si>
    <t>13.3</t>
  </si>
  <si>
    <t>17.3</t>
  </si>
  <si>
    <t>17.4</t>
  </si>
  <si>
    <t>18.2</t>
  </si>
  <si>
    <t>19</t>
  </si>
  <si>
    <t>19.1</t>
  </si>
  <si>
    <t>%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</si>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</sst>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1"/>
      <name val="Calibri"/>
      <family val="2"/>
      <charset val="204"/>
      <scheme val="minor"/>
    </font>
    <font>
      <i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i/>
      <sz val="10"/>
      <name val="Arial Cyr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3" xfId="8" applyNumberFormat="1" applyProtection="1">
      <alignment horizontal="center" vertical="center" shrinkToFit="1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4" fontId="3" fillId="3" borderId="3" xfId="12" applyNumberFormat="1" applyProtection="1">
      <alignment horizontal="right" vertical="top" shrinkToFit="1"/>
    </xf>
    <xf numFmtId="0" fontId="1" fillId="0" borderId="5" xfId="13" applyNumberFormat="1" applyProtection="1"/>
    <xf numFmtId="0" fontId="1" fillId="0" borderId="9" xfId="8" applyNumberFormat="1" applyBorder="1" applyProtection="1">
      <alignment horizontal="center" vertical="center" shrinkToFit="1"/>
    </xf>
    <xf numFmtId="0" fontId="1" fillId="0" borderId="9" xfId="9" applyNumberFormat="1" applyBorder="1" applyProtection="1">
      <alignment horizontal="left" vertical="top" wrapText="1"/>
    </xf>
    <xf numFmtId="0" fontId="3" fillId="0" borderId="10" xfId="11" applyNumberFormat="1" applyBorder="1" applyProtection="1">
      <alignment horizontal="left"/>
    </xf>
    <xf numFmtId="0" fontId="0" fillId="0" borderId="6" xfId="0" applyBorder="1" applyProtection="1">
      <protection locked="0"/>
    </xf>
    <xf numFmtId="0" fontId="1" fillId="5" borderId="9" xfId="9" applyNumberFormat="1" applyFill="1" applyBorder="1" applyProtection="1">
      <alignment horizontal="left" vertical="top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6" fillId="0" borderId="9" xfId="9" applyNumberFormat="1" applyFont="1" applyBorder="1" applyProtection="1">
      <alignment horizontal="left" vertical="top" wrapText="1"/>
    </xf>
    <xf numFmtId="0" fontId="6" fillId="0" borderId="3" xfId="9" applyNumberFormat="1" applyFont="1" applyProtection="1">
      <alignment horizontal="left" vertical="top" wrapText="1"/>
    </xf>
    <xf numFmtId="0" fontId="5" fillId="0" borderId="0" xfId="0" applyFont="1" applyProtection="1">
      <protection locked="0"/>
    </xf>
    <xf numFmtId="49" fontId="0" fillId="5" borderId="6" xfId="0" applyNumberFormat="1" applyFill="1" applyBorder="1" applyProtection="1">
      <protection locked="0"/>
    </xf>
    <xf numFmtId="49" fontId="5" fillId="0" borderId="6" xfId="0" applyNumberFormat="1" applyFon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5" borderId="0" xfId="0" applyFill="1" applyProtection="1">
      <protection locked="0"/>
    </xf>
    <xf numFmtId="4" fontId="1" fillId="6" borderId="3" xfId="10" applyNumberFormat="1" applyFill="1" applyProtection="1">
      <alignment horizontal="right" vertical="top" shrinkToFit="1"/>
    </xf>
    <xf numFmtId="0" fontId="0" fillId="6" borderId="0" xfId="0" applyFill="1" applyProtection="1">
      <protection locked="0"/>
    </xf>
    <xf numFmtId="49" fontId="5" fillId="6" borderId="6" xfId="0" applyNumberFormat="1" applyFont="1" applyFill="1" applyBorder="1" applyProtection="1">
      <protection locked="0"/>
    </xf>
    <xf numFmtId="0" fontId="6" fillId="6" borderId="9" xfId="9" applyNumberFormat="1" applyFont="1" applyFill="1" applyBorder="1" applyProtection="1">
      <alignment horizontal="left" vertical="top" wrapText="1"/>
    </xf>
    <xf numFmtId="0" fontId="6" fillId="6" borderId="3" xfId="9" applyNumberFormat="1" applyFont="1" applyFill="1" applyProtection="1">
      <alignment horizontal="left" vertical="top" wrapText="1"/>
    </xf>
    <xf numFmtId="4" fontId="6" fillId="6" borderId="3" xfId="10" applyNumberFormat="1" applyFont="1" applyFill="1" applyProtection="1">
      <alignment horizontal="right" vertical="top" shrinkToFit="1"/>
    </xf>
    <xf numFmtId="0" fontId="5" fillId="6" borderId="0" xfId="0" applyFont="1" applyFill="1" applyProtection="1">
      <protection locked="0"/>
    </xf>
    <xf numFmtId="0" fontId="7" fillId="0" borderId="3" xfId="8" applyNumberFormat="1" applyFont="1" applyProtection="1">
      <alignment horizontal="center" vertical="center" shrinkToFit="1"/>
    </xf>
    <xf numFmtId="4" fontId="7" fillId="5" borderId="3" xfId="10" applyNumberFormat="1" applyFont="1" applyFill="1" applyProtection="1">
      <alignment horizontal="right" vertical="top" shrinkToFit="1"/>
    </xf>
    <xf numFmtId="4" fontId="7" fillId="6" borderId="3" xfId="10" applyNumberFormat="1" applyFont="1" applyFill="1" applyProtection="1">
      <alignment horizontal="right" vertical="top" shrinkToFit="1"/>
    </xf>
    <xf numFmtId="4" fontId="8" fillId="6" borderId="3" xfId="10" applyNumberFormat="1" applyFont="1" applyFill="1" applyProtection="1">
      <alignment horizontal="right" vertical="top" shrinkToFit="1"/>
    </xf>
    <xf numFmtId="4" fontId="7" fillId="3" borderId="3" xfId="12" applyNumberFormat="1" applyFont="1" applyProtection="1">
      <alignment horizontal="right" vertical="top" shrinkToFit="1"/>
    </xf>
    <xf numFmtId="0" fontId="7" fillId="0" borderId="5" xfId="13" applyNumberFormat="1" applyFont="1" applyProtection="1"/>
    <xf numFmtId="0" fontId="9" fillId="0" borderId="0" xfId="0" applyFo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7" fillId="0" borderId="2" xfId="7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1" fillId="0" borderId="7" xfId="7" applyNumberFormat="1" applyBorder="1" applyProtection="1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7" fontId="11" fillId="5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2" xfId="7" applyNumberFormat="1" applyFont="1" applyProtection="1">
      <alignment horizontal="center" vertical="center" wrapText="1"/>
    </xf>
    <xf numFmtId="0" fontId="12" fillId="0" borderId="2" xfId="7" applyFont="1">
      <alignment horizontal="center" vertical="center" wrapText="1"/>
    </xf>
    <xf numFmtId="0" fontId="12" fillId="0" borderId="3" xfId="8" applyNumberFormat="1" applyFont="1" applyProtection="1">
      <alignment horizontal="center" vertical="center" shrinkToFit="1"/>
    </xf>
    <xf numFmtId="4" fontId="12" fillId="5" borderId="3" xfId="10" applyNumberFormat="1" applyFont="1" applyFill="1" applyProtection="1">
      <alignment horizontal="right" vertical="top" shrinkToFit="1"/>
    </xf>
    <xf numFmtId="4" fontId="13" fillId="6" borderId="3" xfId="10" applyNumberFormat="1" applyFont="1" applyFill="1" applyProtection="1">
      <alignment horizontal="right" vertical="top" shrinkToFit="1"/>
    </xf>
    <xf numFmtId="4" fontId="12" fillId="6" borderId="3" xfId="10" applyNumberFormat="1" applyFont="1" applyFill="1" applyProtection="1">
      <alignment horizontal="right" vertical="top" shrinkToFit="1"/>
    </xf>
    <xf numFmtId="4" fontId="14" fillId="6" borderId="3" xfId="10" applyNumberFormat="1" applyFont="1" applyFill="1" applyProtection="1">
      <alignment horizontal="right" vertical="top" shrinkToFit="1"/>
    </xf>
    <xf numFmtId="4" fontId="15" fillId="0" borderId="1" xfId="3" applyNumberFormat="1" applyFont="1" applyAlignment="1">
      <alignment horizontal="right" vertical="top" shrinkToFit="1"/>
    </xf>
    <xf numFmtId="4" fontId="16" fillId="3" borderId="3" xfId="12" applyNumberFormat="1" applyFont="1" applyProtection="1">
      <alignment horizontal="right" vertical="top" shrinkToFit="1"/>
    </xf>
    <xf numFmtId="0" fontId="12" fillId="0" borderId="5" xfId="13" applyNumberFormat="1" applyFont="1" applyProtection="1"/>
    <xf numFmtId="0" fontId="4" fillId="0" borderId="0" xfId="0" applyFont="1" applyProtection="1"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showGridLines="0" tabSelected="1" view="pageBreakPreview" zoomScaleNormal="100" zoomScaleSheetLayoutView="100" workbookViewId="0">
      <pane ySplit="7" topLeftCell="A158" activePane="bottomLeft" state="frozen"/>
      <selection pane="bottomLeft" activeCell="J12" sqref="J12"/>
    </sheetView>
  </sheetViews>
  <sheetFormatPr defaultRowHeight="15" outlineLevelRow="2" x14ac:dyDescent="0.25"/>
  <cols>
    <col min="1" max="1" width="9.140625" style="1"/>
    <col min="2" max="2" width="61.5703125" style="1" customWidth="1"/>
    <col min="3" max="3" width="20.7109375" style="1" customWidth="1"/>
    <col min="4" max="4" width="16.7109375" style="34" customWidth="1"/>
    <col min="5" max="5" width="16.7109375" style="1" customWidth="1"/>
    <col min="6" max="6" width="16.7109375" style="68" customWidth="1"/>
    <col min="7" max="7" width="16.7109375" style="1" customWidth="1"/>
    <col min="8" max="8" width="16.7109375" style="34" customWidth="1"/>
    <col min="9" max="10" width="16.7109375" style="1" customWidth="1"/>
    <col min="11" max="11" width="19" style="1" customWidth="1"/>
    <col min="12" max="12" width="10.7109375" style="55" bestFit="1" customWidth="1"/>
    <col min="13" max="16384" width="9.140625" style="1"/>
  </cols>
  <sheetData>
    <row r="1" spans="1:12" x14ac:dyDescent="0.25">
      <c r="B1" s="45"/>
      <c r="C1" s="46"/>
      <c r="D1" s="46"/>
      <c r="E1" s="46"/>
      <c r="F1" s="46"/>
      <c r="G1" s="46"/>
      <c r="H1" s="46"/>
      <c r="I1" s="46"/>
      <c r="J1" s="46"/>
      <c r="K1" s="46"/>
    </row>
    <row r="2" spans="1:12" ht="15.95" customHeight="1" x14ac:dyDescent="0.2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</row>
    <row r="3" spans="1:12" ht="15.75" customHeight="1" x14ac:dyDescent="0.25">
      <c r="B3" s="49" t="s">
        <v>1</v>
      </c>
      <c r="C3" s="50"/>
      <c r="D3" s="50"/>
      <c r="E3" s="50"/>
      <c r="F3" s="50"/>
      <c r="G3" s="50"/>
      <c r="H3" s="50"/>
      <c r="I3" s="50"/>
      <c r="J3" s="50"/>
      <c r="K3" s="50"/>
    </row>
    <row r="4" spans="1:12" ht="12.75" customHeight="1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5" t="s">
        <v>2</v>
      </c>
    </row>
    <row r="5" spans="1:12" ht="48.95" customHeight="1" x14ac:dyDescent="0.25">
      <c r="A5" s="35"/>
      <c r="B5" s="41" t="s">
        <v>3</v>
      </c>
      <c r="C5" s="37" t="s">
        <v>4</v>
      </c>
      <c r="D5" s="39" t="s">
        <v>5</v>
      </c>
      <c r="E5" s="37" t="s">
        <v>6</v>
      </c>
      <c r="F5" s="58" t="s">
        <v>7</v>
      </c>
      <c r="G5" s="37" t="s">
        <v>8</v>
      </c>
      <c r="H5" s="39" t="s">
        <v>9</v>
      </c>
      <c r="I5" s="37" t="s">
        <v>10</v>
      </c>
      <c r="J5" s="37" t="s">
        <v>11</v>
      </c>
      <c r="K5" s="37" t="s">
        <v>12</v>
      </c>
      <c r="L5" s="53" t="s">
        <v>347</v>
      </c>
    </row>
    <row r="6" spans="1:12" x14ac:dyDescent="0.25">
      <c r="A6" s="36"/>
      <c r="B6" s="42"/>
      <c r="C6" s="38"/>
      <c r="D6" s="40"/>
      <c r="E6" s="38"/>
      <c r="F6" s="59"/>
      <c r="G6" s="38"/>
      <c r="H6" s="40"/>
      <c r="I6" s="38"/>
      <c r="J6" s="38"/>
      <c r="K6" s="38"/>
      <c r="L6" s="54"/>
    </row>
    <row r="7" spans="1:12" ht="12.75" customHeight="1" x14ac:dyDescent="0.25">
      <c r="A7" s="10"/>
      <c r="B7" s="7">
        <v>1</v>
      </c>
      <c r="C7" s="2">
        <v>2</v>
      </c>
      <c r="D7" s="28">
        <v>3</v>
      </c>
      <c r="E7" s="2">
        <v>4</v>
      </c>
      <c r="F7" s="60">
        <v>5</v>
      </c>
      <c r="G7" s="2">
        <v>6</v>
      </c>
      <c r="H7" s="28">
        <v>8</v>
      </c>
      <c r="I7" s="2">
        <v>9</v>
      </c>
      <c r="J7" s="2">
        <v>10</v>
      </c>
      <c r="K7" s="2">
        <v>11</v>
      </c>
      <c r="L7" s="56" t="s">
        <v>346</v>
      </c>
    </row>
    <row r="8" spans="1:12" ht="25.5" x14ac:dyDescent="0.25">
      <c r="A8" s="17">
        <v>1</v>
      </c>
      <c r="B8" s="11" t="s">
        <v>13</v>
      </c>
      <c r="C8" s="12" t="s">
        <v>14</v>
      </c>
      <c r="D8" s="29">
        <f>E8+F8+G8</f>
        <v>1332400</v>
      </c>
      <c r="E8" s="13">
        <f>E9+E12+E14</f>
        <v>0</v>
      </c>
      <c r="F8" s="61">
        <f t="shared" ref="F8:G8" si="0">F9+F12+F14</f>
        <v>517000</v>
      </c>
      <c r="G8" s="13">
        <f t="shared" si="0"/>
        <v>815400</v>
      </c>
      <c r="H8" s="29">
        <f>I8+J8+K8</f>
        <v>1110649.45</v>
      </c>
      <c r="I8" s="13">
        <f>I9+I12+I14</f>
        <v>0</v>
      </c>
      <c r="J8" s="13">
        <f t="shared" ref="J8:K8" si="1">J9+J12+J14</f>
        <v>517000</v>
      </c>
      <c r="K8" s="13">
        <f t="shared" si="1"/>
        <v>593649.44999999995</v>
      </c>
      <c r="L8" s="57">
        <f>H8/D8*100</f>
        <v>83.357058691083751</v>
      </c>
    </row>
    <row r="9" spans="1:12" s="16" customFormat="1" ht="51" outlineLevel="1" x14ac:dyDescent="0.25">
      <c r="A9" s="18" t="s">
        <v>284</v>
      </c>
      <c r="B9" s="14" t="s">
        <v>15</v>
      </c>
      <c r="C9" s="15" t="s">
        <v>16</v>
      </c>
      <c r="D9" s="30">
        <f t="shared" ref="D9:D15" si="2">E9+F9+G9</f>
        <v>412300</v>
      </c>
      <c r="E9" s="26">
        <f>E10+E11</f>
        <v>0</v>
      </c>
      <c r="F9" s="62">
        <f t="shared" ref="F9:G9" si="3">F10+F11</f>
        <v>0</v>
      </c>
      <c r="G9" s="26">
        <f t="shared" si="3"/>
        <v>412300</v>
      </c>
      <c r="H9" s="30">
        <f t="shared" ref="H9:H15" si="4">I9+J9+K9</f>
        <v>398184.61</v>
      </c>
      <c r="I9" s="26">
        <f>I10+I11</f>
        <v>0</v>
      </c>
      <c r="J9" s="26">
        <f t="shared" ref="J9:K9" si="5">J10+J11</f>
        <v>0</v>
      </c>
      <c r="K9" s="26">
        <f t="shared" si="5"/>
        <v>398184.61</v>
      </c>
      <c r="L9" s="57">
        <f>H9/D9*100</f>
        <v>96.576427358719371</v>
      </c>
    </row>
    <row r="10" spans="1:12" ht="25.5" outlineLevel="2" x14ac:dyDescent="0.25">
      <c r="A10" s="19"/>
      <c r="B10" s="8" t="s">
        <v>17</v>
      </c>
      <c r="C10" s="3" t="s">
        <v>18</v>
      </c>
      <c r="D10" s="30">
        <f t="shared" si="2"/>
        <v>60000</v>
      </c>
      <c r="E10" s="21">
        <v>0</v>
      </c>
      <c r="F10" s="63">
        <v>0</v>
      </c>
      <c r="G10" s="21">
        <v>60000</v>
      </c>
      <c r="H10" s="30">
        <f t="shared" si="4"/>
        <v>60000</v>
      </c>
      <c r="I10" s="21">
        <v>0</v>
      </c>
      <c r="J10" s="21">
        <v>0</v>
      </c>
      <c r="K10" s="21">
        <v>60000</v>
      </c>
      <c r="L10" s="57">
        <f>H10/D10*100</f>
        <v>100</v>
      </c>
    </row>
    <row r="11" spans="1:12" ht="51" outlineLevel="2" x14ac:dyDescent="0.25">
      <c r="A11" s="19"/>
      <c r="B11" s="8" t="s">
        <v>19</v>
      </c>
      <c r="C11" s="3" t="s">
        <v>20</v>
      </c>
      <c r="D11" s="30">
        <f t="shared" si="2"/>
        <v>352300</v>
      </c>
      <c r="E11" s="21">
        <v>0</v>
      </c>
      <c r="F11" s="63">
        <v>0</v>
      </c>
      <c r="G11" s="21">
        <v>352300</v>
      </c>
      <c r="H11" s="30">
        <f t="shared" si="4"/>
        <v>338184.61</v>
      </c>
      <c r="I11" s="21">
        <v>0</v>
      </c>
      <c r="J11" s="21">
        <v>0</v>
      </c>
      <c r="K11" s="21">
        <v>338184.61</v>
      </c>
      <c r="L11" s="57">
        <f>H11/D11*100</f>
        <v>95.993360772069252</v>
      </c>
    </row>
    <row r="12" spans="1:12" s="16" customFormat="1" ht="51" outlineLevel="1" x14ac:dyDescent="0.25">
      <c r="A12" s="18" t="s">
        <v>285</v>
      </c>
      <c r="B12" s="14" t="s">
        <v>21</v>
      </c>
      <c r="C12" s="15" t="s">
        <v>22</v>
      </c>
      <c r="D12" s="30">
        <f t="shared" si="2"/>
        <v>554163.37</v>
      </c>
      <c r="E12" s="26">
        <f>E13</f>
        <v>0</v>
      </c>
      <c r="F12" s="62">
        <f t="shared" ref="F12:G12" si="6">F13</f>
        <v>517000</v>
      </c>
      <c r="G12" s="26">
        <f t="shared" si="6"/>
        <v>37163.370000000003</v>
      </c>
      <c r="H12" s="30">
        <f t="shared" si="4"/>
        <v>550000</v>
      </c>
      <c r="I12" s="26">
        <f>I13</f>
        <v>0</v>
      </c>
      <c r="J12" s="26">
        <f t="shared" ref="J12:K12" si="7">J13</f>
        <v>517000</v>
      </c>
      <c r="K12" s="26">
        <f t="shared" si="7"/>
        <v>33000</v>
      </c>
      <c r="L12" s="57">
        <f>H12/D12*100</f>
        <v>99.248710718646009</v>
      </c>
    </row>
    <row r="13" spans="1:12" ht="25.5" outlineLevel="2" x14ac:dyDescent="0.25">
      <c r="A13" s="19"/>
      <c r="B13" s="8" t="s">
        <v>23</v>
      </c>
      <c r="C13" s="3" t="s">
        <v>24</v>
      </c>
      <c r="D13" s="30">
        <f t="shared" si="2"/>
        <v>554163.37</v>
      </c>
      <c r="E13" s="21">
        <v>0</v>
      </c>
      <c r="F13" s="63">
        <v>517000</v>
      </c>
      <c r="G13" s="21">
        <v>37163.370000000003</v>
      </c>
      <c r="H13" s="30">
        <f t="shared" si="4"/>
        <v>550000</v>
      </c>
      <c r="I13" s="21">
        <v>0</v>
      </c>
      <c r="J13" s="21">
        <v>517000</v>
      </c>
      <c r="K13" s="21">
        <v>33000</v>
      </c>
      <c r="L13" s="57">
        <f>H13/D13*100</f>
        <v>99.248710718646009</v>
      </c>
    </row>
    <row r="14" spans="1:12" s="16" customFormat="1" ht="63.75" outlineLevel="1" x14ac:dyDescent="0.25">
      <c r="A14" s="18" t="s">
        <v>286</v>
      </c>
      <c r="B14" s="14" t="s">
        <v>25</v>
      </c>
      <c r="C14" s="15" t="s">
        <v>26</v>
      </c>
      <c r="D14" s="30">
        <f t="shared" si="2"/>
        <v>365936.63</v>
      </c>
      <c r="E14" s="26">
        <f>E15</f>
        <v>0</v>
      </c>
      <c r="F14" s="62">
        <f t="shared" ref="F14:G14" si="8">F15</f>
        <v>0</v>
      </c>
      <c r="G14" s="26">
        <f t="shared" si="8"/>
        <v>365936.63</v>
      </c>
      <c r="H14" s="30">
        <f t="shared" si="4"/>
        <v>162464.84</v>
      </c>
      <c r="I14" s="26">
        <f>I15</f>
        <v>0</v>
      </c>
      <c r="J14" s="26">
        <f t="shared" ref="J14:K14" si="9">J15</f>
        <v>0</v>
      </c>
      <c r="K14" s="26">
        <f t="shared" si="9"/>
        <v>162464.84</v>
      </c>
      <c r="L14" s="57">
        <f>H14/D14*100</f>
        <v>44.396987533060027</v>
      </c>
    </row>
    <row r="15" spans="1:12" ht="25.5" outlineLevel="2" x14ac:dyDescent="0.25">
      <c r="A15" s="19"/>
      <c r="B15" s="8" t="s">
        <v>23</v>
      </c>
      <c r="C15" s="3" t="s">
        <v>27</v>
      </c>
      <c r="D15" s="30">
        <f t="shared" si="2"/>
        <v>365936.63</v>
      </c>
      <c r="E15" s="21">
        <v>0</v>
      </c>
      <c r="F15" s="63">
        <v>0</v>
      </c>
      <c r="G15" s="21">
        <v>365936.63</v>
      </c>
      <c r="H15" s="30">
        <f t="shared" si="4"/>
        <v>162464.84</v>
      </c>
      <c r="I15" s="21">
        <v>0</v>
      </c>
      <c r="J15" s="21">
        <v>0</v>
      </c>
      <c r="K15" s="21">
        <v>162464.84</v>
      </c>
      <c r="L15" s="57">
        <f>H15/D15*100</f>
        <v>44.396987533060027</v>
      </c>
    </row>
    <row r="16" spans="1:12" s="20" customFormat="1" ht="25.5" x14ac:dyDescent="0.25">
      <c r="A16" s="17" t="s">
        <v>287</v>
      </c>
      <c r="B16" s="11" t="s">
        <v>28</v>
      </c>
      <c r="C16" s="12" t="s">
        <v>29</v>
      </c>
      <c r="D16" s="29">
        <v>56113743.590000004</v>
      </c>
      <c r="E16" s="13">
        <v>3452477.69</v>
      </c>
      <c r="F16" s="61">
        <v>51704511.770000003</v>
      </c>
      <c r="G16" s="13">
        <v>956754.13</v>
      </c>
      <c r="H16" s="29">
        <v>55921927.590000004</v>
      </c>
      <c r="I16" s="13">
        <v>3452397.62</v>
      </c>
      <c r="J16" s="13">
        <v>51692979.920000002</v>
      </c>
      <c r="K16" s="13">
        <v>776550.05</v>
      </c>
      <c r="L16" s="57">
        <f>H16/D16*100</f>
        <v>99.658165740283664</v>
      </c>
    </row>
    <row r="17" spans="1:12" s="16" customFormat="1" ht="38.25" outlineLevel="1" x14ac:dyDescent="0.25">
      <c r="A17" s="18" t="s">
        <v>288</v>
      </c>
      <c r="B17" s="14" t="s">
        <v>30</v>
      </c>
      <c r="C17" s="15" t="s">
        <v>31</v>
      </c>
      <c r="D17" s="31">
        <v>25179147.59</v>
      </c>
      <c r="E17" s="26">
        <v>3452477.69</v>
      </c>
      <c r="F17" s="62">
        <v>20769915.77</v>
      </c>
      <c r="G17" s="26">
        <v>956754.13</v>
      </c>
      <c r="H17" s="31">
        <v>24998847.59</v>
      </c>
      <c r="I17" s="26">
        <v>3452397.62</v>
      </c>
      <c r="J17" s="26">
        <v>20769899.920000002</v>
      </c>
      <c r="K17" s="26">
        <v>776550.05</v>
      </c>
      <c r="L17" s="57">
        <f>H17/D17*100</f>
        <v>99.283931279422632</v>
      </c>
    </row>
    <row r="18" spans="1:12" outlineLevel="2" x14ac:dyDescent="0.25">
      <c r="A18" s="19"/>
      <c r="B18" s="8" t="s">
        <v>32</v>
      </c>
      <c r="C18" s="3" t="s">
        <v>33</v>
      </c>
      <c r="D18" s="30">
        <v>25179147.59</v>
      </c>
      <c r="E18" s="21">
        <v>3452477.69</v>
      </c>
      <c r="F18" s="63">
        <v>20769915.77</v>
      </c>
      <c r="G18" s="21">
        <v>956754.13</v>
      </c>
      <c r="H18" s="30">
        <v>24998847.59</v>
      </c>
      <c r="I18" s="21">
        <v>3452397.62</v>
      </c>
      <c r="J18" s="21">
        <v>20769899.920000002</v>
      </c>
      <c r="K18" s="21">
        <v>776550.05</v>
      </c>
      <c r="L18" s="57">
        <f>H18/D18*100</f>
        <v>99.283931279422632</v>
      </c>
    </row>
    <row r="19" spans="1:12" ht="76.5" outlineLevel="1" x14ac:dyDescent="0.25">
      <c r="A19" s="19"/>
      <c r="B19" s="8" t="s">
        <v>34</v>
      </c>
      <c r="C19" s="3" t="s">
        <v>35</v>
      </c>
      <c r="D19" s="30">
        <v>30934596</v>
      </c>
      <c r="E19" s="21">
        <v>0</v>
      </c>
      <c r="F19" s="63">
        <v>30934596</v>
      </c>
      <c r="G19" s="21">
        <v>0</v>
      </c>
      <c r="H19" s="30">
        <v>30923080</v>
      </c>
      <c r="I19" s="21">
        <v>0</v>
      </c>
      <c r="J19" s="21">
        <v>30923080</v>
      </c>
      <c r="K19" s="21">
        <v>0</v>
      </c>
      <c r="L19" s="57">
        <f>H19/D19*100</f>
        <v>99.962773071288851</v>
      </c>
    </row>
    <row r="20" spans="1:12" ht="38.25" outlineLevel="2" x14ac:dyDescent="0.25">
      <c r="A20" s="19"/>
      <c r="B20" s="8" t="s">
        <v>36</v>
      </c>
      <c r="C20" s="3" t="s">
        <v>37</v>
      </c>
      <c r="D20" s="30">
        <v>30934596</v>
      </c>
      <c r="E20" s="21">
        <v>0</v>
      </c>
      <c r="F20" s="63">
        <v>30934596</v>
      </c>
      <c r="G20" s="21">
        <v>0</v>
      </c>
      <c r="H20" s="30">
        <v>30923080</v>
      </c>
      <c r="I20" s="21">
        <v>0</v>
      </c>
      <c r="J20" s="21">
        <v>30923080</v>
      </c>
      <c r="K20" s="21">
        <v>0</v>
      </c>
      <c r="L20" s="57">
        <f>H20/D20*100</f>
        <v>99.962773071288851</v>
      </c>
    </row>
    <row r="21" spans="1:12" s="20" customFormat="1" ht="25.5" x14ac:dyDescent="0.25">
      <c r="A21" s="17" t="s">
        <v>289</v>
      </c>
      <c r="B21" s="11" t="s">
        <v>38</v>
      </c>
      <c r="C21" s="12" t="s">
        <v>39</v>
      </c>
      <c r="D21" s="29">
        <v>1438967.5</v>
      </c>
      <c r="E21" s="13">
        <v>0</v>
      </c>
      <c r="F21" s="61">
        <v>905500</v>
      </c>
      <c r="G21" s="13">
        <v>533467.5</v>
      </c>
      <c r="H21" s="29">
        <v>1438742.27</v>
      </c>
      <c r="I21" s="13">
        <v>0</v>
      </c>
      <c r="J21" s="13">
        <v>905500</v>
      </c>
      <c r="K21" s="13">
        <v>533242.27</v>
      </c>
      <c r="L21" s="57">
        <f>H21/D21*100</f>
        <v>99.984347804936519</v>
      </c>
    </row>
    <row r="22" spans="1:12" s="16" customFormat="1" ht="38.25" outlineLevel="1" x14ac:dyDescent="0.25">
      <c r="A22" s="18" t="s">
        <v>290</v>
      </c>
      <c r="B22" s="14" t="s">
        <v>40</v>
      </c>
      <c r="C22" s="15" t="s">
        <v>41</v>
      </c>
      <c r="D22" s="31">
        <v>433000</v>
      </c>
      <c r="E22" s="26">
        <v>0</v>
      </c>
      <c r="F22" s="62">
        <v>0</v>
      </c>
      <c r="G22" s="26">
        <v>433000</v>
      </c>
      <c r="H22" s="31">
        <v>432900</v>
      </c>
      <c r="I22" s="26">
        <v>0</v>
      </c>
      <c r="J22" s="26">
        <v>0</v>
      </c>
      <c r="K22" s="26">
        <v>432900</v>
      </c>
      <c r="L22" s="57">
        <f>H22/D22*100</f>
        <v>99.976905311778282</v>
      </c>
    </row>
    <row r="23" spans="1:12" ht="25.5" outlineLevel="2" x14ac:dyDescent="0.25">
      <c r="A23" s="19"/>
      <c r="B23" s="8" t="s">
        <v>42</v>
      </c>
      <c r="C23" s="3" t="s">
        <v>43</v>
      </c>
      <c r="D23" s="30">
        <v>374000</v>
      </c>
      <c r="E23" s="21">
        <v>0</v>
      </c>
      <c r="F23" s="63">
        <v>0</v>
      </c>
      <c r="G23" s="21">
        <v>374000</v>
      </c>
      <c r="H23" s="30">
        <v>373900</v>
      </c>
      <c r="I23" s="21">
        <v>0</v>
      </c>
      <c r="J23" s="21">
        <v>0</v>
      </c>
      <c r="K23" s="21">
        <v>373900</v>
      </c>
      <c r="L23" s="57">
        <f>H23/D23*100</f>
        <v>99.973262032085557</v>
      </c>
    </row>
    <row r="24" spans="1:12" ht="51" outlineLevel="2" x14ac:dyDescent="0.25">
      <c r="A24" s="19"/>
      <c r="B24" s="8" t="s">
        <v>44</v>
      </c>
      <c r="C24" s="3" t="s">
        <v>45</v>
      </c>
      <c r="D24" s="30">
        <v>19000</v>
      </c>
      <c r="E24" s="21">
        <v>0</v>
      </c>
      <c r="F24" s="63">
        <v>0</v>
      </c>
      <c r="G24" s="21">
        <v>19000</v>
      </c>
      <c r="H24" s="30">
        <v>19000</v>
      </c>
      <c r="I24" s="21">
        <v>0</v>
      </c>
      <c r="J24" s="21">
        <v>0</v>
      </c>
      <c r="K24" s="21">
        <v>19000</v>
      </c>
      <c r="L24" s="57">
        <f>H24/D24*100</f>
        <v>100</v>
      </c>
    </row>
    <row r="25" spans="1:12" ht="38.25" outlineLevel="2" x14ac:dyDescent="0.25">
      <c r="A25" s="19"/>
      <c r="B25" s="8" t="s">
        <v>46</v>
      </c>
      <c r="C25" s="3" t="s">
        <v>47</v>
      </c>
      <c r="D25" s="30">
        <v>20000</v>
      </c>
      <c r="E25" s="21">
        <v>0</v>
      </c>
      <c r="F25" s="63">
        <v>0</v>
      </c>
      <c r="G25" s="21">
        <v>20000</v>
      </c>
      <c r="H25" s="30">
        <v>20000</v>
      </c>
      <c r="I25" s="21">
        <v>0</v>
      </c>
      <c r="J25" s="21">
        <v>0</v>
      </c>
      <c r="K25" s="21">
        <v>20000</v>
      </c>
      <c r="L25" s="57">
        <f>H25/D25*100</f>
        <v>100</v>
      </c>
    </row>
    <row r="26" spans="1:12" ht="38.25" outlineLevel="2" x14ac:dyDescent="0.25">
      <c r="A26" s="19"/>
      <c r="B26" s="8" t="s">
        <v>48</v>
      </c>
      <c r="C26" s="3" t="s">
        <v>49</v>
      </c>
      <c r="D26" s="30">
        <v>20000</v>
      </c>
      <c r="E26" s="21">
        <v>0</v>
      </c>
      <c r="F26" s="63">
        <v>0</v>
      </c>
      <c r="G26" s="21">
        <v>20000</v>
      </c>
      <c r="H26" s="30">
        <v>20000</v>
      </c>
      <c r="I26" s="21">
        <v>0</v>
      </c>
      <c r="J26" s="21">
        <v>0</v>
      </c>
      <c r="K26" s="21">
        <v>20000</v>
      </c>
      <c r="L26" s="57">
        <f>H26/D26*100</f>
        <v>100</v>
      </c>
    </row>
    <row r="27" spans="1:12" s="16" customFormat="1" ht="51" outlineLevel="1" x14ac:dyDescent="0.25">
      <c r="A27" s="18" t="s">
        <v>291</v>
      </c>
      <c r="B27" s="14" t="s">
        <v>50</v>
      </c>
      <c r="C27" s="15" t="s">
        <v>51</v>
      </c>
      <c r="D27" s="31">
        <v>25000</v>
      </c>
      <c r="E27" s="26">
        <v>0</v>
      </c>
      <c r="F27" s="62">
        <v>0</v>
      </c>
      <c r="G27" s="26">
        <v>25000</v>
      </c>
      <c r="H27" s="31">
        <v>25000</v>
      </c>
      <c r="I27" s="26">
        <v>0</v>
      </c>
      <c r="J27" s="26">
        <v>0</v>
      </c>
      <c r="K27" s="26">
        <v>25000</v>
      </c>
      <c r="L27" s="57">
        <f>H27/D27*100</f>
        <v>100</v>
      </c>
    </row>
    <row r="28" spans="1:12" ht="25.5" outlineLevel="2" x14ac:dyDescent="0.25">
      <c r="A28" s="19"/>
      <c r="B28" s="8" t="s">
        <v>52</v>
      </c>
      <c r="C28" s="3" t="s">
        <v>53</v>
      </c>
      <c r="D28" s="30">
        <v>25000</v>
      </c>
      <c r="E28" s="21">
        <v>0</v>
      </c>
      <c r="F28" s="63">
        <v>0</v>
      </c>
      <c r="G28" s="21">
        <v>25000</v>
      </c>
      <c r="H28" s="30">
        <v>25000</v>
      </c>
      <c r="I28" s="21">
        <v>0</v>
      </c>
      <c r="J28" s="21">
        <v>0</v>
      </c>
      <c r="K28" s="21">
        <v>25000</v>
      </c>
      <c r="L28" s="57">
        <f>H28/D28*100</f>
        <v>100</v>
      </c>
    </row>
    <row r="29" spans="1:12" s="16" customFormat="1" ht="51" outlineLevel="1" x14ac:dyDescent="0.25">
      <c r="A29" s="18" t="s">
        <v>292</v>
      </c>
      <c r="B29" s="14" t="s">
        <v>54</v>
      </c>
      <c r="C29" s="15" t="s">
        <v>55</v>
      </c>
      <c r="D29" s="31">
        <v>979467.5</v>
      </c>
      <c r="E29" s="26">
        <v>0</v>
      </c>
      <c r="F29" s="62">
        <v>904000</v>
      </c>
      <c r="G29" s="26">
        <v>75467.5</v>
      </c>
      <c r="H29" s="31">
        <v>979342.27</v>
      </c>
      <c r="I29" s="26">
        <v>0</v>
      </c>
      <c r="J29" s="26">
        <v>904000</v>
      </c>
      <c r="K29" s="26">
        <v>75342.27</v>
      </c>
      <c r="L29" s="57">
        <f>H29/D29*100</f>
        <v>99.987214481338071</v>
      </c>
    </row>
    <row r="30" spans="1:12" ht="51" outlineLevel="2" x14ac:dyDescent="0.25">
      <c r="A30" s="19"/>
      <c r="B30" s="8" t="s">
        <v>56</v>
      </c>
      <c r="C30" s="3" t="s">
        <v>57</v>
      </c>
      <c r="D30" s="30">
        <v>979467.5</v>
      </c>
      <c r="E30" s="21">
        <v>0</v>
      </c>
      <c r="F30" s="63">
        <v>904000</v>
      </c>
      <c r="G30" s="21">
        <v>75467.5</v>
      </c>
      <c r="H30" s="30">
        <v>979342.27</v>
      </c>
      <c r="I30" s="21">
        <v>0</v>
      </c>
      <c r="J30" s="21">
        <v>904000</v>
      </c>
      <c r="K30" s="21">
        <v>75342.27</v>
      </c>
      <c r="L30" s="57">
        <f>H30/D30*100</f>
        <v>99.987214481338071</v>
      </c>
    </row>
    <row r="31" spans="1:12" s="27" customFormat="1" ht="38.25" outlineLevel="1" x14ac:dyDescent="0.25">
      <c r="A31" s="23" t="s">
        <v>293</v>
      </c>
      <c r="B31" s="24" t="s">
        <v>58</v>
      </c>
      <c r="C31" s="25" t="s">
        <v>59</v>
      </c>
      <c r="D31" s="31">
        <v>1500</v>
      </c>
      <c r="E31" s="26">
        <v>0</v>
      </c>
      <c r="F31" s="62">
        <v>1500</v>
      </c>
      <c r="G31" s="26">
        <v>0</v>
      </c>
      <c r="H31" s="31">
        <v>1500</v>
      </c>
      <c r="I31" s="26">
        <v>0</v>
      </c>
      <c r="J31" s="26">
        <v>1500</v>
      </c>
      <c r="K31" s="26">
        <v>0</v>
      </c>
      <c r="L31" s="57">
        <f>H31/D31*100</f>
        <v>100</v>
      </c>
    </row>
    <row r="32" spans="1:12" outlineLevel="2" x14ac:dyDescent="0.25">
      <c r="A32" s="19"/>
      <c r="B32" s="8" t="s">
        <v>60</v>
      </c>
      <c r="C32" s="3" t="s">
        <v>61</v>
      </c>
      <c r="D32" s="30">
        <v>1500</v>
      </c>
      <c r="E32" s="21">
        <v>0</v>
      </c>
      <c r="F32" s="63">
        <v>1500</v>
      </c>
      <c r="G32" s="21">
        <v>0</v>
      </c>
      <c r="H32" s="30">
        <v>1500</v>
      </c>
      <c r="I32" s="21">
        <v>0</v>
      </c>
      <c r="J32" s="21">
        <v>1500</v>
      </c>
      <c r="K32" s="21">
        <v>0</v>
      </c>
      <c r="L32" s="57">
        <f>H32/D32*100</f>
        <v>100</v>
      </c>
    </row>
    <row r="33" spans="1:26" s="20" customFormat="1" ht="25.5" x14ac:dyDescent="0.25">
      <c r="A33" s="17" t="s">
        <v>294</v>
      </c>
      <c r="B33" s="11" t="s">
        <v>62</v>
      </c>
      <c r="C33" s="12" t="s">
        <v>63</v>
      </c>
      <c r="D33" s="29">
        <v>4727796.74</v>
      </c>
      <c r="E33" s="13">
        <v>0</v>
      </c>
      <c r="F33" s="61">
        <v>2635566.65</v>
      </c>
      <c r="G33" s="13">
        <v>2092230.09</v>
      </c>
      <c r="H33" s="29">
        <f>I33+J33+K33</f>
        <v>4514584.2200000007</v>
      </c>
      <c r="I33" s="13">
        <f>I34+I36</f>
        <v>0</v>
      </c>
      <c r="J33" s="13">
        <f t="shared" ref="J33:K33" si="10">J34+J36</f>
        <v>2635566.64</v>
      </c>
      <c r="K33" s="13">
        <f t="shared" si="10"/>
        <v>1879017.58</v>
      </c>
      <c r="L33" s="57">
        <f>H33/D33*100</f>
        <v>95.490235056086618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s="16" customFormat="1" ht="38.25" outlineLevel="1" x14ac:dyDescent="0.25">
      <c r="A34" s="18" t="s">
        <v>296</v>
      </c>
      <c r="B34" s="14" t="s">
        <v>64</v>
      </c>
      <c r="C34" s="15" t="s">
        <v>65</v>
      </c>
      <c r="D34" s="31">
        <v>4177796.74</v>
      </c>
      <c r="E34" s="26">
        <v>0</v>
      </c>
      <c r="F34" s="62">
        <v>2635566.65</v>
      </c>
      <c r="G34" s="26">
        <v>1542230.09</v>
      </c>
      <c r="H34" s="30">
        <f t="shared" ref="H34:H37" si="11">I34+J34+K34</f>
        <v>4013184.22</v>
      </c>
      <c r="I34" s="26">
        <f>I35</f>
        <v>0</v>
      </c>
      <c r="J34" s="26">
        <f t="shared" ref="J34:K34" si="12">J35</f>
        <v>2635566.64</v>
      </c>
      <c r="K34" s="26">
        <f t="shared" si="12"/>
        <v>1377617.58</v>
      </c>
      <c r="L34" s="57">
        <f>H34/D34*100</f>
        <v>96.059824585913205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38.25" outlineLevel="2" x14ac:dyDescent="0.25">
      <c r="A35" s="19"/>
      <c r="B35" s="8" t="s">
        <v>66</v>
      </c>
      <c r="C35" s="3" t="s">
        <v>67</v>
      </c>
      <c r="D35" s="30">
        <v>4177796.74</v>
      </c>
      <c r="E35" s="21">
        <v>0</v>
      </c>
      <c r="F35" s="63">
        <v>2635566.65</v>
      </c>
      <c r="G35" s="21">
        <v>1542230.09</v>
      </c>
      <c r="H35" s="30">
        <f t="shared" si="11"/>
        <v>4013184.22</v>
      </c>
      <c r="I35" s="21">
        <v>0</v>
      </c>
      <c r="J35" s="21">
        <v>2635566.64</v>
      </c>
      <c r="K35" s="21">
        <v>1377617.58</v>
      </c>
      <c r="L35" s="57">
        <f>H35/D35*100</f>
        <v>96.059824585913205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s="16" customFormat="1" ht="38.25" outlineLevel="1" x14ac:dyDescent="0.25">
      <c r="A36" s="18" t="s">
        <v>299</v>
      </c>
      <c r="B36" s="14" t="s">
        <v>68</v>
      </c>
      <c r="C36" s="15" t="s">
        <v>69</v>
      </c>
      <c r="D36" s="31">
        <v>550000</v>
      </c>
      <c r="E36" s="26">
        <v>0</v>
      </c>
      <c r="F36" s="62">
        <v>0</v>
      </c>
      <c r="G36" s="26">
        <v>550000</v>
      </c>
      <c r="H36" s="30">
        <f t="shared" si="11"/>
        <v>501400</v>
      </c>
      <c r="I36" s="26">
        <f>I37</f>
        <v>0</v>
      </c>
      <c r="J36" s="26">
        <f t="shared" ref="J36:K36" si="13">J37</f>
        <v>0</v>
      </c>
      <c r="K36" s="26">
        <f t="shared" si="13"/>
        <v>501400</v>
      </c>
      <c r="L36" s="57">
        <f>H36/D36*100</f>
        <v>91.163636363636371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25.5" outlineLevel="2" x14ac:dyDescent="0.25">
      <c r="A37" s="19"/>
      <c r="B37" s="8" t="s">
        <v>70</v>
      </c>
      <c r="C37" s="3" t="s">
        <v>71</v>
      </c>
      <c r="D37" s="30">
        <v>550000</v>
      </c>
      <c r="E37" s="21">
        <v>0</v>
      </c>
      <c r="F37" s="63">
        <v>0</v>
      </c>
      <c r="G37" s="21">
        <v>550000</v>
      </c>
      <c r="H37" s="30">
        <f t="shared" si="11"/>
        <v>501400</v>
      </c>
      <c r="I37" s="21">
        <v>0</v>
      </c>
      <c r="J37" s="21">
        <v>0</v>
      </c>
      <c r="K37" s="21">
        <v>501400</v>
      </c>
      <c r="L37" s="57">
        <f>H37/D37*100</f>
        <v>91.163636363636371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20" customFormat="1" ht="29.25" customHeight="1" x14ac:dyDescent="0.25">
      <c r="A38" s="17" t="s">
        <v>295</v>
      </c>
      <c r="B38" s="11" t="s">
        <v>72</v>
      </c>
      <c r="C38" s="12" t="s">
        <v>73</v>
      </c>
      <c r="D38" s="29">
        <v>36186203.829999998</v>
      </c>
      <c r="E38" s="13">
        <v>6277532.5999999996</v>
      </c>
      <c r="F38" s="61">
        <v>19779027.670000002</v>
      </c>
      <c r="G38" s="13">
        <v>10129643.560000001</v>
      </c>
      <c r="H38" s="29">
        <f>I38+J38+K38</f>
        <v>22766404.73</v>
      </c>
      <c r="I38" s="13">
        <f>I39</f>
        <v>6277532.5999999996</v>
      </c>
      <c r="J38" s="13">
        <f t="shared" ref="J38:K38" si="14">J39</f>
        <v>7818894.6699999999</v>
      </c>
      <c r="K38" s="13">
        <f t="shared" si="14"/>
        <v>8669977.4600000009</v>
      </c>
      <c r="L38" s="57">
        <f>H38/D38*100</f>
        <v>62.914598162755119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16" customFormat="1" ht="51" outlineLevel="1" x14ac:dyDescent="0.25">
      <c r="A39" s="18" t="s">
        <v>297</v>
      </c>
      <c r="B39" s="14" t="s">
        <v>74</v>
      </c>
      <c r="C39" s="15" t="s">
        <v>75</v>
      </c>
      <c r="D39" s="31">
        <v>36186203.829999998</v>
      </c>
      <c r="E39" s="26">
        <v>6277532.5999999996</v>
      </c>
      <c r="F39" s="62">
        <v>19779027.670000002</v>
      </c>
      <c r="G39" s="26">
        <v>10129643.560000001</v>
      </c>
      <c r="H39" s="30">
        <f t="shared" ref="H39:H41" si="15">I39+J39+K39</f>
        <v>22766404.73</v>
      </c>
      <c r="I39" s="26">
        <f>I40+I41</f>
        <v>6277532.5999999996</v>
      </c>
      <c r="J39" s="26">
        <f t="shared" ref="J39:K39" si="16">J40+J41</f>
        <v>7818894.6699999999</v>
      </c>
      <c r="K39" s="26">
        <f t="shared" si="16"/>
        <v>8669977.4600000009</v>
      </c>
      <c r="L39" s="57">
        <f>H39/D39*100</f>
        <v>62.914598162755119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5.5" outlineLevel="2" x14ac:dyDescent="0.25">
      <c r="A40" s="19"/>
      <c r="B40" s="8" t="s">
        <v>76</v>
      </c>
      <c r="C40" s="3" t="s">
        <v>77</v>
      </c>
      <c r="D40" s="30">
        <v>29845261.800000001</v>
      </c>
      <c r="E40" s="21">
        <v>0</v>
      </c>
      <c r="F40" s="63">
        <v>19734641.07</v>
      </c>
      <c r="G40" s="21">
        <v>10110620.73</v>
      </c>
      <c r="H40" s="30">
        <f t="shared" si="15"/>
        <v>16425462.700000001</v>
      </c>
      <c r="I40" s="21">
        <v>0</v>
      </c>
      <c r="J40" s="21">
        <v>7774508.0700000003</v>
      </c>
      <c r="K40" s="21">
        <v>8650954.6300000008</v>
      </c>
      <c r="L40" s="57">
        <f>H40/D40*100</f>
        <v>55.035411684678202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5.5" outlineLevel="2" x14ac:dyDescent="0.25">
      <c r="A41" s="19"/>
      <c r="B41" s="8" t="s">
        <v>78</v>
      </c>
      <c r="C41" s="3" t="s">
        <v>79</v>
      </c>
      <c r="D41" s="30">
        <v>6340942.0300000003</v>
      </c>
      <c r="E41" s="21">
        <v>6277532.5999999996</v>
      </c>
      <c r="F41" s="63">
        <v>44386.6</v>
      </c>
      <c r="G41" s="21">
        <v>19022.830000000002</v>
      </c>
      <c r="H41" s="30">
        <f t="shared" si="15"/>
        <v>6340942.0299999993</v>
      </c>
      <c r="I41" s="21">
        <v>6277532.5999999996</v>
      </c>
      <c r="J41" s="21">
        <v>44386.6</v>
      </c>
      <c r="K41" s="21">
        <v>19022.830000000002</v>
      </c>
      <c r="L41" s="57">
        <f>H41/D41*100</f>
        <v>99.999999999999986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0" customFormat="1" ht="25.5" x14ac:dyDescent="0.25">
      <c r="A42" s="17" t="s">
        <v>298</v>
      </c>
      <c r="B42" s="11" t="s">
        <v>80</v>
      </c>
      <c r="C42" s="12" t="s">
        <v>81</v>
      </c>
      <c r="D42" s="29">
        <f>E42+F42+G42</f>
        <v>432538690.44999999</v>
      </c>
      <c r="E42" s="13">
        <f>E43+E45</f>
        <v>241944535.13</v>
      </c>
      <c r="F42" s="61">
        <f t="shared" ref="F42:G42" si="17">F43+F45</f>
        <v>144177977.74000001</v>
      </c>
      <c r="G42" s="13">
        <f t="shared" si="17"/>
        <v>46416177.579999998</v>
      </c>
      <c r="H42" s="29">
        <f>I42+J42+K42</f>
        <v>401293121.60000002</v>
      </c>
      <c r="I42" s="13">
        <f>I43+I45</f>
        <v>241944535.13</v>
      </c>
      <c r="J42" s="13">
        <f t="shared" ref="J42:K42" si="18">J43+J45</f>
        <v>114232480.54000001</v>
      </c>
      <c r="K42" s="13">
        <f t="shared" si="18"/>
        <v>45116105.930000007</v>
      </c>
      <c r="L42" s="57">
        <f>H42/D42*100</f>
        <v>92.776237238455352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16" customFormat="1" ht="25.5" outlineLevel="1" x14ac:dyDescent="0.25">
      <c r="A43" s="18" t="s">
        <v>302</v>
      </c>
      <c r="B43" s="14" t="s">
        <v>82</v>
      </c>
      <c r="C43" s="15" t="s">
        <v>83</v>
      </c>
      <c r="D43" s="30">
        <f t="shared" ref="D43:D47" si="19">E43+F43+G43</f>
        <v>3160083.0999999996</v>
      </c>
      <c r="E43" s="26">
        <f>E44</f>
        <v>3084335.13</v>
      </c>
      <c r="F43" s="62">
        <f t="shared" ref="F43:G43" si="20">F44</f>
        <v>31154.9</v>
      </c>
      <c r="G43" s="26">
        <f t="shared" si="20"/>
        <v>44593.07</v>
      </c>
      <c r="H43" s="30">
        <f t="shared" ref="H43:H47" si="21">I43+J43+K43</f>
        <v>3159997.02</v>
      </c>
      <c r="I43" s="26">
        <f>I44</f>
        <v>3084335.13</v>
      </c>
      <c r="J43" s="26">
        <f t="shared" ref="J43:K43" si="22">J44</f>
        <v>31154.9</v>
      </c>
      <c r="K43" s="26">
        <f t="shared" si="22"/>
        <v>44506.99</v>
      </c>
      <c r="L43" s="57">
        <f>H43/D43*100</f>
        <v>99.997276021000843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5.5" outlineLevel="2" x14ac:dyDescent="0.25">
      <c r="A44" s="19"/>
      <c r="B44" s="8" t="s">
        <v>84</v>
      </c>
      <c r="C44" s="3" t="s">
        <v>85</v>
      </c>
      <c r="D44" s="30">
        <f t="shared" si="19"/>
        <v>3160083.0999999996</v>
      </c>
      <c r="E44" s="21">
        <v>3084335.13</v>
      </c>
      <c r="F44" s="63">
        <v>31154.9</v>
      </c>
      <c r="G44" s="21">
        <v>44593.07</v>
      </c>
      <c r="H44" s="30">
        <f t="shared" si="21"/>
        <v>3159997.02</v>
      </c>
      <c r="I44" s="21">
        <v>3084335.13</v>
      </c>
      <c r="J44" s="21">
        <v>31154.9</v>
      </c>
      <c r="K44" s="21">
        <v>44506.99</v>
      </c>
      <c r="L44" s="57">
        <f>H44/D44*100</f>
        <v>99.997276021000843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16" customFormat="1" ht="38.25" outlineLevel="1" x14ac:dyDescent="0.25">
      <c r="A45" s="18" t="s">
        <v>300</v>
      </c>
      <c r="B45" s="14" t="s">
        <v>86</v>
      </c>
      <c r="C45" s="15" t="s">
        <v>87</v>
      </c>
      <c r="D45" s="30">
        <f t="shared" si="19"/>
        <v>429378607.35000002</v>
      </c>
      <c r="E45" s="26">
        <f>E46+E47</f>
        <v>238860200</v>
      </c>
      <c r="F45" s="62">
        <f t="shared" ref="F45:G45" si="23">F46+F47</f>
        <v>144146822.84</v>
      </c>
      <c r="G45" s="26">
        <f t="shared" si="23"/>
        <v>46371584.509999998</v>
      </c>
      <c r="H45" s="30">
        <f t="shared" si="21"/>
        <v>398133124.57999998</v>
      </c>
      <c r="I45" s="26">
        <f>I46+I47</f>
        <v>238860200</v>
      </c>
      <c r="J45" s="26">
        <f t="shared" ref="J45:K45" si="24">J46+J47</f>
        <v>114201325.64</v>
      </c>
      <c r="K45" s="26">
        <f t="shared" si="24"/>
        <v>45071598.940000005</v>
      </c>
      <c r="L45" s="57">
        <f>H45/D45*100</f>
        <v>92.723092805475787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51" outlineLevel="2" x14ac:dyDescent="0.25">
      <c r="A46" s="19"/>
      <c r="B46" s="8" t="s">
        <v>88</v>
      </c>
      <c r="C46" s="3" t="s">
        <v>89</v>
      </c>
      <c r="D46" s="30">
        <f t="shared" si="19"/>
        <v>425401618.99000001</v>
      </c>
      <c r="E46" s="21">
        <v>237283800</v>
      </c>
      <c r="F46" s="63">
        <v>144130899.59999999</v>
      </c>
      <c r="G46" s="21">
        <v>43986919.390000001</v>
      </c>
      <c r="H46" s="30">
        <f t="shared" si="21"/>
        <v>394180976.09999996</v>
      </c>
      <c r="I46" s="21">
        <v>237283800</v>
      </c>
      <c r="J46" s="21">
        <v>114185402.40000001</v>
      </c>
      <c r="K46" s="21">
        <v>42711773.700000003</v>
      </c>
      <c r="L46" s="57">
        <f>H46/D46*100</f>
        <v>92.660901722911888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5.5" outlineLevel="2" x14ac:dyDescent="0.25">
      <c r="A47" s="19"/>
      <c r="B47" s="8" t="s">
        <v>90</v>
      </c>
      <c r="C47" s="3" t="s">
        <v>91</v>
      </c>
      <c r="D47" s="30">
        <f t="shared" si="19"/>
        <v>3976988.3600000003</v>
      </c>
      <c r="E47" s="21">
        <v>1576400</v>
      </c>
      <c r="F47" s="63">
        <v>15923.24</v>
      </c>
      <c r="G47" s="21">
        <v>2384665.12</v>
      </c>
      <c r="H47" s="30">
        <f t="shared" si="21"/>
        <v>3952148.4800000004</v>
      </c>
      <c r="I47" s="21">
        <v>1576400</v>
      </c>
      <c r="J47" s="21">
        <v>15923.24</v>
      </c>
      <c r="K47" s="21">
        <v>2359825.2400000002</v>
      </c>
      <c r="L47" s="57">
        <f>H47/D47*100</f>
        <v>99.37540978872768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20" customFormat="1" x14ac:dyDescent="0.25">
      <c r="A48" s="17" t="s">
        <v>303</v>
      </c>
      <c r="B48" s="11" t="s">
        <v>92</v>
      </c>
      <c r="C48" s="12" t="s">
        <v>93</v>
      </c>
      <c r="D48" s="29">
        <f>E48+F48+G48</f>
        <v>9325289</v>
      </c>
      <c r="E48" s="13">
        <f>E49+E51</f>
        <v>0</v>
      </c>
      <c r="F48" s="61">
        <f t="shared" ref="F48:G48" si="25">F49+F51</f>
        <v>9064960</v>
      </c>
      <c r="G48" s="13">
        <f t="shared" si="25"/>
        <v>260329</v>
      </c>
      <c r="H48" s="29">
        <f>I48+J48+K48</f>
        <v>9034120.1199999992</v>
      </c>
      <c r="I48" s="13">
        <f>I49+I51</f>
        <v>0</v>
      </c>
      <c r="J48" s="13">
        <f t="shared" ref="J48:K48" si="26">J49+J51</f>
        <v>8775791.1899999995</v>
      </c>
      <c r="K48" s="13">
        <f t="shared" si="26"/>
        <v>258328.93</v>
      </c>
      <c r="L48" s="57">
        <f>H48/D48*100</f>
        <v>96.877642290764385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s="16" customFormat="1" ht="25.5" outlineLevel="1" x14ac:dyDescent="0.25">
      <c r="A49" s="18" t="s">
        <v>304</v>
      </c>
      <c r="B49" s="14" t="s">
        <v>94</v>
      </c>
      <c r="C49" s="15" t="s">
        <v>95</v>
      </c>
      <c r="D49" s="30">
        <f t="shared" ref="D49:D52" si="27">E49+F49+G49</f>
        <v>8967589</v>
      </c>
      <c r="E49" s="26">
        <f>E50</f>
        <v>0</v>
      </c>
      <c r="F49" s="62">
        <f t="shared" ref="F49:G49" si="28">F50</f>
        <v>8707260</v>
      </c>
      <c r="G49" s="26">
        <f t="shared" si="28"/>
        <v>260329</v>
      </c>
      <c r="H49" s="30">
        <f t="shared" ref="H49:H52" si="29">I49+J49+K49</f>
        <v>8676420.1199999992</v>
      </c>
      <c r="I49" s="26">
        <f>I50</f>
        <v>0</v>
      </c>
      <c r="J49" s="26">
        <f t="shared" ref="J49:K49" si="30">J50</f>
        <v>8418091.1899999995</v>
      </c>
      <c r="K49" s="26">
        <f t="shared" si="30"/>
        <v>258328.93</v>
      </c>
      <c r="L49" s="57">
        <f>H49/D49*100</f>
        <v>96.753097404441704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38.25" outlineLevel="2" x14ac:dyDescent="0.25">
      <c r="A50" s="19"/>
      <c r="B50" s="8" t="s">
        <v>96</v>
      </c>
      <c r="C50" s="3" t="s">
        <v>97</v>
      </c>
      <c r="D50" s="30">
        <f t="shared" si="27"/>
        <v>8967589</v>
      </c>
      <c r="E50" s="21">
        <v>0</v>
      </c>
      <c r="F50" s="63">
        <v>8707260</v>
      </c>
      <c r="G50" s="21">
        <v>260329</v>
      </c>
      <c r="H50" s="30">
        <f t="shared" si="29"/>
        <v>8676420.1199999992</v>
      </c>
      <c r="I50" s="21">
        <v>0</v>
      </c>
      <c r="J50" s="21">
        <v>8418091.1899999995</v>
      </c>
      <c r="K50" s="21">
        <v>258328.93</v>
      </c>
      <c r="L50" s="57">
        <f>H50/D50*100</f>
        <v>96.753097404441704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16" customFormat="1" ht="25.5" outlineLevel="1" x14ac:dyDescent="0.25">
      <c r="A51" s="18" t="s">
        <v>337</v>
      </c>
      <c r="B51" s="14" t="s">
        <v>98</v>
      </c>
      <c r="C51" s="15" t="s">
        <v>99</v>
      </c>
      <c r="D51" s="30">
        <f t="shared" si="27"/>
        <v>357700</v>
      </c>
      <c r="E51" s="26">
        <f>E52</f>
        <v>0</v>
      </c>
      <c r="F51" s="62">
        <f t="shared" ref="F51:G51" si="31">F52</f>
        <v>357700</v>
      </c>
      <c r="G51" s="26">
        <f t="shared" si="31"/>
        <v>0</v>
      </c>
      <c r="H51" s="30">
        <f t="shared" si="29"/>
        <v>357700</v>
      </c>
      <c r="I51" s="26">
        <f>I52</f>
        <v>0</v>
      </c>
      <c r="J51" s="26">
        <f t="shared" ref="J51:K51" si="32">J52</f>
        <v>357700</v>
      </c>
      <c r="K51" s="26">
        <f t="shared" si="32"/>
        <v>0</v>
      </c>
      <c r="L51" s="57">
        <f>H51/D51*100</f>
        <v>100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outlineLevel="2" x14ac:dyDescent="0.25">
      <c r="A52" s="19"/>
      <c r="B52" s="8" t="s">
        <v>60</v>
      </c>
      <c r="C52" s="3" t="s">
        <v>100</v>
      </c>
      <c r="D52" s="30">
        <f t="shared" si="27"/>
        <v>357700</v>
      </c>
      <c r="E52" s="21">
        <v>0</v>
      </c>
      <c r="F52" s="63">
        <v>357700</v>
      </c>
      <c r="G52" s="21">
        <v>0</v>
      </c>
      <c r="H52" s="30">
        <f t="shared" si="29"/>
        <v>357700</v>
      </c>
      <c r="I52" s="21">
        <v>0</v>
      </c>
      <c r="J52" s="21">
        <v>357700</v>
      </c>
      <c r="K52" s="21">
        <v>0</v>
      </c>
      <c r="L52" s="57">
        <f>H52/D52*100</f>
        <v>100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20" customFormat="1" x14ac:dyDescent="0.25">
      <c r="A53" s="17" t="s">
        <v>301</v>
      </c>
      <c r="B53" s="11" t="s">
        <v>101</v>
      </c>
      <c r="C53" s="12" t="s">
        <v>102</v>
      </c>
      <c r="D53" s="29">
        <f>E53+F53+G53</f>
        <v>86632202.219999999</v>
      </c>
      <c r="E53" s="13">
        <f>E54</f>
        <v>799800</v>
      </c>
      <c r="F53" s="61">
        <f t="shared" ref="F53:G53" si="33">F54</f>
        <v>6719854.2999999998</v>
      </c>
      <c r="G53" s="13">
        <f t="shared" si="33"/>
        <v>79112547.920000002</v>
      </c>
      <c r="H53" s="29">
        <f>I53+J53+K53</f>
        <v>85876066.569999993</v>
      </c>
      <c r="I53" s="13">
        <f>I54</f>
        <v>799800</v>
      </c>
      <c r="J53" s="13">
        <f>J54</f>
        <v>6719854.2999999998</v>
      </c>
      <c r="K53" s="13">
        <f>K54</f>
        <v>78356412.269999996</v>
      </c>
      <c r="L53" s="57">
        <f>H53/D53*100</f>
        <v>99.127188700479039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16" customFormat="1" ht="25.5" outlineLevel="1" x14ac:dyDescent="0.25">
      <c r="A54" s="18" t="s">
        <v>306</v>
      </c>
      <c r="B54" s="14" t="s">
        <v>103</v>
      </c>
      <c r="C54" s="15" t="s">
        <v>104</v>
      </c>
      <c r="D54" s="30">
        <f t="shared" ref="D54:D60" si="34">E54+F54+G54</f>
        <v>86632202.219999999</v>
      </c>
      <c r="E54" s="26">
        <f>E55+E56+E57+E58+E59+E60</f>
        <v>799800</v>
      </c>
      <c r="F54" s="62">
        <f t="shared" ref="F54:G54" si="35">F55+F56+F57+F58+F59+F60</f>
        <v>6719854.2999999998</v>
      </c>
      <c r="G54" s="26">
        <f t="shared" si="35"/>
        <v>79112547.920000002</v>
      </c>
      <c r="H54" s="30">
        <f t="shared" ref="H54:H60" si="36">I54+J54+K54</f>
        <v>85876066.569999993</v>
      </c>
      <c r="I54" s="26">
        <f>I55+I56+I57+I58+I59+I60</f>
        <v>799800</v>
      </c>
      <c r="J54" s="26">
        <f t="shared" ref="J54:K54" si="37">J55+J56+J57+J58+J59+J60</f>
        <v>6719854.2999999998</v>
      </c>
      <c r="K54" s="26">
        <f t="shared" si="37"/>
        <v>78356412.269999996</v>
      </c>
      <c r="L54" s="57">
        <f>H54/D54*100</f>
        <v>99.127188700479039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outlineLevel="2" x14ac:dyDescent="0.25">
      <c r="A55" s="19"/>
      <c r="B55" s="8" t="s">
        <v>105</v>
      </c>
      <c r="C55" s="3" t="s">
        <v>106</v>
      </c>
      <c r="D55" s="30">
        <f t="shared" si="34"/>
        <v>21318300</v>
      </c>
      <c r="E55" s="21">
        <v>0</v>
      </c>
      <c r="F55" s="63">
        <v>0</v>
      </c>
      <c r="G55" s="21">
        <v>21318300</v>
      </c>
      <c r="H55" s="30">
        <f t="shared" si="36"/>
        <v>21318300</v>
      </c>
      <c r="I55" s="21">
        <v>0</v>
      </c>
      <c r="J55" s="21">
        <v>0</v>
      </c>
      <c r="K55" s="21">
        <v>21318300</v>
      </c>
      <c r="L55" s="57">
        <f>H55/D55*100</f>
        <v>100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5.5" outlineLevel="2" x14ac:dyDescent="0.25">
      <c r="A56" s="19"/>
      <c r="B56" s="8" t="s">
        <v>107</v>
      </c>
      <c r="C56" s="3" t="s">
        <v>108</v>
      </c>
      <c r="D56" s="30">
        <f t="shared" si="34"/>
        <v>8500000</v>
      </c>
      <c r="E56" s="21">
        <v>0</v>
      </c>
      <c r="F56" s="63">
        <v>0</v>
      </c>
      <c r="G56" s="21">
        <v>8500000</v>
      </c>
      <c r="H56" s="30">
        <f t="shared" si="36"/>
        <v>8273429.4500000002</v>
      </c>
      <c r="I56" s="21">
        <v>0</v>
      </c>
      <c r="J56" s="21">
        <v>0</v>
      </c>
      <c r="K56" s="21">
        <v>8273429.4500000002</v>
      </c>
      <c r="L56" s="57">
        <f>H56/D56*100</f>
        <v>97.334464117647059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5.5" outlineLevel="2" x14ac:dyDescent="0.25">
      <c r="A57" s="19"/>
      <c r="B57" s="8" t="s">
        <v>109</v>
      </c>
      <c r="C57" s="3" t="s">
        <v>110</v>
      </c>
      <c r="D57" s="30">
        <f t="shared" si="34"/>
        <v>47768100</v>
      </c>
      <c r="E57" s="21">
        <v>0</v>
      </c>
      <c r="F57" s="63">
        <v>0</v>
      </c>
      <c r="G57" s="21">
        <v>47768100</v>
      </c>
      <c r="H57" s="30">
        <f t="shared" si="36"/>
        <v>47238534.899999999</v>
      </c>
      <c r="I57" s="21">
        <v>0</v>
      </c>
      <c r="J57" s="21">
        <v>0</v>
      </c>
      <c r="K57" s="21">
        <v>47238534.899999999</v>
      </c>
      <c r="L57" s="57">
        <f>H57/D57*100</f>
        <v>98.891383370910717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5.5" outlineLevel="2" x14ac:dyDescent="0.25">
      <c r="A58" s="19"/>
      <c r="B58" s="8" t="s">
        <v>111</v>
      </c>
      <c r="C58" s="3" t="s">
        <v>112</v>
      </c>
      <c r="D58" s="30">
        <f t="shared" si="34"/>
        <v>1000000</v>
      </c>
      <c r="E58" s="21">
        <v>0</v>
      </c>
      <c r="F58" s="63">
        <v>0</v>
      </c>
      <c r="G58" s="21">
        <v>1000000</v>
      </c>
      <c r="H58" s="30">
        <f t="shared" si="36"/>
        <v>1000000</v>
      </c>
      <c r="I58" s="21">
        <v>0</v>
      </c>
      <c r="J58" s="21">
        <v>0</v>
      </c>
      <c r="K58" s="21">
        <v>1000000</v>
      </c>
      <c r="L58" s="57">
        <f>H58/D58*100</f>
        <v>100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5.5" outlineLevel="2" x14ac:dyDescent="0.25">
      <c r="A59" s="19"/>
      <c r="B59" s="8" t="s">
        <v>113</v>
      </c>
      <c r="C59" s="3" t="s">
        <v>114</v>
      </c>
      <c r="D59" s="30">
        <f t="shared" si="34"/>
        <v>7610802.2199999997</v>
      </c>
      <c r="E59" s="21">
        <v>549800</v>
      </c>
      <c r="F59" s="63">
        <v>6594854.2999999998</v>
      </c>
      <c r="G59" s="21">
        <v>466147.92</v>
      </c>
      <c r="H59" s="30">
        <f t="shared" si="36"/>
        <v>7610802.2199999997</v>
      </c>
      <c r="I59" s="21">
        <v>549800</v>
      </c>
      <c r="J59" s="21">
        <v>6594854.2999999998</v>
      </c>
      <c r="K59" s="21">
        <v>466147.92</v>
      </c>
      <c r="L59" s="57">
        <f>H59/D59*100</f>
        <v>100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5.5" outlineLevel="2" x14ac:dyDescent="0.25">
      <c r="A60" s="19"/>
      <c r="B60" s="8" t="s">
        <v>115</v>
      </c>
      <c r="C60" s="3" t="s">
        <v>116</v>
      </c>
      <c r="D60" s="30">
        <f t="shared" si="34"/>
        <v>435000</v>
      </c>
      <c r="E60" s="21">
        <v>250000</v>
      </c>
      <c r="F60" s="63">
        <v>125000</v>
      </c>
      <c r="G60" s="21">
        <v>60000</v>
      </c>
      <c r="H60" s="30">
        <f t="shared" si="36"/>
        <v>435000</v>
      </c>
      <c r="I60" s="21">
        <v>250000</v>
      </c>
      <c r="J60" s="21">
        <v>125000</v>
      </c>
      <c r="K60" s="21">
        <v>60000</v>
      </c>
      <c r="L60" s="57">
        <f>H60/D60*100</f>
        <v>100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20" customFormat="1" ht="25.5" x14ac:dyDescent="0.25">
      <c r="A61" s="17" t="s">
        <v>305</v>
      </c>
      <c r="B61" s="11" t="s">
        <v>117</v>
      </c>
      <c r="C61" s="12" t="s">
        <v>118</v>
      </c>
      <c r="D61" s="29">
        <v>24086898.629999999</v>
      </c>
      <c r="E61" s="13">
        <v>0</v>
      </c>
      <c r="F61" s="61">
        <v>0</v>
      </c>
      <c r="G61" s="13">
        <v>24086898.629999999</v>
      </c>
      <c r="H61" s="29">
        <f>I61+J61+K61</f>
        <v>24047896.870000001</v>
      </c>
      <c r="I61" s="13">
        <v>0</v>
      </c>
      <c r="J61" s="13">
        <v>0</v>
      </c>
      <c r="K61" s="13">
        <v>24047896.870000001</v>
      </c>
      <c r="L61" s="57">
        <f>H61/D61*100</f>
        <v>99.838078946571301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s="16" customFormat="1" ht="38.25" outlineLevel="1" x14ac:dyDescent="0.25">
      <c r="A62" s="18" t="s">
        <v>307</v>
      </c>
      <c r="B62" s="14" t="s">
        <v>119</v>
      </c>
      <c r="C62" s="15" t="s">
        <v>120</v>
      </c>
      <c r="D62" s="31">
        <v>2372998.63</v>
      </c>
      <c r="E62" s="26">
        <v>0</v>
      </c>
      <c r="F62" s="62">
        <v>0</v>
      </c>
      <c r="G62" s="26">
        <v>2372998.63</v>
      </c>
      <c r="H62" s="30">
        <f t="shared" ref="H62:H66" si="38">I62+J62+K62</f>
        <v>2333996.87</v>
      </c>
      <c r="I62" s="26">
        <v>0</v>
      </c>
      <c r="J62" s="26">
        <v>0</v>
      </c>
      <c r="K62" s="26">
        <v>2333996.87</v>
      </c>
      <c r="L62" s="57">
        <f>H62/D62*100</f>
        <v>98.356435629294907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30.75" customHeight="1" outlineLevel="2" x14ac:dyDescent="0.25">
      <c r="A63" s="19"/>
      <c r="B63" s="8" t="s">
        <v>121</v>
      </c>
      <c r="C63" s="3" t="s">
        <v>122</v>
      </c>
      <c r="D63" s="30">
        <v>1275274.24</v>
      </c>
      <c r="E63" s="21">
        <v>0</v>
      </c>
      <c r="F63" s="63">
        <v>0</v>
      </c>
      <c r="G63" s="21">
        <v>1275274.24</v>
      </c>
      <c r="H63" s="30">
        <f t="shared" si="38"/>
        <v>1236872.48</v>
      </c>
      <c r="I63" s="21">
        <v>0</v>
      </c>
      <c r="J63" s="21">
        <v>0</v>
      </c>
      <c r="K63" s="21">
        <v>1236872.48</v>
      </c>
      <c r="L63" s="57">
        <f>H63/D63*100</f>
        <v>96.988744946341896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38.25" outlineLevel="2" x14ac:dyDescent="0.25">
      <c r="A64" s="19"/>
      <c r="B64" s="8" t="s">
        <v>123</v>
      </c>
      <c r="C64" s="3" t="s">
        <v>124</v>
      </c>
      <c r="D64" s="30">
        <v>1097724.3899999999</v>
      </c>
      <c r="E64" s="21">
        <v>0</v>
      </c>
      <c r="F64" s="63">
        <v>0</v>
      </c>
      <c r="G64" s="21">
        <v>1097724.3899999999</v>
      </c>
      <c r="H64" s="30">
        <f t="shared" si="38"/>
        <v>1097124.3899999999</v>
      </c>
      <c r="I64" s="21">
        <v>0</v>
      </c>
      <c r="J64" s="21">
        <v>0</v>
      </c>
      <c r="K64" s="21">
        <v>1097124.3899999999</v>
      </c>
      <c r="L64" s="57">
        <f>H64/D64*100</f>
        <v>99.945341471368792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s="16" customFormat="1" ht="38.25" outlineLevel="1" x14ac:dyDescent="0.25">
      <c r="A65" s="18" t="s">
        <v>308</v>
      </c>
      <c r="B65" s="14" t="s">
        <v>125</v>
      </c>
      <c r="C65" s="15" t="s">
        <v>126</v>
      </c>
      <c r="D65" s="31">
        <v>21713900</v>
      </c>
      <c r="E65" s="26">
        <v>0</v>
      </c>
      <c r="F65" s="62">
        <v>0</v>
      </c>
      <c r="G65" s="26">
        <v>21713900</v>
      </c>
      <c r="H65" s="30">
        <f t="shared" si="38"/>
        <v>21713900</v>
      </c>
      <c r="I65" s="26">
        <v>0</v>
      </c>
      <c r="J65" s="26">
        <v>0</v>
      </c>
      <c r="K65" s="26">
        <v>21713900</v>
      </c>
      <c r="L65" s="57">
        <f>H65/D65*100</f>
        <v>100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outlineLevel="2" x14ac:dyDescent="0.25">
      <c r="A66" s="19"/>
      <c r="B66" s="8" t="s">
        <v>127</v>
      </c>
      <c r="C66" s="3" t="s">
        <v>128</v>
      </c>
      <c r="D66" s="30">
        <v>21713900</v>
      </c>
      <c r="E66" s="21">
        <v>0</v>
      </c>
      <c r="F66" s="63">
        <v>0</v>
      </c>
      <c r="G66" s="21">
        <v>21713900</v>
      </c>
      <c r="H66" s="30">
        <f t="shared" si="38"/>
        <v>21713900</v>
      </c>
      <c r="I66" s="21">
        <v>0</v>
      </c>
      <c r="J66" s="21">
        <v>0</v>
      </c>
      <c r="K66" s="21">
        <v>21713900</v>
      </c>
      <c r="L66" s="57">
        <f>H66/D66*100</f>
        <v>100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s="20" customFormat="1" x14ac:dyDescent="0.25">
      <c r="A67" s="17" t="s">
        <v>309</v>
      </c>
      <c r="B67" s="11" t="s">
        <v>129</v>
      </c>
      <c r="C67" s="12" t="s">
        <v>130</v>
      </c>
      <c r="D67" s="29">
        <v>480900</v>
      </c>
      <c r="E67" s="13">
        <v>0</v>
      </c>
      <c r="F67" s="61">
        <v>80900</v>
      </c>
      <c r="G67" s="13">
        <v>400000</v>
      </c>
      <c r="H67" s="29">
        <f>I67+J67+K67</f>
        <v>480900</v>
      </c>
      <c r="I67" s="13">
        <v>0</v>
      </c>
      <c r="J67" s="13">
        <v>80900</v>
      </c>
      <c r="K67" s="13">
        <v>400000</v>
      </c>
      <c r="L67" s="57">
        <f>H67/D67*100</f>
        <v>100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s="16" customFormat="1" ht="38.25" outlineLevel="1" x14ac:dyDescent="0.25">
      <c r="A68" s="18" t="s">
        <v>310</v>
      </c>
      <c r="B68" s="14" t="s">
        <v>131</v>
      </c>
      <c r="C68" s="15" t="s">
        <v>132</v>
      </c>
      <c r="D68" s="31">
        <v>400000</v>
      </c>
      <c r="E68" s="26">
        <v>0</v>
      </c>
      <c r="F68" s="62">
        <v>0</v>
      </c>
      <c r="G68" s="26">
        <v>400000</v>
      </c>
      <c r="H68" s="30">
        <f t="shared" ref="H68:H71" si="39">I68+J68+K68</f>
        <v>400000</v>
      </c>
      <c r="I68" s="26">
        <v>0</v>
      </c>
      <c r="J68" s="26">
        <v>0</v>
      </c>
      <c r="K68" s="26">
        <v>400000</v>
      </c>
      <c r="L68" s="57">
        <f>H68/D68*100</f>
        <v>100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5.5" outlineLevel="2" x14ac:dyDescent="0.25">
      <c r="A69" s="19"/>
      <c r="B69" s="8" t="s">
        <v>133</v>
      </c>
      <c r="C69" s="3" t="s">
        <v>134</v>
      </c>
      <c r="D69" s="30">
        <v>400000</v>
      </c>
      <c r="E69" s="21">
        <v>0</v>
      </c>
      <c r="F69" s="63">
        <v>0</v>
      </c>
      <c r="G69" s="21">
        <v>400000</v>
      </c>
      <c r="H69" s="30">
        <f t="shared" si="39"/>
        <v>400000</v>
      </c>
      <c r="I69" s="21">
        <v>0</v>
      </c>
      <c r="J69" s="21">
        <v>0</v>
      </c>
      <c r="K69" s="21">
        <v>400000</v>
      </c>
      <c r="L69" s="57">
        <f>H69/D69*100</f>
        <v>100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s="16" customFormat="1" ht="25.5" outlineLevel="1" x14ac:dyDescent="0.25">
      <c r="A70" s="18" t="s">
        <v>311</v>
      </c>
      <c r="B70" s="14" t="s">
        <v>135</v>
      </c>
      <c r="C70" s="15" t="s">
        <v>136</v>
      </c>
      <c r="D70" s="31">
        <v>80900</v>
      </c>
      <c r="E70" s="26">
        <v>0</v>
      </c>
      <c r="F70" s="62">
        <v>80900</v>
      </c>
      <c r="G70" s="26">
        <v>0</v>
      </c>
      <c r="H70" s="30">
        <f t="shared" si="39"/>
        <v>80900</v>
      </c>
      <c r="I70" s="26">
        <v>0</v>
      </c>
      <c r="J70" s="26">
        <v>80900</v>
      </c>
      <c r="K70" s="26">
        <v>0</v>
      </c>
      <c r="L70" s="57">
        <f>H70/D70*100</f>
        <v>100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25.5" outlineLevel="2" x14ac:dyDescent="0.25">
      <c r="A71" s="19"/>
      <c r="B71" s="8" t="s">
        <v>137</v>
      </c>
      <c r="C71" s="3" t="s">
        <v>138</v>
      </c>
      <c r="D71" s="30">
        <v>80900</v>
      </c>
      <c r="E71" s="21">
        <v>0</v>
      </c>
      <c r="F71" s="63">
        <v>80900</v>
      </c>
      <c r="G71" s="21">
        <v>0</v>
      </c>
      <c r="H71" s="30">
        <f t="shared" si="39"/>
        <v>80900</v>
      </c>
      <c r="I71" s="21">
        <v>0</v>
      </c>
      <c r="J71" s="21">
        <v>80900</v>
      </c>
      <c r="K71" s="21">
        <v>0</v>
      </c>
      <c r="L71" s="57">
        <f>H71/D71*100</f>
        <v>100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s="20" customFormat="1" x14ac:dyDescent="0.25">
      <c r="A72" s="17" t="s">
        <v>312</v>
      </c>
      <c r="B72" s="11" t="s">
        <v>139</v>
      </c>
      <c r="C72" s="12" t="s">
        <v>140</v>
      </c>
      <c r="D72" s="29">
        <f>E72+F72+G72</f>
        <v>628117550.46000004</v>
      </c>
      <c r="E72" s="13">
        <f>E73+E84+E87+E89+E92</f>
        <v>43691090.799999997</v>
      </c>
      <c r="F72" s="61">
        <f t="shared" ref="F72:G72" si="40">F73+F84+F87+F89+F92</f>
        <v>511266150.19999999</v>
      </c>
      <c r="G72" s="13">
        <f t="shared" si="40"/>
        <v>73160309.460000008</v>
      </c>
      <c r="H72" s="29">
        <f>I72+J72+K72</f>
        <v>623705278.76000011</v>
      </c>
      <c r="I72" s="13">
        <f>I73+I84+I87+I89+I92</f>
        <v>42216008.030000001</v>
      </c>
      <c r="J72" s="13">
        <f t="shared" ref="J72:K72" si="41">J73+J84+J87+J89+J92</f>
        <v>509851939.40000004</v>
      </c>
      <c r="K72" s="13">
        <f t="shared" si="41"/>
        <v>71637331.329999998</v>
      </c>
      <c r="L72" s="57">
        <f t="shared" ref="L72:L97" si="42">H72/D72*100</f>
        <v>99.297540452934555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s="16" customFormat="1" ht="32.25" customHeight="1" outlineLevel="1" x14ac:dyDescent="0.25">
      <c r="A73" s="18" t="s">
        <v>313</v>
      </c>
      <c r="B73" s="14" t="s">
        <v>141</v>
      </c>
      <c r="C73" s="15" t="s">
        <v>142</v>
      </c>
      <c r="D73" s="30">
        <f t="shared" ref="D73:D93" si="43">E73+F73+G73</f>
        <v>580586152.02999997</v>
      </c>
      <c r="E73" s="26">
        <f>E74+E75+E76+E77+E78+E79+E80+E81+E82+E83</f>
        <v>40285046.57</v>
      </c>
      <c r="F73" s="64">
        <f t="shared" ref="F73:G73" si="44">F74+F75+F76+F77+F78+F79+F80+F81+F82+F83</f>
        <v>481229400.55000001</v>
      </c>
      <c r="G73" s="26">
        <f t="shared" si="44"/>
        <v>59071704.910000004</v>
      </c>
      <c r="H73" s="30">
        <f t="shared" ref="H73:H93" si="45">I73+J73+K73</f>
        <v>576556775.63</v>
      </c>
      <c r="I73" s="26">
        <f>I74+I75+I76+I77+I78+I79+I80+I81+I82+I83</f>
        <v>38809963.649999999</v>
      </c>
      <c r="J73" s="26">
        <f t="shared" ref="J73:K73" si="46">J74+J75+J76+J77+J78+J79+J80+J81+J82+J83</f>
        <v>479906658.44</v>
      </c>
      <c r="K73" s="26">
        <f t="shared" si="46"/>
        <v>57840153.540000007</v>
      </c>
      <c r="L73" s="57">
        <f t="shared" si="42"/>
        <v>99.305981311143682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5.5" outlineLevel="2" x14ac:dyDescent="0.25">
      <c r="A74" s="19"/>
      <c r="B74" s="8" t="s">
        <v>143</v>
      </c>
      <c r="C74" s="3" t="s">
        <v>144</v>
      </c>
      <c r="D74" s="30">
        <f t="shared" si="43"/>
        <v>52459542.950000003</v>
      </c>
      <c r="E74" s="21">
        <v>0</v>
      </c>
      <c r="F74" s="63">
        <v>3444000</v>
      </c>
      <c r="G74" s="21">
        <v>49015542.950000003</v>
      </c>
      <c r="H74" s="30">
        <f t="shared" si="45"/>
        <v>52458597.460000001</v>
      </c>
      <c r="I74" s="21">
        <v>0</v>
      </c>
      <c r="J74" s="21">
        <v>3444000</v>
      </c>
      <c r="K74" s="21">
        <v>49014597.460000001</v>
      </c>
      <c r="L74" s="57">
        <f t="shared" si="42"/>
        <v>99.998197677778279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55.5" customHeight="1" outlineLevel="2" x14ac:dyDescent="0.25">
      <c r="A75" s="19"/>
      <c r="B75" s="8" t="s">
        <v>145</v>
      </c>
      <c r="C75" s="3" t="s">
        <v>146</v>
      </c>
      <c r="D75" s="30">
        <f t="shared" si="43"/>
        <v>442182800</v>
      </c>
      <c r="E75" s="21">
        <v>0</v>
      </c>
      <c r="F75" s="63">
        <v>442182800</v>
      </c>
      <c r="G75" s="21">
        <v>0</v>
      </c>
      <c r="H75" s="30">
        <f t="shared" si="45"/>
        <v>442182800</v>
      </c>
      <c r="I75" s="21">
        <v>0</v>
      </c>
      <c r="J75" s="21">
        <v>442182800</v>
      </c>
      <c r="K75" s="21">
        <v>0</v>
      </c>
      <c r="L75" s="57">
        <f t="shared" si="42"/>
        <v>100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5.5" outlineLevel="2" x14ac:dyDescent="0.25">
      <c r="A76" s="19"/>
      <c r="B76" s="8" t="s">
        <v>147</v>
      </c>
      <c r="C76" s="3" t="s">
        <v>148</v>
      </c>
      <c r="D76" s="30">
        <f t="shared" si="43"/>
        <v>3569148.93</v>
      </c>
      <c r="E76" s="21">
        <v>0</v>
      </c>
      <c r="F76" s="63">
        <v>3355000</v>
      </c>
      <c r="G76" s="21">
        <v>214148.93</v>
      </c>
      <c r="H76" s="30">
        <f t="shared" si="45"/>
        <v>3565284.98</v>
      </c>
      <c r="I76" s="21">
        <v>0</v>
      </c>
      <c r="J76" s="21">
        <v>3351367.88</v>
      </c>
      <c r="K76" s="21">
        <v>213917.1</v>
      </c>
      <c r="L76" s="57">
        <f t="shared" si="42"/>
        <v>99.89174029787543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59.25" customHeight="1" outlineLevel="2" x14ac:dyDescent="0.25">
      <c r="A77" s="19"/>
      <c r="B77" s="8" t="s">
        <v>149</v>
      </c>
      <c r="C77" s="3" t="s">
        <v>150</v>
      </c>
      <c r="D77" s="30">
        <f t="shared" si="43"/>
        <v>20259100</v>
      </c>
      <c r="E77" s="21">
        <v>20259100</v>
      </c>
      <c r="F77" s="63">
        <v>0</v>
      </c>
      <c r="G77" s="21">
        <v>0</v>
      </c>
      <c r="H77" s="30">
        <f t="shared" si="45"/>
        <v>19765759.25</v>
      </c>
      <c r="I77" s="21">
        <v>19765759.25</v>
      </c>
      <c r="J77" s="21">
        <v>0</v>
      </c>
      <c r="K77" s="21">
        <v>0</v>
      </c>
      <c r="L77" s="57">
        <f t="shared" si="42"/>
        <v>97.564843699868206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5.5" outlineLevel="2" x14ac:dyDescent="0.25">
      <c r="A78" s="19"/>
      <c r="B78" s="8" t="s">
        <v>151</v>
      </c>
      <c r="C78" s="3" t="s">
        <v>152</v>
      </c>
      <c r="D78" s="30">
        <f t="shared" si="43"/>
        <v>250000</v>
      </c>
      <c r="E78" s="21">
        <v>0</v>
      </c>
      <c r="F78" s="63">
        <v>0</v>
      </c>
      <c r="G78" s="21">
        <v>250000</v>
      </c>
      <c r="H78" s="30">
        <f t="shared" si="45"/>
        <v>250000</v>
      </c>
      <c r="I78" s="21">
        <v>0</v>
      </c>
      <c r="J78" s="21">
        <v>0</v>
      </c>
      <c r="K78" s="21">
        <v>250000</v>
      </c>
      <c r="L78" s="57">
        <f t="shared" si="42"/>
        <v>100</v>
      </c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5.5" outlineLevel="2" x14ac:dyDescent="0.25">
      <c r="A79" s="19"/>
      <c r="B79" s="8" t="s">
        <v>153</v>
      </c>
      <c r="C79" s="3" t="s">
        <v>154</v>
      </c>
      <c r="D79" s="30">
        <f t="shared" si="43"/>
        <v>348480</v>
      </c>
      <c r="E79" s="21">
        <v>0</v>
      </c>
      <c r="F79" s="63">
        <v>0</v>
      </c>
      <c r="G79" s="21">
        <v>348480</v>
      </c>
      <c r="H79" s="30">
        <f t="shared" si="45"/>
        <v>348480</v>
      </c>
      <c r="I79" s="21">
        <v>0</v>
      </c>
      <c r="J79" s="21">
        <v>0</v>
      </c>
      <c r="K79" s="21">
        <v>348480</v>
      </c>
      <c r="L79" s="57">
        <f t="shared" si="42"/>
        <v>100</v>
      </c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outlineLevel="2" x14ac:dyDescent="0.25">
      <c r="A80" s="19"/>
      <c r="B80" s="8" t="s">
        <v>155</v>
      </c>
      <c r="C80" s="3" t="s">
        <v>156</v>
      </c>
      <c r="D80" s="30">
        <f t="shared" si="43"/>
        <v>17327647.780000001</v>
      </c>
      <c r="E80" s="21">
        <v>11849190</v>
      </c>
      <c r="F80" s="63">
        <v>2926214.62</v>
      </c>
      <c r="G80" s="21">
        <v>2552243.16</v>
      </c>
      <c r="H80" s="30">
        <f t="shared" si="45"/>
        <v>15169698.059999999</v>
      </c>
      <c r="I80" s="21">
        <v>10867497.52</v>
      </c>
      <c r="J80" s="21">
        <v>1917965.77</v>
      </c>
      <c r="K80" s="21">
        <v>2384234.77</v>
      </c>
      <c r="L80" s="57">
        <f t="shared" si="42"/>
        <v>87.546205074119982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5.5" outlineLevel="2" x14ac:dyDescent="0.25">
      <c r="A81" s="19"/>
      <c r="B81" s="8" t="s">
        <v>157</v>
      </c>
      <c r="C81" s="3" t="s">
        <v>158</v>
      </c>
      <c r="D81" s="30">
        <f t="shared" si="43"/>
        <v>90900</v>
      </c>
      <c r="E81" s="21">
        <v>0</v>
      </c>
      <c r="F81" s="63">
        <v>0</v>
      </c>
      <c r="G81" s="21">
        <v>90900</v>
      </c>
      <c r="H81" s="30">
        <f t="shared" si="45"/>
        <v>90852.3</v>
      </c>
      <c r="I81" s="21">
        <v>0</v>
      </c>
      <c r="J81" s="21">
        <v>0</v>
      </c>
      <c r="K81" s="21">
        <v>90852.3</v>
      </c>
      <c r="L81" s="57">
        <f t="shared" si="42"/>
        <v>99.947524752475246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5.5" outlineLevel="2" x14ac:dyDescent="0.25">
      <c r="A82" s="19"/>
      <c r="B82" s="8" t="s">
        <v>159</v>
      </c>
      <c r="C82" s="3" t="s">
        <v>160</v>
      </c>
      <c r="D82" s="30">
        <f t="shared" si="43"/>
        <v>31789182.379999999</v>
      </c>
      <c r="E82" s="21">
        <v>0</v>
      </c>
      <c r="F82" s="63">
        <v>29280089.219999999</v>
      </c>
      <c r="G82" s="21">
        <v>2509093.16</v>
      </c>
      <c r="H82" s="30">
        <f t="shared" si="45"/>
        <v>31412185.949999999</v>
      </c>
      <c r="I82" s="21">
        <v>0</v>
      </c>
      <c r="J82" s="21">
        <v>28969228.129999999</v>
      </c>
      <c r="K82" s="21">
        <v>2442957.8199999998</v>
      </c>
      <c r="L82" s="57">
        <f t="shared" si="42"/>
        <v>98.814073210523389</v>
      </c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5.5" outlineLevel="2" x14ac:dyDescent="0.25">
      <c r="A83" s="19"/>
      <c r="B83" s="8" t="s">
        <v>161</v>
      </c>
      <c r="C83" s="3" t="s">
        <v>162</v>
      </c>
      <c r="D83" s="30">
        <f t="shared" si="43"/>
        <v>12309349.99</v>
      </c>
      <c r="E83" s="21">
        <v>8176756.5700000003</v>
      </c>
      <c r="F83" s="63">
        <v>41296.71</v>
      </c>
      <c r="G83" s="21">
        <v>4091296.71</v>
      </c>
      <c r="H83" s="30">
        <f t="shared" si="45"/>
        <v>11313117.629999999</v>
      </c>
      <c r="I83" s="21">
        <v>8176706.8799999999</v>
      </c>
      <c r="J83" s="21">
        <v>41296.660000000003</v>
      </c>
      <c r="K83" s="21">
        <v>3095114.09</v>
      </c>
      <c r="L83" s="57">
        <f t="shared" si="42"/>
        <v>91.90670213448044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s="27" customFormat="1" ht="25.5" outlineLevel="1" x14ac:dyDescent="0.25">
      <c r="A84" s="23" t="s">
        <v>315</v>
      </c>
      <c r="B84" s="24" t="s">
        <v>163</v>
      </c>
      <c r="C84" s="25" t="s">
        <v>164</v>
      </c>
      <c r="D84" s="30">
        <f t="shared" si="43"/>
        <v>3920400</v>
      </c>
      <c r="E84" s="26">
        <f>E85+E86</f>
        <v>0</v>
      </c>
      <c r="F84" s="64">
        <f t="shared" ref="F84:G84" si="47">F85+F86</f>
        <v>0</v>
      </c>
      <c r="G84" s="26">
        <f t="shared" si="47"/>
        <v>3920400</v>
      </c>
      <c r="H84" s="30">
        <f t="shared" si="45"/>
        <v>3829400.8</v>
      </c>
      <c r="I84" s="26">
        <f>I85+I86</f>
        <v>0</v>
      </c>
      <c r="J84" s="26">
        <f t="shared" ref="J84:K84" si="48">J85+J86</f>
        <v>0</v>
      </c>
      <c r="K84" s="26">
        <f t="shared" si="48"/>
        <v>3829400.8</v>
      </c>
      <c r="L84" s="57">
        <f t="shared" si="42"/>
        <v>97.678828690949899</v>
      </c>
    </row>
    <row r="85" spans="1:26" ht="25.5" outlineLevel="2" x14ac:dyDescent="0.25">
      <c r="A85" s="19"/>
      <c r="B85" s="8" t="s">
        <v>165</v>
      </c>
      <c r="C85" s="3" t="s">
        <v>166</v>
      </c>
      <c r="D85" s="30">
        <f t="shared" si="43"/>
        <v>144000</v>
      </c>
      <c r="E85" s="21">
        <v>0</v>
      </c>
      <c r="F85" s="63">
        <v>0</v>
      </c>
      <c r="G85" s="21">
        <v>144000</v>
      </c>
      <c r="H85" s="30">
        <f t="shared" si="45"/>
        <v>104400</v>
      </c>
      <c r="I85" s="21">
        <v>0</v>
      </c>
      <c r="J85" s="21">
        <v>0</v>
      </c>
      <c r="K85" s="21">
        <v>104400</v>
      </c>
      <c r="L85" s="57">
        <f t="shared" si="42"/>
        <v>72.5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outlineLevel="2" x14ac:dyDescent="0.25">
      <c r="A86" s="19"/>
      <c r="B86" s="8" t="s">
        <v>167</v>
      </c>
      <c r="C86" s="3" t="s">
        <v>168</v>
      </c>
      <c r="D86" s="30">
        <f t="shared" si="43"/>
        <v>3776400</v>
      </c>
      <c r="E86" s="21">
        <v>0</v>
      </c>
      <c r="F86" s="63">
        <v>0</v>
      </c>
      <c r="G86" s="21">
        <v>3776400</v>
      </c>
      <c r="H86" s="30">
        <f t="shared" si="45"/>
        <v>3725000.8</v>
      </c>
      <c r="I86" s="21">
        <v>0</v>
      </c>
      <c r="J86" s="21">
        <v>0</v>
      </c>
      <c r="K86" s="21">
        <v>3725000.8</v>
      </c>
      <c r="L86" s="57">
        <f t="shared" si="42"/>
        <v>98.63893655333122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s="16" customFormat="1" ht="38.25" outlineLevel="1" x14ac:dyDescent="0.25">
      <c r="A87" s="18" t="s">
        <v>314</v>
      </c>
      <c r="B87" s="14" t="s">
        <v>169</v>
      </c>
      <c r="C87" s="15" t="s">
        <v>170</v>
      </c>
      <c r="D87" s="30">
        <f t="shared" si="43"/>
        <v>3440448.92</v>
      </c>
      <c r="E87" s="26">
        <f>E88</f>
        <v>3406044.23</v>
      </c>
      <c r="F87" s="64">
        <f t="shared" ref="F87:G87" si="49">F88</f>
        <v>34404.69</v>
      </c>
      <c r="G87" s="26">
        <f t="shared" si="49"/>
        <v>0</v>
      </c>
      <c r="H87" s="30">
        <f t="shared" si="45"/>
        <v>3440448.92</v>
      </c>
      <c r="I87" s="26">
        <f>I88</f>
        <v>3406044.38</v>
      </c>
      <c r="J87" s="26">
        <f t="shared" ref="J87:K87" si="50">J88</f>
        <v>34404.54</v>
      </c>
      <c r="K87" s="26">
        <f t="shared" si="50"/>
        <v>0</v>
      </c>
      <c r="L87" s="57">
        <f t="shared" si="42"/>
        <v>100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38.25" outlineLevel="2" x14ac:dyDescent="0.25">
      <c r="A88" s="19"/>
      <c r="B88" s="8" t="s">
        <v>171</v>
      </c>
      <c r="C88" s="3" t="s">
        <v>172</v>
      </c>
      <c r="D88" s="30">
        <f t="shared" si="43"/>
        <v>3440448.92</v>
      </c>
      <c r="E88" s="21">
        <v>3406044.23</v>
      </c>
      <c r="F88" s="63">
        <v>34404.69</v>
      </c>
      <c r="G88" s="21">
        <v>0</v>
      </c>
      <c r="H88" s="30">
        <f t="shared" si="45"/>
        <v>3440448.92</v>
      </c>
      <c r="I88" s="21">
        <v>3406044.38</v>
      </c>
      <c r="J88" s="21">
        <v>34404.54</v>
      </c>
      <c r="K88" s="21">
        <v>0</v>
      </c>
      <c r="L88" s="57">
        <f t="shared" si="42"/>
        <v>100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s="16" customFormat="1" ht="38.25" outlineLevel="1" x14ac:dyDescent="0.25">
      <c r="A89" s="18" t="s">
        <v>338</v>
      </c>
      <c r="B89" s="14" t="s">
        <v>173</v>
      </c>
      <c r="C89" s="15" t="s">
        <v>174</v>
      </c>
      <c r="D89" s="30">
        <f t="shared" si="43"/>
        <v>30696230.359999999</v>
      </c>
      <c r="E89" s="26">
        <f>E90+E91</f>
        <v>0</v>
      </c>
      <c r="F89" s="64">
        <f t="shared" ref="F89:G89" si="51">F90+F91</f>
        <v>28774544.960000001</v>
      </c>
      <c r="G89" s="26">
        <f t="shared" si="51"/>
        <v>1921685.4</v>
      </c>
      <c r="H89" s="30">
        <f t="shared" si="45"/>
        <v>30486429.810000002</v>
      </c>
      <c r="I89" s="26">
        <f>I90+I91</f>
        <v>0</v>
      </c>
      <c r="J89" s="26">
        <f t="shared" ref="J89:K89" si="52">J90+J91</f>
        <v>28683076.420000002</v>
      </c>
      <c r="K89" s="26">
        <f t="shared" si="52"/>
        <v>1803353.3900000001</v>
      </c>
      <c r="L89" s="57">
        <f t="shared" si="42"/>
        <v>99.316526662917582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51" outlineLevel="2" x14ac:dyDescent="0.25">
      <c r="A90" s="19"/>
      <c r="B90" s="8" t="s">
        <v>175</v>
      </c>
      <c r="C90" s="3" t="s">
        <v>176</v>
      </c>
      <c r="D90" s="30">
        <f t="shared" si="43"/>
        <v>6934771.8899999997</v>
      </c>
      <c r="E90" s="21">
        <v>0</v>
      </c>
      <c r="F90" s="63">
        <v>6441688</v>
      </c>
      <c r="G90" s="21">
        <v>493083.89</v>
      </c>
      <c r="H90" s="30">
        <f t="shared" si="45"/>
        <v>6842348</v>
      </c>
      <c r="I90" s="21">
        <v>0</v>
      </c>
      <c r="J90" s="21">
        <v>6361349.4199999999</v>
      </c>
      <c r="K90" s="21">
        <v>480998.58</v>
      </c>
      <c r="L90" s="57">
        <f t="shared" si="42"/>
        <v>98.66723965162754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outlineLevel="2" x14ac:dyDescent="0.25">
      <c r="A91" s="19"/>
      <c r="B91" s="8" t="s">
        <v>177</v>
      </c>
      <c r="C91" s="3" t="s">
        <v>178</v>
      </c>
      <c r="D91" s="30">
        <f t="shared" si="43"/>
        <v>23761458.470000003</v>
      </c>
      <c r="E91" s="21">
        <v>0</v>
      </c>
      <c r="F91" s="65">
        <v>22332856.960000001</v>
      </c>
      <c r="G91" s="21">
        <v>1428601.51</v>
      </c>
      <c r="H91" s="30">
        <f t="shared" si="45"/>
        <v>23644081.809999999</v>
      </c>
      <c r="I91" s="21">
        <v>0</v>
      </c>
      <c r="J91" s="21">
        <v>22321727</v>
      </c>
      <c r="K91" s="21">
        <v>1322354.81</v>
      </c>
      <c r="L91" s="57">
        <f t="shared" si="42"/>
        <v>99.506020810346314</v>
      </c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s="16" customFormat="1" ht="25.5" outlineLevel="1" x14ac:dyDescent="0.25">
      <c r="A92" s="18" t="s">
        <v>339</v>
      </c>
      <c r="B92" s="14" t="s">
        <v>179</v>
      </c>
      <c r="C92" s="15" t="s">
        <v>180</v>
      </c>
      <c r="D92" s="30">
        <f t="shared" si="43"/>
        <v>9474319.1500000004</v>
      </c>
      <c r="E92" s="26">
        <f>E93</f>
        <v>0</v>
      </c>
      <c r="F92" s="64">
        <f t="shared" ref="F92:G92" si="53">F93</f>
        <v>1227800</v>
      </c>
      <c r="G92" s="26">
        <f t="shared" si="53"/>
        <v>8246519.1500000004</v>
      </c>
      <c r="H92" s="30">
        <f t="shared" si="45"/>
        <v>9392223.5999999996</v>
      </c>
      <c r="I92" s="26">
        <f>I93</f>
        <v>0</v>
      </c>
      <c r="J92" s="26">
        <f t="shared" ref="J92:K92" si="54">J93</f>
        <v>1227800</v>
      </c>
      <c r="K92" s="26">
        <f t="shared" si="54"/>
        <v>8164423.5999999996</v>
      </c>
      <c r="L92" s="57">
        <f t="shared" si="42"/>
        <v>99.133493935551016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outlineLevel="2" x14ac:dyDescent="0.25">
      <c r="A93" s="19"/>
      <c r="B93" s="8" t="s">
        <v>60</v>
      </c>
      <c r="C93" s="3" t="s">
        <v>181</v>
      </c>
      <c r="D93" s="30">
        <f t="shared" si="43"/>
        <v>9474319.1500000004</v>
      </c>
      <c r="E93" s="21">
        <v>0</v>
      </c>
      <c r="F93" s="63">
        <v>1227800</v>
      </c>
      <c r="G93" s="21">
        <v>8246519.1500000004</v>
      </c>
      <c r="H93" s="30">
        <f t="shared" si="45"/>
        <v>9392223.5999999996</v>
      </c>
      <c r="I93" s="21">
        <v>0</v>
      </c>
      <c r="J93" s="21">
        <v>1227800</v>
      </c>
      <c r="K93" s="21">
        <v>8164423.5999999996</v>
      </c>
      <c r="L93" s="57">
        <f t="shared" si="42"/>
        <v>99.133493935551016</v>
      </c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s="20" customFormat="1" ht="38.25" x14ac:dyDescent="0.25">
      <c r="A94" s="17" t="s">
        <v>316</v>
      </c>
      <c r="B94" s="11" t="s">
        <v>182</v>
      </c>
      <c r="C94" s="12" t="s">
        <v>183</v>
      </c>
      <c r="D94" s="29">
        <f>E94+F94+G94</f>
        <v>8584110</v>
      </c>
      <c r="E94" s="13">
        <v>0</v>
      </c>
      <c r="F94" s="61">
        <v>0</v>
      </c>
      <c r="G94" s="13">
        <v>8584110</v>
      </c>
      <c r="H94" s="29">
        <f>I94+J94+K94</f>
        <v>8379328.4500000002</v>
      </c>
      <c r="I94" s="13">
        <v>0</v>
      </c>
      <c r="J94" s="13">
        <v>0</v>
      </c>
      <c r="K94" s="13">
        <v>8379328.4500000002</v>
      </c>
      <c r="L94" s="57">
        <f t="shared" si="42"/>
        <v>97.61441139500775</v>
      </c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s="16" customFormat="1" ht="89.25" outlineLevel="1" x14ac:dyDescent="0.25">
      <c r="A95" s="18" t="s">
        <v>318</v>
      </c>
      <c r="B95" s="14" t="s">
        <v>184</v>
      </c>
      <c r="C95" s="15" t="s">
        <v>185</v>
      </c>
      <c r="D95" s="30">
        <f t="shared" ref="D95:D103" si="55">E95+F95+G95</f>
        <v>3424400</v>
      </c>
      <c r="E95" s="26">
        <f>E96+E97+E98</f>
        <v>0</v>
      </c>
      <c r="F95" s="64">
        <f t="shared" ref="F95:G95" si="56">F96+F97+F98</f>
        <v>0</v>
      </c>
      <c r="G95" s="26">
        <f t="shared" si="56"/>
        <v>3424400</v>
      </c>
      <c r="H95" s="30">
        <f t="shared" ref="H95:H103" si="57">I95+J95+K95</f>
        <v>3366988.1</v>
      </c>
      <c r="I95" s="26">
        <f>I96+I97+I98</f>
        <v>0</v>
      </c>
      <c r="J95" s="26">
        <f t="shared" ref="J95:K95" si="58">J96+J97+J98</f>
        <v>0</v>
      </c>
      <c r="K95" s="26">
        <f t="shared" si="58"/>
        <v>3366988.1</v>
      </c>
      <c r="L95" s="57">
        <f t="shared" si="42"/>
        <v>98.323446443172529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51" outlineLevel="2" x14ac:dyDescent="0.25">
      <c r="A96" s="19"/>
      <c r="B96" s="8" t="s">
        <v>186</v>
      </c>
      <c r="C96" s="3" t="s">
        <v>187</v>
      </c>
      <c r="D96" s="30">
        <f t="shared" si="55"/>
        <v>2542700</v>
      </c>
      <c r="E96" s="21">
        <v>0</v>
      </c>
      <c r="F96" s="63">
        <v>0</v>
      </c>
      <c r="G96" s="21">
        <v>2542700</v>
      </c>
      <c r="H96" s="30">
        <f t="shared" si="57"/>
        <v>2485288.1</v>
      </c>
      <c r="I96" s="21">
        <v>0</v>
      </c>
      <c r="J96" s="21">
        <v>0</v>
      </c>
      <c r="K96" s="21">
        <v>2485288.1</v>
      </c>
      <c r="L96" s="57">
        <f t="shared" si="42"/>
        <v>97.74208911786684</v>
      </c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51" outlineLevel="2" x14ac:dyDescent="0.25">
      <c r="A97" s="19"/>
      <c r="B97" s="8" t="s">
        <v>188</v>
      </c>
      <c r="C97" s="3" t="s">
        <v>189</v>
      </c>
      <c r="D97" s="30">
        <f t="shared" si="55"/>
        <v>88700</v>
      </c>
      <c r="E97" s="21">
        <v>0</v>
      </c>
      <c r="F97" s="63">
        <v>0</v>
      </c>
      <c r="G97" s="21">
        <v>88700</v>
      </c>
      <c r="H97" s="30">
        <f t="shared" si="57"/>
        <v>88700</v>
      </c>
      <c r="I97" s="21">
        <v>0</v>
      </c>
      <c r="J97" s="21">
        <v>0</v>
      </c>
      <c r="K97" s="21">
        <v>88700</v>
      </c>
      <c r="L97" s="57">
        <f t="shared" si="42"/>
        <v>100</v>
      </c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63.75" outlineLevel="2" x14ac:dyDescent="0.25">
      <c r="A98" s="19"/>
      <c r="B98" s="8" t="s">
        <v>190</v>
      </c>
      <c r="C98" s="3" t="s">
        <v>191</v>
      </c>
      <c r="D98" s="30">
        <f t="shared" si="55"/>
        <v>793000</v>
      </c>
      <c r="E98" s="21">
        <v>0</v>
      </c>
      <c r="F98" s="63">
        <v>0</v>
      </c>
      <c r="G98" s="21">
        <v>793000</v>
      </c>
      <c r="H98" s="30">
        <f t="shared" si="57"/>
        <v>793000</v>
      </c>
      <c r="I98" s="21">
        <v>0</v>
      </c>
      <c r="J98" s="21">
        <v>0</v>
      </c>
      <c r="K98" s="21">
        <v>793000</v>
      </c>
      <c r="L98" s="57">
        <f>H98/D98*100</f>
        <v>100</v>
      </c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s="16" customFormat="1" ht="51" outlineLevel="1" x14ac:dyDescent="0.25">
      <c r="A99" s="18" t="s">
        <v>315</v>
      </c>
      <c r="B99" s="14" t="s">
        <v>192</v>
      </c>
      <c r="C99" s="15" t="s">
        <v>193</v>
      </c>
      <c r="D99" s="30">
        <f t="shared" si="55"/>
        <v>2579910</v>
      </c>
      <c r="E99" s="26">
        <f>E100</f>
        <v>0</v>
      </c>
      <c r="F99" s="64">
        <f t="shared" ref="F99:G99" si="59">F100</f>
        <v>0</v>
      </c>
      <c r="G99" s="26">
        <f t="shared" si="59"/>
        <v>2579910</v>
      </c>
      <c r="H99" s="30">
        <f t="shared" si="57"/>
        <v>2462925.1</v>
      </c>
      <c r="I99" s="26">
        <f>I100</f>
        <v>0</v>
      </c>
      <c r="J99" s="26">
        <f t="shared" ref="J99:K99" si="60">J100</f>
        <v>0</v>
      </c>
      <c r="K99" s="26">
        <f t="shared" si="60"/>
        <v>2462925.1</v>
      </c>
      <c r="L99" s="57">
        <f t="shared" ref="L99:L146" si="61">H99/D99*100</f>
        <v>95.465543371668005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38.25" outlineLevel="2" x14ac:dyDescent="0.25">
      <c r="A100" s="19"/>
      <c r="B100" s="8" t="s">
        <v>194</v>
      </c>
      <c r="C100" s="3" t="s">
        <v>195</v>
      </c>
      <c r="D100" s="30">
        <f t="shared" si="55"/>
        <v>2579910</v>
      </c>
      <c r="E100" s="21">
        <v>0</v>
      </c>
      <c r="F100" s="63">
        <v>0</v>
      </c>
      <c r="G100" s="21">
        <v>2579910</v>
      </c>
      <c r="H100" s="30">
        <f t="shared" si="57"/>
        <v>2462925.1</v>
      </c>
      <c r="I100" s="21">
        <v>0</v>
      </c>
      <c r="J100" s="21">
        <v>0</v>
      </c>
      <c r="K100" s="21">
        <v>2462925.1</v>
      </c>
      <c r="L100" s="57">
        <f t="shared" si="61"/>
        <v>95.465543371668005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s="16" customFormat="1" ht="63.75" outlineLevel="1" x14ac:dyDescent="0.25">
      <c r="A101" s="18" t="s">
        <v>319</v>
      </c>
      <c r="B101" s="14" t="s">
        <v>196</v>
      </c>
      <c r="C101" s="15" t="s">
        <v>197</v>
      </c>
      <c r="D101" s="30">
        <f t="shared" si="55"/>
        <v>2579800</v>
      </c>
      <c r="E101" s="26">
        <f>E102+E103</f>
        <v>0</v>
      </c>
      <c r="F101" s="64">
        <f t="shared" ref="F101:G101" si="62">F102+F103</f>
        <v>0</v>
      </c>
      <c r="G101" s="26">
        <f t="shared" si="62"/>
        <v>2579800</v>
      </c>
      <c r="H101" s="30">
        <f t="shared" si="57"/>
        <v>2549415.25</v>
      </c>
      <c r="I101" s="26">
        <f>I102+I103</f>
        <v>0</v>
      </c>
      <c r="J101" s="26">
        <f t="shared" ref="J101:K101" si="63">J102+J103</f>
        <v>0</v>
      </c>
      <c r="K101" s="26">
        <f t="shared" si="63"/>
        <v>2549415.25</v>
      </c>
      <c r="L101" s="57">
        <f t="shared" si="61"/>
        <v>98.822205209706183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5.5" outlineLevel="2" x14ac:dyDescent="0.25">
      <c r="A102" s="19"/>
      <c r="B102" s="8" t="s">
        <v>198</v>
      </c>
      <c r="C102" s="3" t="s">
        <v>199</v>
      </c>
      <c r="D102" s="30">
        <f t="shared" si="55"/>
        <v>200000</v>
      </c>
      <c r="E102" s="21">
        <v>0</v>
      </c>
      <c r="F102" s="63">
        <v>0</v>
      </c>
      <c r="G102" s="21">
        <v>200000</v>
      </c>
      <c r="H102" s="30">
        <f t="shared" si="57"/>
        <v>200000</v>
      </c>
      <c r="I102" s="21">
        <v>0</v>
      </c>
      <c r="J102" s="21">
        <v>0</v>
      </c>
      <c r="K102" s="21">
        <v>200000</v>
      </c>
      <c r="L102" s="57">
        <f t="shared" si="61"/>
        <v>100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5.5" outlineLevel="2" x14ac:dyDescent="0.25">
      <c r="A103" s="19"/>
      <c r="B103" s="8" t="s">
        <v>200</v>
      </c>
      <c r="C103" s="3" t="s">
        <v>201</v>
      </c>
      <c r="D103" s="30">
        <f t="shared" si="55"/>
        <v>2379800</v>
      </c>
      <c r="E103" s="21">
        <v>0</v>
      </c>
      <c r="F103" s="63">
        <v>0</v>
      </c>
      <c r="G103" s="21">
        <v>2379800</v>
      </c>
      <c r="H103" s="30">
        <f t="shared" si="57"/>
        <v>2349415.25</v>
      </c>
      <c r="I103" s="21">
        <v>0</v>
      </c>
      <c r="J103" s="21">
        <v>0</v>
      </c>
      <c r="K103" s="21">
        <v>2349415.25</v>
      </c>
      <c r="L103" s="57">
        <f t="shared" si="61"/>
        <v>98.723222539709226</v>
      </c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s="20" customFormat="1" ht="38.25" x14ac:dyDescent="0.25">
      <c r="A104" s="17" t="s">
        <v>320</v>
      </c>
      <c r="B104" s="11" t="s">
        <v>202</v>
      </c>
      <c r="C104" s="12" t="s">
        <v>203</v>
      </c>
      <c r="D104" s="29">
        <v>784976.14</v>
      </c>
      <c r="E104" s="13">
        <v>54337.31</v>
      </c>
      <c r="F104" s="61">
        <v>727388.86</v>
      </c>
      <c r="G104" s="13">
        <v>3249.97</v>
      </c>
      <c r="H104" s="29">
        <f>I104+J104+K104</f>
        <v>644351.97</v>
      </c>
      <c r="I104" s="13">
        <f>I105+I107+I109</f>
        <v>54337.31</v>
      </c>
      <c r="J104" s="13">
        <f t="shared" ref="J104:K104" si="64">J105+J107+J109</f>
        <v>586919.62</v>
      </c>
      <c r="K104" s="13">
        <f t="shared" si="64"/>
        <v>3095.04</v>
      </c>
      <c r="L104" s="57">
        <f t="shared" si="61"/>
        <v>82.085548485588362</v>
      </c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s="16" customFormat="1" ht="51" outlineLevel="1" x14ac:dyDescent="0.25">
      <c r="A105" s="18" t="s">
        <v>321</v>
      </c>
      <c r="B105" s="14" t="s">
        <v>204</v>
      </c>
      <c r="C105" s="15" t="s">
        <v>205</v>
      </c>
      <c r="D105" s="31">
        <v>678900</v>
      </c>
      <c r="E105" s="26">
        <v>0</v>
      </c>
      <c r="F105" s="64">
        <v>678900</v>
      </c>
      <c r="G105" s="26">
        <v>0</v>
      </c>
      <c r="H105" s="30">
        <f t="shared" ref="H105:H110" si="65">I105+J105+K105</f>
        <v>538430.76</v>
      </c>
      <c r="I105" s="26">
        <f>I106</f>
        <v>0</v>
      </c>
      <c r="J105" s="26">
        <f t="shared" ref="J105:K105" si="66">J106</f>
        <v>538430.76</v>
      </c>
      <c r="K105" s="26">
        <f t="shared" si="66"/>
        <v>0</v>
      </c>
      <c r="L105" s="57">
        <f t="shared" si="61"/>
        <v>79.30928855501547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25.5" outlineLevel="2" x14ac:dyDescent="0.25">
      <c r="A106" s="19"/>
      <c r="B106" s="8" t="s">
        <v>206</v>
      </c>
      <c r="C106" s="3" t="s">
        <v>207</v>
      </c>
      <c r="D106" s="30">
        <v>678900</v>
      </c>
      <c r="E106" s="21">
        <v>0</v>
      </c>
      <c r="F106" s="63">
        <v>678900</v>
      </c>
      <c r="G106" s="21">
        <v>0</v>
      </c>
      <c r="H106" s="30">
        <f t="shared" si="65"/>
        <v>538430.76</v>
      </c>
      <c r="I106" s="21">
        <v>0</v>
      </c>
      <c r="J106" s="21">
        <v>538430.76</v>
      </c>
      <c r="K106" s="21">
        <v>0</v>
      </c>
      <c r="L106" s="57">
        <f t="shared" si="61"/>
        <v>79.30928855501547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s="16" customFormat="1" ht="63.75" outlineLevel="1" x14ac:dyDescent="0.25">
      <c r="A107" s="18" t="s">
        <v>322</v>
      </c>
      <c r="B107" s="14" t="s">
        <v>208</v>
      </c>
      <c r="C107" s="15" t="s">
        <v>209</v>
      </c>
      <c r="D107" s="31">
        <v>55036.14</v>
      </c>
      <c r="E107" s="26">
        <v>54337.31</v>
      </c>
      <c r="F107" s="64">
        <v>548.86</v>
      </c>
      <c r="G107" s="26">
        <v>149.97</v>
      </c>
      <c r="H107" s="30">
        <f t="shared" si="65"/>
        <v>54921.21</v>
      </c>
      <c r="I107" s="26">
        <f>I108</f>
        <v>54337.31</v>
      </c>
      <c r="J107" s="26">
        <f t="shared" ref="J107:K107" si="67">J108</f>
        <v>548.86</v>
      </c>
      <c r="K107" s="26">
        <f t="shared" si="67"/>
        <v>35.04</v>
      </c>
      <c r="L107" s="57">
        <f t="shared" si="61"/>
        <v>99.791173581577482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29.25" customHeight="1" outlineLevel="2" x14ac:dyDescent="0.25">
      <c r="A108" s="19"/>
      <c r="B108" s="8" t="s">
        <v>210</v>
      </c>
      <c r="C108" s="3" t="s">
        <v>211</v>
      </c>
      <c r="D108" s="30">
        <v>55036.14</v>
      </c>
      <c r="E108" s="21">
        <v>54337.31</v>
      </c>
      <c r="F108" s="63">
        <v>548.86</v>
      </c>
      <c r="G108" s="21">
        <v>149.97</v>
      </c>
      <c r="H108" s="30">
        <f t="shared" si="65"/>
        <v>54921.21</v>
      </c>
      <c r="I108" s="21">
        <v>54337.31</v>
      </c>
      <c r="J108" s="21">
        <v>548.86</v>
      </c>
      <c r="K108" s="21">
        <v>35.04</v>
      </c>
      <c r="L108" s="57">
        <f t="shared" si="61"/>
        <v>99.791173581577482</v>
      </c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s="16" customFormat="1" ht="67.5" customHeight="1" outlineLevel="1" x14ac:dyDescent="0.25">
      <c r="A109" s="18" t="s">
        <v>340</v>
      </c>
      <c r="B109" s="14" t="s">
        <v>212</v>
      </c>
      <c r="C109" s="15" t="s">
        <v>213</v>
      </c>
      <c r="D109" s="31">
        <v>51040</v>
      </c>
      <c r="E109" s="26">
        <v>0</v>
      </c>
      <c r="F109" s="64">
        <v>47940</v>
      </c>
      <c r="G109" s="26">
        <v>3100</v>
      </c>
      <c r="H109" s="30">
        <f t="shared" si="65"/>
        <v>51000</v>
      </c>
      <c r="I109" s="26">
        <f>I110</f>
        <v>0</v>
      </c>
      <c r="J109" s="26">
        <f>J110</f>
        <v>47940</v>
      </c>
      <c r="K109" s="26">
        <f>K110</f>
        <v>3060</v>
      </c>
      <c r="L109" s="57">
        <f t="shared" si="61"/>
        <v>99.921630094043891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25.5" outlineLevel="2" x14ac:dyDescent="0.25">
      <c r="A110" s="19"/>
      <c r="B110" s="8" t="s">
        <v>214</v>
      </c>
      <c r="C110" s="3" t="s">
        <v>215</v>
      </c>
      <c r="D110" s="30">
        <v>51040</v>
      </c>
      <c r="E110" s="21">
        <v>0</v>
      </c>
      <c r="F110" s="63">
        <v>47940</v>
      </c>
      <c r="G110" s="21">
        <v>3100</v>
      </c>
      <c r="H110" s="30">
        <f t="shared" si="65"/>
        <v>51000</v>
      </c>
      <c r="I110" s="21">
        <v>0</v>
      </c>
      <c r="J110" s="21">
        <v>47940</v>
      </c>
      <c r="K110" s="21">
        <v>3060</v>
      </c>
      <c r="L110" s="57">
        <f t="shared" si="61"/>
        <v>99.921630094043891</v>
      </c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s="20" customFormat="1" x14ac:dyDescent="0.25">
      <c r="A111" s="17" t="s">
        <v>317</v>
      </c>
      <c r="B111" s="11" t="s">
        <v>216</v>
      </c>
      <c r="C111" s="12" t="s">
        <v>217</v>
      </c>
      <c r="D111" s="29">
        <f>E111+F111+G111</f>
        <v>112021543.11000001</v>
      </c>
      <c r="E111" s="13">
        <f>E112+E114</f>
        <v>0</v>
      </c>
      <c r="F111" s="61">
        <f t="shared" ref="F111:G111" si="68">F112+F114</f>
        <v>89263900.040000007</v>
      </c>
      <c r="G111" s="13">
        <f t="shared" si="68"/>
        <v>22757643.07</v>
      </c>
      <c r="H111" s="29">
        <f>I111+J111+K111</f>
        <v>104259813.94</v>
      </c>
      <c r="I111" s="13">
        <f>I112+I114</f>
        <v>0</v>
      </c>
      <c r="J111" s="13">
        <f t="shared" ref="J111:K111" si="69">J112+J114</f>
        <v>89263900.040000007</v>
      </c>
      <c r="K111" s="13">
        <f t="shared" si="69"/>
        <v>14995913.899999999</v>
      </c>
      <c r="L111" s="57">
        <f t="shared" si="61"/>
        <v>93.071217415405215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s="16" customFormat="1" ht="38.25" outlineLevel="1" x14ac:dyDescent="0.25">
      <c r="A112" s="18" t="s">
        <v>323</v>
      </c>
      <c r="B112" s="14" t="s">
        <v>218</v>
      </c>
      <c r="C112" s="15" t="s">
        <v>219</v>
      </c>
      <c r="D112" s="30">
        <f t="shared" ref="D112:D115" si="70">E112+F112+G112</f>
        <v>111221543.11000001</v>
      </c>
      <c r="E112" s="26">
        <f>E113</f>
        <v>0</v>
      </c>
      <c r="F112" s="64">
        <f t="shared" ref="F112:G112" si="71">F113</f>
        <v>89263900.040000007</v>
      </c>
      <c r="G112" s="26">
        <f t="shared" si="71"/>
        <v>21957643.07</v>
      </c>
      <c r="H112" s="30">
        <f t="shared" ref="H112:H115" si="72">I112+J112+K112</f>
        <v>103460753.90000001</v>
      </c>
      <c r="I112" s="26">
        <f>I113</f>
        <v>0</v>
      </c>
      <c r="J112" s="26">
        <f t="shared" ref="J112:K112" si="73">J113</f>
        <v>89263900.040000007</v>
      </c>
      <c r="K112" s="26">
        <f t="shared" si="73"/>
        <v>14196853.859999999</v>
      </c>
      <c r="L112" s="57">
        <f t="shared" si="61"/>
        <v>93.022224837930494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29.25" customHeight="1" outlineLevel="2" x14ac:dyDescent="0.25">
      <c r="A113" s="19"/>
      <c r="B113" s="8" t="s">
        <v>220</v>
      </c>
      <c r="C113" s="3" t="s">
        <v>221</v>
      </c>
      <c r="D113" s="30">
        <f t="shared" si="70"/>
        <v>111221543.11000001</v>
      </c>
      <c r="E113" s="21">
        <v>0</v>
      </c>
      <c r="F113" s="63">
        <v>89263900.040000007</v>
      </c>
      <c r="G113" s="21">
        <v>21957643.07</v>
      </c>
      <c r="H113" s="30">
        <f t="shared" si="72"/>
        <v>103460753.90000001</v>
      </c>
      <c r="I113" s="21">
        <v>0</v>
      </c>
      <c r="J113" s="21">
        <v>89263900.040000007</v>
      </c>
      <c r="K113" s="21">
        <v>14196853.859999999</v>
      </c>
      <c r="L113" s="57">
        <f t="shared" si="61"/>
        <v>93.022224837930494</v>
      </c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s="16" customFormat="1" ht="28.5" customHeight="1" outlineLevel="1" x14ac:dyDescent="0.25">
      <c r="A114" s="18" t="s">
        <v>324</v>
      </c>
      <c r="B114" s="14" t="s">
        <v>222</v>
      </c>
      <c r="C114" s="15" t="s">
        <v>223</v>
      </c>
      <c r="D114" s="30">
        <f t="shared" si="70"/>
        <v>800000</v>
      </c>
      <c r="E114" s="26">
        <f>E115</f>
        <v>0</v>
      </c>
      <c r="F114" s="64">
        <f t="shared" ref="F114:G114" si="74">F115</f>
        <v>0</v>
      </c>
      <c r="G114" s="26">
        <f t="shared" si="74"/>
        <v>800000</v>
      </c>
      <c r="H114" s="30">
        <f t="shared" si="72"/>
        <v>799060.04</v>
      </c>
      <c r="I114" s="26">
        <f>I115</f>
        <v>0</v>
      </c>
      <c r="J114" s="26">
        <f t="shared" ref="J114:K114" si="75">J115</f>
        <v>0</v>
      </c>
      <c r="K114" s="26">
        <f t="shared" si="75"/>
        <v>799060.04</v>
      </c>
      <c r="L114" s="57">
        <f t="shared" si="61"/>
        <v>99.882504999999995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29.25" customHeight="1" outlineLevel="2" x14ac:dyDescent="0.25">
      <c r="A115" s="19"/>
      <c r="B115" s="8" t="s">
        <v>224</v>
      </c>
      <c r="C115" s="3" t="s">
        <v>225</v>
      </c>
      <c r="D115" s="30">
        <f t="shared" si="70"/>
        <v>800000</v>
      </c>
      <c r="E115" s="21">
        <v>0</v>
      </c>
      <c r="F115" s="63">
        <v>0</v>
      </c>
      <c r="G115" s="21">
        <v>800000</v>
      </c>
      <c r="H115" s="30">
        <f t="shared" si="72"/>
        <v>799060.04</v>
      </c>
      <c r="I115" s="21">
        <v>0</v>
      </c>
      <c r="J115" s="21">
        <v>0</v>
      </c>
      <c r="K115" s="21">
        <v>799060.04</v>
      </c>
      <c r="L115" s="57">
        <f t="shared" si="61"/>
        <v>99.882504999999995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s="20" customFormat="1" ht="30" customHeight="1" x14ac:dyDescent="0.25">
      <c r="A116" s="17" t="s">
        <v>325</v>
      </c>
      <c r="B116" s="11" t="s">
        <v>226</v>
      </c>
      <c r="C116" s="12" t="s">
        <v>227</v>
      </c>
      <c r="D116" s="29">
        <v>1361800</v>
      </c>
      <c r="E116" s="13">
        <v>0</v>
      </c>
      <c r="F116" s="61">
        <v>0</v>
      </c>
      <c r="G116" s="13">
        <v>1361800</v>
      </c>
      <c r="H116" s="29">
        <v>1279500</v>
      </c>
      <c r="I116" s="13">
        <v>0</v>
      </c>
      <c r="J116" s="13">
        <v>0</v>
      </c>
      <c r="K116" s="13">
        <v>1279500</v>
      </c>
      <c r="L116" s="57">
        <f t="shared" si="61"/>
        <v>93.956528124541052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s="16" customFormat="1" ht="55.5" customHeight="1" outlineLevel="1" x14ac:dyDescent="0.25">
      <c r="A117" s="18" t="s">
        <v>326</v>
      </c>
      <c r="B117" s="14" t="s">
        <v>228</v>
      </c>
      <c r="C117" s="15" t="s">
        <v>229</v>
      </c>
      <c r="D117" s="31">
        <v>75000</v>
      </c>
      <c r="E117" s="26">
        <v>0</v>
      </c>
      <c r="F117" s="64">
        <v>0</v>
      </c>
      <c r="G117" s="26">
        <v>75000</v>
      </c>
      <c r="H117" s="31">
        <v>1000</v>
      </c>
      <c r="I117" s="26">
        <v>0</v>
      </c>
      <c r="J117" s="26">
        <v>0</v>
      </c>
      <c r="K117" s="26">
        <v>1000</v>
      </c>
      <c r="L117" s="57">
        <f t="shared" si="61"/>
        <v>1.3333333333333335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38.25" outlineLevel="2" x14ac:dyDescent="0.25">
      <c r="A118" s="19"/>
      <c r="B118" s="8" t="s">
        <v>230</v>
      </c>
      <c r="C118" s="3" t="s">
        <v>231</v>
      </c>
      <c r="D118" s="30">
        <v>75000</v>
      </c>
      <c r="E118" s="21">
        <v>0</v>
      </c>
      <c r="F118" s="63">
        <v>0</v>
      </c>
      <c r="G118" s="21">
        <v>75000</v>
      </c>
      <c r="H118" s="30">
        <v>1000</v>
      </c>
      <c r="I118" s="21">
        <v>0</v>
      </c>
      <c r="J118" s="21">
        <v>0</v>
      </c>
      <c r="K118" s="21">
        <v>1000</v>
      </c>
      <c r="L118" s="57">
        <f t="shared" si="61"/>
        <v>1.3333333333333335</v>
      </c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s="16" customFormat="1" ht="54" customHeight="1" outlineLevel="1" x14ac:dyDescent="0.25">
      <c r="A119" s="18" t="s">
        <v>327</v>
      </c>
      <c r="B119" s="14" t="s">
        <v>232</v>
      </c>
      <c r="C119" s="15" t="s">
        <v>233</v>
      </c>
      <c r="D119" s="31">
        <v>1286800</v>
      </c>
      <c r="E119" s="26">
        <v>0</v>
      </c>
      <c r="F119" s="64">
        <v>0</v>
      </c>
      <c r="G119" s="26">
        <v>1286800</v>
      </c>
      <c r="H119" s="31">
        <v>1278500</v>
      </c>
      <c r="I119" s="26">
        <v>0</v>
      </c>
      <c r="J119" s="26">
        <v>0</v>
      </c>
      <c r="K119" s="26">
        <v>1278500</v>
      </c>
      <c r="L119" s="57">
        <f t="shared" si="61"/>
        <v>99.354989120298413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25.5" outlineLevel="2" x14ac:dyDescent="0.25">
      <c r="A120" s="19"/>
      <c r="B120" s="8" t="s">
        <v>234</v>
      </c>
      <c r="C120" s="3" t="s">
        <v>235</v>
      </c>
      <c r="D120" s="30">
        <v>1286800</v>
      </c>
      <c r="E120" s="21">
        <v>0</v>
      </c>
      <c r="F120" s="63">
        <v>0</v>
      </c>
      <c r="G120" s="21">
        <v>1286800</v>
      </c>
      <c r="H120" s="30">
        <v>1278500</v>
      </c>
      <c r="I120" s="21">
        <v>0</v>
      </c>
      <c r="J120" s="21">
        <v>0</v>
      </c>
      <c r="K120" s="21">
        <v>1278500</v>
      </c>
      <c r="L120" s="57">
        <f t="shared" si="61"/>
        <v>99.354989120298413</v>
      </c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s="20" customFormat="1" ht="25.5" x14ac:dyDescent="0.25">
      <c r="A121" s="17" t="s">
        <v>328</v>
      </c>
      <c r="B121" s="11" t="s">
        <v>236</v>
      </c>
      <c r="C121" s="12" t="s">
        <v>237</v>
      </c>
      <c r="D121" s="29">
        <f>E121+F121+G121</f>
        <v>50113832.079999998</v>
      </c>
      <c r="E121" s="13">
        <f>E122+E125</f>
        <v>5812400</v>
      </c>
      <c r="F121" s="61">
        <f t="shared" ref="F121:G121" si="76">F122+F125</f>
        <v>34928000</v>
      </c>
      <c r="G121" s="13">
        <f t="shared" si="76"/>
        <v>9373432.0800000001</v>
      </c>
      <c r="H121" s="29">
        <f>I121+J121+K121</f>
        <v>48984280.100000001</v>
      </c>
      <c r="I121" s="13">
        <v>5812400</v>
      </c>
      <c r="J121" s="13">
        <v>34928000</v>
      </c>
      <c r="K121" s="13">
        <v>8243880.0999999996</v>
      </c>
      <c r="L121" s="57">
        <f t="shared" si="61"/>
        <v>97.746027527496153</v>
      </c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s="16" customFormat="1" ht="51" outlineLevel="1" x14ac:dyDescent="0.25">
      <c r="A122" s="18" t="s">
        <v>329</v>
      </c>
      <c r="B122" s="14" t="s">
        <v>238</v>
      </c>
      <c r="C122" s="15" t="s">
        <v>239</v>
      </c>
      <c r="D122" s="30">
        <f t="shared" ref="D122:D126" si="77">E122+F122+G122</f>
        <v>42216632.079999998</v>
      </c>
      <c r="E122" s="26">
        <f>E123+E124</f>
        <v>5812400</v>
      </c>
      <c r="F122" s="64">
        <f t="shared" ref="F122:G122" si="78">F123+F124</f>
        <v>34928000</v>
      </c>
      <c r="G122" s="26">
        <f t="shared" si="78"/>
        <v>1476232.08</v>
      </c>
      <c r="H122" s="30">
        <f t="shared" ref="H122:H126" si="79">I122+J122+K122</f>
        <v>41093208.079999998</v>
      </c>
      <c r="I122" s="26">
        <f>I123+I124</f>
        <v>5812400</v>
      </c>
      <c r="J122" s="26">
        <f t="shared" ref="J122:K122" si="80">J123+J124</f>
        <v>34928000</v>
      </c>
      <c r="K122" s="26">
        <f t="shared" si="80"/>
        <v>352808.08</v>
      </c>
      <c r="L122" s="57">
        <f t="shared" si="61"/>
        <v>97.33890662364746</v>
      </c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38.25" outlineLevel="2" x14ac:dyDescent="0.25">
      <c r="A123" s="19"/>
      <c r="B123" s="8" t="s">
        <v>240</v>
      </c>
      <c r="C123" s="3" t="s">
        <v>241</v>
      </c>
      <c r="D123" s="30">
        <f t="shared" si="77"/>
        <v>1123424</v>
      </c>
      <c r="E123" s="21">
        <v>0</v>
      </c>
      <c r="F123" s="63">
        <v>0</v>
      </c>
      <c r="G123" s="21">
        <v>1123424</v>
      </c>
      <c r="H123" s="30">
        <f t="shared" si="79"/>
        <v>0</v>
      </c>
      <c r="I123" s="21">
        <v>0</v>
      </c>
      <c r="J123" s="21">
        <v>0</v>
      </c>
      <c r="K123" s="21">
        <v>0</v>
      </c>
      <c r="L123" s="57">
        <f t="shared" si="61"/>
        <v>0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63.75" outlineLevel="2" x14ac:dyDescent="0.25">
      <c r="A124" s="19"/>
      <c r="B124" s="8" t="s">
        <v>242</v>
      </c>
      <c r="C124" s="3" t="s">
        <v>243</v>
      </c>
      <c r="D124" s="30">
        <f t="shared" si="77"/>
        <v>41093208.079999998</v>
      </c>
      <c r="E124" s="21">
        <v>5812400</v>
      </c>
      <c r="F124" s="63">
        <v>34928000</v>
      </c>
      <c r="G124" s="21">
        <v>352808.08</v>
      </c>
      <c r="H124" s="30">
        <f t="shared" si="79"/>
        <v>41093208.079999998</v>
      </c>
      <c r="I124" s="21">
        <v>5812400</v>
      </c>
      <c r="J124" s="21">
        <v>34928000</v>
      </c>
      <c r="K124" s="21">
        <v>352808.08</v>
      </c>
      <c r="L124" s="57">
        <f t="shared" si="61"/>
        <v>100</v>
      </c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s="16" customFormat="1" ht="25.5" outlineLevel="1" x14ac:dyDescent="0.25">
      <c r="A125" s="18" t="s">
        <v>330</v>
      </c>
      <c r="B125" s="14" t="s">
        <v>244</v>
      </c>
      <c r="C125" s="15" t="s">
        <v>245</v>
      </c>
      <c r="D125" s="30">
        <f t="shared" si="77"/>
        <v>7897200</v>
      </c>
      <c r="E125" s="26">
        <f>E126</f>
        <v>0</v>
      </c>
      <c r="F125" s="64">
        <f t="shared" ref="F125:G125" si="81">F126</f>
        <v>0</v>
      </c>
      <c r="G125" s="26">
        <f t="shared" si="81"/>
        <v>7897200</v>
      </c>
      <c r="H125" s="30">
        <f t="shared" si="79"/>
        <v>7891072.0199999996</v>
      </c>
      <c r="I125" s="26">
        <f>I126</f>
        <v>0</v>
      </c>
      <c r="J125" s="26">
        <f t="shared" ref="J125:K125" si="82">J126</f>
        <v>0</v>
      </c>
      <c r="K125" s="26">
        <f t="shared" si="82"/>
        <v>7891072.0199999996</v>
      </c>
      <c r="L125" s="57">
        <f t="shared" si="61"/>
        <v>99.922403130223373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outlineLevel="2" x14ac:dyDescent="0.25">
      <c r="A126" s="19"/>
      <c r="B126" s="8" t="s">
        <v>60</v>
      </c>
      <c r="C126" s="3" t="s">
        <v>246</v>
      </c>
      <c r="D126" s="30">
        <f t="shared" si="77"/>
        <v>7897200</v>
      </c>
      <c r="E126" s="21">
        <v>0</v>
      </c>
      <c r="F126" s="63">
        <v>0</v>
      </c>
      <c r="G126" s="21">
        <v>7897200</v>
      </c>
      <c r="H126" s="30">
        <f t="shared" si="79"/>
        <v>7891072.0199999996</v>
      </c>
      <c r="I126" s="21">
        <v>0</v>
      </c>
      <c r="J126" s="21">
        <v>0</v>
      </c>
      <c r="K126" s="21">
        <v>7891072.0199999996</v>
      </c>
      <c r="L126" s="57">
        <f t="shared" si="61"/>
        <v>99.922403130223373</v>
      </c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s="20" customFormat="1" ht="25.5" x14ac:dyDescent="0.25">
      <c r="A127" s="17" t="s">
        <v>332</v>
      </c>
      <c r="B127" s="11" t="s">
        <v>247</v>
      </c>
      <c r="C127" s="12" t="s">
        <v>248</v>
      </c>
      <c r="D127" s="29">
        <v>132384609</v>
      </c>
      <c r="E127" s="13">
        <v>4600</v>
      </c>
      <c r="F127" s="61">
        <v>0</v>
      </c>
      <c r="G127" s="13">
        <v>132380009</v>
      </c>
      <c r="H127" s="29">
        <v>129418856.44</v>
      </c>
      <c r="I127" s="13">
        <v>4600</v>
      </c>
      <c r="J127" s="13">
        <v>0</v>
      </c>
      <c r="K127" s="13">
        <v>129414256.44</v>
      </c>
      <c r="L127" s="57">
        <f t="shared" si="61"/>
        <v>97.759745198174812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s="16" customFormat="1" ht="38.25" outlineLevel="1" x14ac:dyDescent="0.25">
      <c r="A128" s="18" t="s">
        <v>333</v>
      </c>
      <c r="B128" s="14" t="s">
        <v>249</v>
      </c>
      <c r="C128" s="15" t="s">
        <v>250</v>
      </c>
      <c r="D128" s="31">
        <v>20000</v>
      </c>
      <c r="E128" s="26">
        <v>0</v>
      </c>
      <c r="F128" s="64">
        <v>0</v>
      </c>
      <c r="G128" s="26">
        <v>20000</v>
      </c>
      <c r="H128" s="31">
        <v>20000</v>
      </c>
      <c r="I128" s="26">
        <v>0</v>
      </c>
      <c r="J128" s="26">
        <v>0</v>
      </c>
      <c r="K128" s="26">
        <v>20000</v>
      </c>
      <c r="L128" s="57">
        <f t="shared" si="61"/>
        <v>100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38.25" outlineLevel="2" x14ac:dyDescent="0.25">
      <c r="A129" s="19"/>
      <c r="B129" s="8" t="s">
        <v>251</v>
      </c>
      <c r="C129" s="3" t="s">
        <v>252</v>
      </c>
      <c r="D129" s="30">
        <v>20000</v>
      </c>
      <c r="E129" s="21">
        <v>0</v>
      </c>
      <c r="F129" s="63">
        <v>0</v>
      </c>
      <c r="G129" s="21">
        <v>20000</v>
      </c>
      <c r="H129" s="30">
        <v>20000</v>
      </c>
      <c r="I129" s="21">
        <v>0</v>
      </c>
      <c r="J129" s="21">
        <v>0</v>
      </c>
      <c r="K129" s="21">
        <v>20000</v>
      </c>
      <c r="L129" s="57">
        <f t="shared" si="61"/>
        <v>100</v>
      </c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s="16" customFormat="1" ht="38.25" outlineLevel="1" x14ac:dyDescent="0.25">
      <c r="A130" s="18" t="s">
        <v>334</v>
      </c>
      <c r="B130" s="14" t="s">
        <v>253</v>
      </c>
      <c r="C130" s="15" t="s">
        <v>254</v>
      </c>
      <c r="D130" s="31">
        <v>150000</v>
      </c>
      <c r="E130" s="26">
        <v>0</v>
      </c>
      <c r="F130" s="64">
        <v>0</v>
      </c>
      <c r="G130" s="26">
        <v>150000</v>
      </c>
      <c r="H130" s="31">
        <v>76600</v>
      </c>
      <c r="I130" s="26">
        <v>0</v>
      </c>
      <c r="J130" s="26">
        <v>0</v>
      </c>
      <c r="K130" s="26">
        <v>76600</v>
      </c>
      <c r="L130" s="57">
        <f t="shared" si="61"/>
        <v>51.06666666666667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38.25" outlineLevel="2" x14ac:dyDescent="0.25">
      <c r="A131" s="19"/>
      <c r="B131" s="8" t="s">
        <v>255</v>
      </c>
      <c r="C131" s="3" t="s">
        <v>256</v>
      </c>
      <c r="D131" s="30">
        <v>150000</v>
      </c>
      <c r="E131" s="21">
        <v>0</v>
      </c>
      <c r="F131" s="63">
        <v>0</v>
      </c>
      <c r="G131" s="21">
        <v>150000</v>
      </c>
      <c r="H131" s="30">
        <v>76600</v>
      </c>
      <c r="I131" s="21">
        <v>0</v>
      </c>
      <c r="J131" s="21">
        <v>0</v>
      </c>
      <c r="K131" s="21">
        <v>76600</v>
      </c>
      <c r="L131" s="57">
        <f t="shared" si="61"/>
        <v>51.06666666666667</v>
      </c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s="16" customFormat="1" ht="38.25" outlineLevel="1" x14ac:dyDescent="0.25">
      <c r="A132" s="18" t="s">
        <v>341</v>
      </c>
      <c r="B132" s="14" t="s">
        <v>257</v>
      </c>
      <c r="C132" s="15" t="s">
        <v>258</v>
      </c>
      <c r="D132" s="31">
        <v>6304600</v>
      </c>
      <c r="E132" s="26">
        <v>4600</v>
      </c>
      <c r="F132" s="64">
        <v>0</v>
      </c>
      <c r="G132" s="26">
        <v>6300000</v>
      </c>
      <c r="H132" s="31">
        <v>6304600</v>
      </c>
      <c r="I132" s="26">
        <v>4600</v>
      </c>
      <c r="J132" s="26">
        <v>0</v>
      </c>
      <c r="K132" s="26">
        <v>6300000</v>
      </c>
      <c r="L132" s="57">
        <f t="shared" si="61"/>
        <v>100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38.25" outlineLevel="2" x14ac:dyDescent="0.25">
      <c r="A133" s="19"/>
      <c r="B133" s="8" t="s">
        <v>259</v>
      </c>
      <c r="C133" s="3" t="s">
        <v>260</v>
      </c>
      <c r="D133" s="30">
        <v>4600</v>
      </c>
      <c r="E133" s="21">
        <v>4600</v>
      </c>
      <c r="F133" s="63">
        <v>0</v>
      </c>
      <c r="G133" s="21">
        <v>0</v>
      </c>
      <c r="H133" s="30">
        <v>4600</v>
      </c>
      <c r="I133" s="21">
        <v>4600</v>
      </c>
      <c r="J133" s="21">
        <v>0</v>
      </c>
      <c r="K133" s="21">
        <v>0</v>
      </c>
      <c r="L133" s="57">
        <f t="shared" si="61"/>
        <v>100</v>
      </c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57.75" customHeight="1" outlineLevel="2" x14ac:dyDescent="0.25">
      <c r="A134" s="19"/>
      <c r="B134" s="8" t="s">
        <v>331</v>
      </c>
      <c r="C134" s="3" t="s">
        <v>261</v>
      </c>
      <c r="D134" s="30">
        <v>6300000</v>
      </c>
      <c r="E134" s="21">
        <v>0</v>
      </c>
      <c r="F134" s="63">
        <v>0</v>
      </c>
      <c r="G134" s="21">
        <v>6300000</v>
      </c>
      <c r="H134" s="30">
        <v>6300000</v>
      </c>
      <c r="I134" s="21">
        <v>0</v>
      </c>
      <c r="J134" s="21">
        <v>0</v>
      </c>
      <c r="K134" s="21">
        <v>6300000</v>
      </c>
      <c r="L134" s="57">
        <f t="shared" si="61"/>
        <v>100</v>
      </c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s="16" customFormat="1" ht="33.75" customHeight="1" outlineLevel="1" x14ac:dyDescent="0.25">
      <c r="A135" s="18" t="s">
        <v>342</v>
      </c>
      <c r="B135" s="14" t="s">
        <v>262</v>
      </c>
      <c r="C135" s="15" t="s">
        <v>263</v>
      </c>
      <c r="D135" s="31">
        <v>125910009</v>
      </c>
      <c r="E135" s="26">
        <v>0</v>
      </c>
      <c r="F135" s="64">
        <v>0</v>
      </c>
      <c r="G135" s="26">
        <v>125910009</v>
      </c>
      <c r="H135" s="31">
        <v>123017656.44</v>
      </c>
      <c r="I135" s="26">
        <v>0</v>
      </c>
      <c r="J135" s="26">
        <v>0</v>
      </c>
      <c r="K135" s="26">
        <v>123017656.44</v>
      </c>
      <c r="L135" s="57">
        <f t="shared" si="61"/>
        <v>97.702841431772114</v>
      </c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outlineLevel="2" x14ac:dyDescent="0.25">
      <c r="A136" s="19"/>
      <c r="B136" s="8" t="s">
        <v>60</v>
      </c>
      <c r="C136" s="3" t="s">
        <v>264</v>
      </c>
      <c r="D136" s="30">
        <v>125910009</v>
      </c>
      <c r="E136" s="21">
        <v>0</v>
      </c>
      <c r="F136" s="63">
        <v>0</v>
      </c>
      <c r="G136" s="21">
        <v>125910009</v>
      </c>
      <c r="H136" s="30">
        <v>123017656.44</v>
      </c>
      <c r="I136" s="21">
        <v>0</v>
      </c>
      <c r="J136" s="21">
        <v>0</v>
      </c>
      <c r="K136" s="21">
        <v>123017656.44</v>
      </c>
      <c r="L136" s="57">
        <f t="shared" si="61"/>
        <v>97.702841431772114</v>
      </c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s="20" customFormat="1" x14ac:dyDescent="0.25">
      <c r="A137" s="17" t="s">
        <v>335</v>
      </c>
      <c r="B137" s="11" t="s">
        <v>265</v>
      </c>
      <c r="C137" s="12" t="s">
        <v>266</v>
      </c>
      <c r="D137" s="29">
        <v>1490000</v>
      </c>
      <c r="E137" s="13">
        <v>0</v>
      </c>
      <c r="F137" s="61">
        <v>0</v>
      </c>
      <c r="G137" s="13">
        <v>1490000</v>
      </c>
      <c r="H137" s="29">
        <v>902076</v>
      </c>
      <c r="I137" s="13">
        <v>0</v>
      </c>
      <c r="J137" s="13">
        <v>0</v>
      </c>
      <c r="K137" s="13">
        <v>902076</v>
      </c>
      <c r="L137" s="57">
        <f t="shared" si="61"/>
        <v>60.542013422818798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s="16" customFormat="1" ht="38.25" outlineLevel="1" x14ac:dyDescent="0.25">
      <c r="A138" s="18" t="s">
        <v>336</v>
      </c>
      <c r="B138" s="14" t="s">
        <v>267</v>
      </c>
      <c r="C138" s="15" t="s">
        <v>268</v>
      </c>
      <c r="D138" s="31">
        <v>1470000</v>
      </c>
      <c r="E138" s="26">
        <v>0</v>
      </c>
      <c r="F138" s="64">
        <v>0</v>
      </c>
      <c r="G138" s="26">
        <v>1470000</v>
      </c>
      <c r="H138" s="31">
        <v>882076</v>
      </c>
      <c r="I138" s="26">
        <v>0</v>
      </c>
      <c r="J138" s="26">
        <v>0</v>
      </c>
      <c r="K138" s="26">
        <v>882076</v>
      </c>
      <c r="L138" s="57">
        <f t="shared" si="61"/>
        <v>60.005170068027212</v>
      </c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outlineLevel="2" x14ac:dyDescent="0.25">
      <c r="A139" s="19"/>
      <c r="B139" s="8" t="s">
        <v>269</v>
      </c>
      <c r="C139" s="3" t="s">
        <v>270</v>
      </c>
      <c r="D139" s="30">
        <v>1470000</v>
      </c>
      <c r="E139" s="21">
        <v>0</v>
      </c>
      <c r="F139" s="63">
        <v>0</v>
      </c>
      <c r="G139" s="21">
        <v>1470000</v>
      </c>
      <c r="H139" s="30">
        <v>882076</v>
      </c>
      <c r="I139" s="21">
        <v>0</v>
      </c>
      <c r="J139" s="21">
        <v>0</v>
      </c>
      <c r="K139" s="21">
        <v>882076</v>
      </c>
      <c r="L139" s="57">
        <f t="shared" si="61"/>
        <v>60.005170068027212</v>
      </c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s="16" customFormat="1" ht="29.25" customHeight="1" outlineLevel="1" x14ac:dyDescent="0.25">
      <c r="A140" s="18" t="s">
        <v>343</v>
      </c>
      <c r="B140" s="14" t="s">
        <v>271</v>
      </c>
      <c r="C140" s="15" t="s">
        <v>272</v>
      </c>
      <c r="D140" s="31">
        <v>20000</v>
      </c>
      <c r="E140" s="26">
        <v>0</v>
      </c>
      <c r="F140" s="64">
        <v>0</v>
      </c>
      <c r="G140" s="26">
        <v>20000</v>
      </c>
      <c r="H140" s="31">
        <v>20000</v>
      </c>
      <c r="I140" s="26">
        <v>0</v>
      </c>
      <c r="J140" s="26">
        <v>0</v>
      </c>
      <c r="K140" s="26">
        <v>20000</v>
      </c>
      <c r="L140" s="57">
        <f t="shared" si="61"/>
        <v>100</v>
      </c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outlineLevel="2" x14ac:dyDescent="0.25">
      <c r="A141" s="19"/>
      <c r="B141" s="8" t="s">
        <v>273</v>
      </c>
      <c r="C141" s="3" t="s">
        <v>274</v>
      </c>
      <c r="D141" s="30">
        <v>20000</v>
      </c>
      <c r="E141" s="21">
        <v>0</v>
      </c>
      <c r="F141" s="63">
        <v>0</v>
      </c>
      <c r="G141" s="21">
        <v>20000</v>
      </c>
      <c r="H141" s="30">
        <v>20000</v>
      </c>
      <c r="I141" s="21">
        <v>0</v>
      </c>
      <c r="J141" s="21">
        <v>0</v>
      </c>
      <c r="K141" s="21">
        <v>20000</v>
      </c>
      <c r="L141" s="57">
        <f t="shared" si="61"/>
        <v>100</v>
      </c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s="20" customFormat="1" ht="25.5" x14ac:dyDescent="0.25">
      <c r="A142" s="17" t="s">
        <v>344</v>
      </c>
      <c r="B142" s="11" t="s">
        <v>275</v>
      </c>
      <c r="C142" s="12" t="s">
        <v>276</v>
      </c>
      <c r="D142" s="29">
        <v>3792925.54</v>
      </c>
      <c r="E142" s="13">
        <v>0</v>
      </c>
      <c r="F142" s="61">
        <v>3226950</v>
      </c>
      <c r="G142" s="13">
        <v>565975.54</v>
      </c>
      <c r="H142" s="29">
        <v>3712925.54</v>
      </c>
      <c r="I142" s="13">
        <v>0</v>
      </c>
      <c r="J142" s="13">
        <v>3226950</v>
      </c>
      <c r="K142" s="13">
        <v>485975.54</v>
      </c>
      <c r="L142" s="57">
        <f t="shared" si="61"/>
        <v>97.890810163386448</v>
      </c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s="16" customFormat="1" ht="31.5" customHeight="1" outlineLevel="1" x14ac:dyDescent="0.25">
      <c r="A143" s="18" t="s">
        <v>345</v>
      </c>
      <c r="B143" s="14" t="s">
        <v>277</v>
      </c>
      <c r="C143" s="15" t="s">
        <v>278</v>
      </c>
      <c r="D143" s="31">
        <v>3792925.54</v>
      </c>
      <c r="E143" s="26">
        <v>0</v>
      </c>
      <c r="F143" s="64">
        <v>3226950</v>
      </c>
      <c r="G143" s="26">
        <v>565975.54</v>
      </c>
      <c r="H143" s="31">
        <v>3712925.54</v>
      </c>
      <c r="I143" s="26">
        <v>0</v>
      </c>
      <c r="J143" s="26">
        <v>3226950</v>
      </c>
      <c r="K143" s="26">
        <v>485975.54</v>
      </c>
      <c r="L143" s="57">
        <f t="shared" si="61"/>
        <v>97.890810163386448</v>
      </c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69" customHeight="1" outlineLevel="2" x14ac:dyDescent="0.25">
      <c r="A144" s="19"/>
      <c r="B144" s="8" t="s">
        <v>279</v>
      </c>
      <c r="C144" s="3" t="s">
        <v>280</v>
      </c>
      <c r="D144" s="30">
        <v>360000</v>
      </c>
      <c r="E144" s="21">
        <v>0</v>
      </c>
      <c r="F144" s="63">
        <v>0</v>
      </c>
      <c r="G144" s="21">
        <v>360000</v>
      </c>
      <c r="H144" s="30">
        <v>280000</v>
      </c>
      <c r="I144" s="21">
        <v>0</v>
      </c>
      <c r="J144" s="21">
        <v>0</v>
      </c>
      <c r="K144" s="21">
        <v>280000</v>
      </c>
      <c r="L144" s="57">
        <f t="shared" si="61"/>
        <v>77.777777777777786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72" customHeight="1" outlineLevel="2" x14ac:dyDescent="0.25">
      <c r="A145" s="19"/>
      <c r="B145" s="8" t="s">
        <v>281</v>
      </c>
      <c r="C145" s="3" t="s">
        <v>282</v>
      </c>
      <c r="D145" s="30">
        <v>3432925.54</v>
      </c>
      <c r="E145" s="21">
        <v>0</v>
      </c>
      <c r="F145" s="63">
        <v>3226950</v>
      </c>
      <c r="G145" s="21">
        <v>205975.54</v>
      </c>
      <c r="H145" s="30">
        <v>3432925.54</v>
      </c>
      <c r="I145" s="21">
        <v>0</v>
      </c>
      <c r="J145" s="21">
        <v>3226950</v>
      </c>
      <c r="K145" s="21">
        <v>205975.54</v>
      </c>
      <c r="L145" s="57">
        <f t="shared" si="61"/>
        <v>100</v>
      </c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5">
      <c r="A146" s="19"/>
      <c r="B146" s="9" t="s">
        <v>283</v>
      </c>
      <c r="C146" s="4"/>
      <c r="D146" s="32">
        <f>E146+F146+G146</f>
        <v>1591514438.2899997</v>
      </c>
      <c r="E146" s="5">
        <f>E142+E137+E127+E121+E116+E111+E104+E94+E72+E67+E61+E53+E48+E38+E33+E21+E16+E8+E42</f>
        <v>302036773.52999997</v>
      </c>
      <c r="F146" s="66">
        <f t="shared" ref="F146:G146" si="83">F142+F137+F127+F121+F116+F111+F104+F94+F72+F67+F61+F53+F48+F38+F33+F21+F16+F8+F42</f>
        <v>874997687.2299999</v>
      </c>
      <c r="G146" s="5">
        <f t="shared" si="83"/>
        <v>414479977.52999997</v>
      </c>
      <c r="H146" s="32">
        <f>I146+J146+K146</f>
        <v>1527770824.6199999</v>
      </c>
      <c r="I146" s="5">
        <f>I142+I137+I127+I121+I116+I111+I104+I94+I72+I67+I61+I53+I48+I38+I33+I21+I16+I8+I42</f>
        <v>300561610.69</v>
      </c>
      <c r="J146" s="5">
        <f t="shared" ref="J146:K146" si="84">J142+J137+J127+J121+J116+J111+J104+J94+J72+J67+J61+J53+J48+J38+J33+J21+J16+J8+J42</f>
        <v>831236676.31999993</v>
      </c>
      <c r="K146" s="5">
        <f t="shared" si="84"/>
        <v>395972537.60999995</v>
      </c>
      <c r="L146" s="57">
        <f t="shared" si="61"/>
        <v>95.994782570839305</v>
      </c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5">
      <c r="B147" s="6"/>
      <c r="C147" s="6"/>
      <c r="D147" s="33"/>
      <c r="E147" s="6"/>
      <c r="F147" s="67"/>
      <c r="G147" s="6"/>
      <c r="H147" s="33"/>
      <c r="I147" s="6"/>
      <c r="J147" s="6"/>
      <c r="K147" s="6"/>
    </row>
    <row r="148" spans="1:26" ht="12.75" customHeight="1" x14ac:dyDescent="0.25">
      <c r="B148" s="43"/>
      <c r="C148" s="43"/>
      <c r="D148" s="44"/>
    </row>
  </sheetData>
  <mergeCells count="17">
    <mergeCell ref="L5:L6"/>
    <mergeCell ref="B148:D148"/>
    <mergeCell ref="H5:H6"/>
    <mergeCell ref="I5:I6"/>
    <mergeCell ref="J5:J6"/>
    <mergeCell ref="B1:K1"/>
    <mergeCell ref="B2:K2"/>
    <mergeCell ref="B3:K3"/>
    <mergeCell ref="B4:K4"/>
    <mergeCell ref="A5:A6"/>
    <mergeCell ref="K5:K6"/>
    <mergeCell ref="C5:C6"/>
    <mergeCell ref="D5:D6"/>
    <mergeCell ref="E5:E6"/>
    <mergeCell ref="F5:F6"/>
    <mergeCell ref="G5:G6"/>
    <mergeCell ref="B5:B6"/>
  </mergeCells>
  <pageMargins left="0.98402780000000001" right="0.59027779999999996" top="0.59027779999999996" bottom="0.59027779999999996" header="0.39374999999999999" footer="0.39374999999999999"/>
  <pageSetup paperSize="9" scale="54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Исполнение муниципальных программ (2023) (копия от 17.11.2023 08_36_09)(Генератор отчетов с произвольной группировкой)&lt;/DocName&gt;&#10;  &lt;VariantName&gt;Исполнение муниципальных программ (2023) (копия от 17.11.2023 08:36:09)&lt;/VariantName&gt;&#10;  &lt;VariantLink&gt;56944590&lt;/VariantLink&gt;&#10;  &lt;ReportCode&gt;5B67F5ED0C5A432E923EBC621AAE9B&lt;/ReportCode&gt;&#10;  &lt;SvodReportLink xsi:nil=&quot;true&quot; /&gt;&#10;  &lt;ReportLink&gt;932065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32F821-1B46-4D17-A5D4-65D24F45DC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FIN8\FIN8</dc:creator>
  <cp:lastModifiedBy>Алексеева Татьяна Валерьевна</cp:lastModifiedBy>
  <cp:lastPrinted>2024-01-16T12:40:43Z</cp:lastPrinted>
  <dcterms:created xsi:type="dcterms:W3CDTF">2024-01-12T11:57:22Z</dcterms:created>
  <dcterms:modified xsi:type="dcterms:W3CDTF">2024-03-27T11:56:54Z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муниципальных программ (2023) (копия от 17.11.2023 08_36_09)(Генератор отчетов с произвольной группировкой)</vt:lpwstr>
  </property>
  <property fmtid="{D5CDD505-2E9C-101B-9397-08002B2CF9AE}" pid="3" name="Название отчета">
    <vt:lpwstr>Исполнение муниципальных программ (2023) (копия от 17.11.2023 08_36_09).xlsx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23.2.2260.144981441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fo06_budg3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