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320" windowHeight="7455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'перечень'!$A$1:$U$41</definedName>
    <definedName name="_xlnm.Print_Area" localSheetId="1">'реестр'!$A$1:$Q$39</definedName>
  </definedNames>
  <calcPr fullCalcOnLoad="1"/>
</workbook>
</file>

<file path=xl/sharedStrings.xml><?xml version="1.0" encoding="utf-8"?>
<sst xmlns="http://schemas.openxmlformats.org/spreadsheetml/2006/main" count="131" uniqueCount="74">
  <si>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</si>
  <si>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</si>
  <si>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</si>
  <si>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</si>
  <si>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</si>
  <si>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</si>
  <si>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</si>
  <si>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</si>
  <si>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</si>
  <si>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</si>
  <si>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</si>
  <si>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</si>
  <si>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</si>
  <si>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</si>
  <si>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</si>
  <si>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</si>
  <si>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</si>
  <si>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</si>
  <si>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</si>
  <si>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</si>
  <si>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</si>
  <si>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</si>
  <si>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</si>
  <si>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</si>
  <si>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</si>
  <si>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</si>
  <si>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</si>
  <si>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</si>
  <si>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</si>
  <si>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</si>
  <si>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</si>
  <si>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</si>
  <si>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</si>
  <si>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</si>
  <si>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</si>
  <si>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</si>
  <si>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</si>
  <si>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</si>
  <si>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</si>
  <si>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</si>
  <si>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</si>
  <si>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</si>
  <si>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</si>
  <si>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</si>
  <si>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</si>
  <si>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>кирпич</t>
  </si>
  <si>
    <t>РО</t>
  </si>
  <si>
    <t>ремонт системы электроснабжения</t>
  </si>
  <si>
    <t xml:space="preserve">Приложение № 2
к постановлению Кабинета Министров 
Чувашской Республики 
от                       №   
</t>
  </si>
  <si>
    <t>ЧР., Порецкий район, с. Порецкое, ул. Крупской, д. 9</t>
  </si>
  <si>
    <t>ЧР., Порецкий район, с. Порецкое, ул. Ленина, д. 173</t>
  </si>
  <si>
    <t>ЧР., Порецкий район, с. Порецкое, ул. Ленина, д. 59</t>
  </si>
  <si>
    <t>ЧР., Порецкий район, с. Порецкое, ул. Ульянова, д. 135</t>
  </si>
  <si>
    <t>ЧР., Порецкий район, с. Порецкое, ул. Ульянова, д. 137</t>
  </si>
  <si>
    <t>ЧР., Порецкий район, с. Порецкое, ул. Крылова, д. 58</t>
  </si>
  <si>
    <t>ЧР., Порецкий район, с. Порецкое, ул. Ленина д.163</t>
  </si>
  <si>
    <t>ЧР., Порецкий район, с. Порецкое, ул. Ульянова, д.32</t>
  </si>
  <si>
    <t>ЧР., Порецкий район, с. Порецкое, ул. Крылова, д. 56</t>
  </si>
  <si>
    <t>ремонт системы водоотведения</t>
  </si>
  <si>
    <t>ремонт системы холодного водоснабжения, водоотведения</t>
  </si>
  <si>
    <t xml:space="preserve">ремонт системы холодного водоснабжения </t>
  </si>
  <si>
    <t>ремонт системы электроснабжения, водоотведения</t>
  </si>
  <si>
    <t>ремонт системы холодного водоснабжения, водоотведения, ремонт крыши, ремонт системы теплоснабжения</t>
  </si>
  <si>
    <t>-</t>
  </si>
  <si>
    <t>Итого : 5 домов</t>
  </si>
  <si>
    <t>Итого : 4 дома</t>
  </si>
  <si>
    <t>Итого : 1 дом</t>
  </si>
  <si>
    <t>Итого: 4 дома</t>
  </si>
  <si>
    <t>Итого: 1 дом</t>
  </si>
  <si>
    <t>ремонт системы электроснабжения, ремонт крыши</t>
  </si>
  <si>
    <r>
      <t xml:space="preserve">П Е Р Е Ч Е Н Ь
многоквартирных домов, расположенных на территории Порецкого муниципального округа Чувашской Республики, в отношении которых в 2024 -2026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</si>
  <si>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Порецкого муниципального окргуа Чувашской Республики, в отношении которых планируется проведение   капитального ремонта общего имущества, по видам капитального ремонта </t>
  </si>
  <si>
    <t>Приложение № 2
к  краткосрочному плану Порецкого муниципального округа Чувашской Республики  реализации  в 2024-2026 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</si>
  <si>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 xml:space="preserve">Приложение № 1
к  краткосрочному плану Порецкого муниципального округа Чувашской Республики  реализации  в 2024-2026 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</si>
</sst>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0E+00"/>
    <numFmt numFmtId="205" formatCode="0.0000E+00"/>
    <numFmt numFmtId="206" formatCode="#,##0.000_ ;[Red]\-#,##0.000\ "/>
    <numFmt numFmtId="207" formatCode="[$-FC19]d\ mmmm\ yyyy\ &quot;г.&quot;"/>
    <numFmt numFmtId="208" formatCode="_(&quot;$&quot;* #,##0.00_);_(&quot;$&quot;* \(#,##0.00\);_(&quot;$&quot;* &quot;-&quot;??_);_(@_)"/>
    <numFmt numFmtId="209" formatCode="_ * #,##0_ ;_ * \-#,##0_ ;_ * &quot;-&quot;_ ;_ @_ "/>
    <numFmt numFmtId="210" formatCode="_ * #,##0.00_ ;_ * \-#,##0.00_ ;_ * &quot;-&quot;??_ ;_ @_ "/>
    <numFmt numFmtId="211" formatCode="_(&quot;$&quot;* #,##0_);_(&quot;$&quot;* \(#,##0\);_(&quot;$&quot;* &quot;-&quot;_);_(@_)"/>
    <numFmt numFmtId="212" formatCode="#,##0.0"/>
    <numFmt numFmtId="213" formatCode="#,##0_ ;\-#,##0\ "/>
    <numFmt numFmtId="214" formatCode="#,##0.000"/>
    <numFmt numFmtId="215" formatCode="#,##0.0000"/>
    <numFmt numFmtId="216" formatCode="#,##0.00000"/>
    <numFmt numFmtId="217" formatCode="#,##0.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/>
      <bottom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9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0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10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6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3" fillId="53" borderId="16" applyNumberFormat="0" applyFont="0" applyAlignment="0" applyProtection="0"/>
    <xf numFmtId="0" fontId="23" fillId="53" borderId="1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2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 quotePrefix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9" fillId="0" borderId="22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/>
    </xf>
    <xf numFmtId="49" fontId="29" fillId="0" borderId="19" xfId="0" applyNumberFormat="1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2" fontId="29" fillId="0" borderId="23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49" fontId="29" fillId="0" borderId="0" xfId="0" applyNumberFormat="1" applyFont="1" applyFill="1" applyBorder="1" applyAlignment="1" quotePrefix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center" vertical="top" wrapText="1"/>
    </xf>
    <xf numFmtId="2" fontId="29" fillId="55" borderId="0" xfId="0" applyNumberFormat="1" applyFont="1" applyFill="1" applyBorder="1" applyAlignment="1">
      <alignment horizontal="center" vertical="top" wrapText="1"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9" fillId="0" borderId="23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29" fillId="0" borderId="19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29" fillId="0" borderId="1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center" vertical="top"/>
    </xf>
    <xf numFmtId="2" fontId="5" fillId="0" borderId="19" xfId="0" applyNumberFormat="1" applyFont="1" applyFill="1" applyBorder="1" applyAlignment="1">
      <alignment horizontal="center" vertical="top" wrapText="1"/>
    </xf>
    <xf numFmtId="2" fontId="29" fillId="0" borderId="26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4" fontId="5" fillId="0" borderId="19" xfId="0" applyNumberFormat="1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3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31" fillId="0" borderId="27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center" vertical="top" wrapText="1"/>
    </xf>
    <xf numFmtId="1" fontId="29" fillId="0" borderId="23" xfId="0" applyNumberFormat="1" applyFont="1" applyFill="1" applyBorder="1" applyAlignment="1">
      <alignment horizontal="center" vertical="top" wrapText="1"/>
    </xf>
    <xf numFmtId="49" fontId="29" fillId="0" borderId="23" xfId="0" applyNumberFormat="1" applyFont="1" applyFill="1" applyBorder="1" applyAlignment="1">
      <alignment horizontal="center" vertical="top" wrapText="1"/>
    </xf>
    <xf numFmtId="49" fontId="29" fillId="0" borderId="25" xfId="0" applyNumberFormat="1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vertical="center"/>
    </xf>
    <xf numFmtId="4" fontId="29" fillId="0" borderId="28" xfId="0" applyNumberFormat="1" applyFont="1" applyFill="1" applyBorder="1" applyAlignment="1">
      <alignment horizontal="center" vertical="center" wrapText="1"/>
    </xf>
    <xf numFmtId="4" fontId="29" fillId="0" borderId="28" xfId="0" applyNumberFormat="1" applyFont="1" applyFill="1" applyBorder="1" applyAlignment="1" quotePrefix="1">
      <alignment horizontal="center" vertical="center" wrapText="1"/>
    </xf>
    <xf numFmtId="2" fontId="29" fillId="0" borderId="28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 quotePrefix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56" borderId="21" xfId="0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vertical="center"/>
    </xf>
    <xf numFmtId="3" fontId="29" fillId="0" borderId="21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202" fontId="6" fillId="0" borderId="19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 wrapText="1"/>
    </xf>
    <xf numFmtId="4" fontId="29" fillId="56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 quotePrefix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 quotePrefix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2" fontId="29" fillId="0" borderId="23" xfId="0" applyNumberFormat="1" applyFont="1" applyFill="1" applyBorder="1" applyAlignment="1" quotePrefix="1">
      <alignment horizontal="center" vertical="top" wrapText="1"/>
    </xf>
    <xf numFmtId="2" fontId="29" fillId="0" borderId="30" xfId="0" applyNumberFormat="1" applyFont="1" applyFill="1" applyBorder="1" applyAlignment="1" quotePrefix="1">
      <alignment horizontal="center" vertical="top" wrapText="1"/>
    </xf>
    <xf numFmtId="2" fontId="29" fillId="0" borderId="28" xfId="0" applyNumberFormat="1" applyFont="1" applyFill="1" applyBorder="1" applyAlignment="1" quotePrefix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4" fontId="31" fillId="0" borderId="27" xfId="0" applyNumberFormat="1" applyFont="1" applyFill="1" applyBorder="1" applyAlignment="1">
      <alignment horizontal="center" vertical="top" wrapText="1"/>
    </xf>
    <xf numFmtId="2" fontId="29" fillId="0" borderId="26" xfId="0" applyNumberFormat="1" applyFont="1" applyFill="1" applyBorder="1" applyAlignment="1">
      <alignment horizontal="center" vertical="top" wrapText="1"/>
    </xf>
    <xf numFmtId="2" fontId="29" fillId="0" borderId="27" xfId="0" applyNumberFormat="1" applyFont="1" applyFill="1" applyBorder="1" applyAlignment="1">
      <alignment horizontal="center" vertical="top" wrapText="1"/>
    </xf>
    <xf numFmtId="4" fontId="29" fillId="0" borderId="21" xfId="0" applyNumberFormat="1" applyFont="1" applyFill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 vertical="top" wrapText="1"/>
    </xf>
    <xf numFmtId="4" fontId="29" fillId="0" borderId="24" xfId="0" applyNumberFormat="1" applyFont="1" applyFill="1" applyBorder="1" applyAlignment="1" quotePrefix="1">
      <alignment horizontal="center" vertical="top" wrapText="1"/>
    </xf>
    <xf numFmtId="2" fontId="29" fillId="0" borderId="21" xfId="0" applyNumberFormat="1" applyFont="1" applyFill="1" applyBorder="1" applyAlignment="1">
      <alignment horizontal="center" vertical="top" wrapText="1"/>
    </xf>
    <xf numFmtId="4" fontId="29" fillId="0" borderId="23" xfId="0" applyNumberFormat="1" applyFont="1" applyFill="1" applyBorder="1" applyAlignment="1" quotePrefix="1">
      <alignment horizontal="center" vertical="top" wrapText="1"/>
    </xf>
    <xf numFmtId="4" fontId="29" fillId="0" borderId="28" xfId="0" applyNumberFormat="1" applyFont="1" applyFill="1" applyBorder="1" applyAlignment="1" quotePrefix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0" fontId="29" fillId="0" borderId="23" xfId="0" applyNumberFormat="1" applyFont="1" applyFill="1" applyBorder="1" applyAlignment="1" quotePrefix="1">
      <alignment horizontal="center" vertical="top" wrapText="1"/>
    </xf>
    <xf numFmtId="0" fontId="29" fillId="0" borderId="30" xfId="0" applyNumberFormat="1" applyFont="1" applyFill="1" applyBorder="1" applyAlignment="1">
      <alignment horizontal="center" vertical="top" wrapText="1"/>
    </xf>
    <xf numFmtId="0" fontId="29" fillId="0" borderId="28" xfId="0" applyNumberFormat="1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4" fontId="31" fillId="0" borderId="27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4" fontId="25" fillId="0" borderId="32" xfId="0" applyNumberFormat="1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top" wrapText="1"/>
    </xf>
    <xf numFmtId="49" fontId="29" fillId="0" borderId="25" xfId="0" applyNumberFormat="1" applyFont="1" applyFill="1" applyBorder="1" applyAlignment="1" quotePrefix="1">
      <alignment horizontal="center" vertical="top" wrapText="1"/>
    </xf>
    <xf numFmtId="49" fontId="29" fillId="0" borderId="33" xfId="0" applyNumberFormat="1" applyFont="1" applyFill="1" applyBorder="1" applyAlignment="1" quotePrefix="1">
      <alignment horizontal="center" vertical="top" wrapText="1"/>
    </xf>
    <xf numFmtId="49" fontId="29" fillId="0" borderId="29" xfId="0" applyNumberFormat="1" applyFont="1" applyFill="1" applyBorder="1" applyAlignment="1" quotePrefix="1">
      <alignment horizontal="center" vertical="top" wrapText="1"/>
    </xf>
    <xf numFmtId="49" fontId="29" fillId="0" borderId="23" xfId="0" applyNumberFormat="1" applyFont="1" applyFill="1" applyBorder="1" applyAlignment="1" quotePrefix="1">
      <alignment horizontal="center" vertical="top" wrapText="1"/>
    </xf>
    <xf numFmtId="49" fontId="29" fillId="0" borderId="30" xfId="0" applyNumberFormat="1" applyFont="1" applyFill="1" applyBorder="1" applyAlignment="1" quotePrefix="1">
      <alignment horizontal="center" vertical="top" wrapText="1"/>
    </xf>
    <xf numFmtId="49" fontId="29" fillId="0" borderId="28" xfId="0" applyNumberFormat="1" applyFont="1" applyFill="1" applyBorder="1" applyAlignment="1" quotePrefix="1">
      <alignment horizontal="center" vertical="top" wrapText="1"/>
    </xf>
    <xf numFmtId="4" fontId="29" fillId="0" borderId="23" xfId="0" applyNumberFormat="1" applyFont="1" applyFill="1" applyBorder="1" applyAlignment="1">
      <alignment horizontal="center" vertical="top" wrapText="1"/>
    </xf>
    <xf numFmtId="4" fontId="30" fillId="0" borderId="28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</cellXfs>
  <cellStyles count="170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75"/>
  <sheetViews>
    <sheetView tabSelected="1" view="pageBreakPreview" zoomScale="93" zoomScaleNormal="49" zoomScaleSheetLayoutView="93" zoomScalePageLayoutView="46" workbookViewId="0" topLeftCell="A1">
      <selection activeCell="Q9" sqref="Q9:U11"/>
    </sheetView>
  </sheetViews>
  <sheetFormatPr defaultColWidth="9.00390625" defaultRowHeight="12.75"/>
  <cols>
    <col min="1" max="1" width="4.625" style="38" customWidth="1"/>
    <col min="2" max="2" width="26.75390625" style="1" customWidth="1"/>
    <col min="3" max="3" width="10.25390625" style="1" customWidth="1"/>
    <col min="4" max="4" width="9.125" style="1" customWidth="1"/>
    <col min="5" max="5" width="9.00390625" style="1" customWidth="1"/>
    <col min="6" max="6" width="7.25390625" style="1" customWidth="1"/>
    <col min="7" max="7" width="8.0039062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4.25390625" style="62" customWidth="1"/>
    <col min="12" max="12" width="20.125" style="1" customWidth="1"/>
    <col min="13" max="13" width="17.00390625" style="53" customWidth="1"/>
    <col min="14" max="14" width="16.125" style="53" customWidth="1"/>
    <col min="15" max="15" width="15.375" style="53" customWidth="1"/>
    <col min="16" max="16" width="14.25390625" style="53" customWidth="1"/>
    <col min="17" max="17" width="14.375" style="53" customWidth="1"/>
    <col min="18" max="18" width="12.125" style="50" customWidth="1"/>
    <col min="19" max="19" width="12.375" style="50" customWidth="1"/>
    <col min="20" max="20" width="12.00390625" style="1" customWidth="1"/>
    <col min="21" max="21" width="8.37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2" spans="17:42" ht="16.5">
      <c r="Q2" s="131"/>
      <c r="R2" s="132"/>
      <c r="S2" s="132"/>
      <c r="T2" s="132"/>
      <c r="U2" s="132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ht="7.5" customHeight="1"/>
    <row r="4" ht="7.5" customHeight="1"/>
    <row r="5" ht="13.5" customHeight="1"/>
    <row r="6" spans="15:42" ht="16.5" customHeight="1">
      <c r="O6" s="56"/>
      <c r="P6" s="59"/>
      <c r="Q6" s="129"/>
      <c r="R6" s="129"/>
      <c r="S6" s="129"/>
      <c r="T6" s="129"/>
      <c r="U6" s="129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5:42" ht="16.5">
      <c r="O7" s="57"/>
      <c r="P7" s="60"/>
      <c r="Q7" s="129"/>
      <c r="R7" s="129"/>
      <c r="S7" s="129"/>
      <c r="T7" s="129"/>
      <c r="U7" s="129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5:42" ht="16.5">
      <c r="O8" s="57"/>
      <c r="P8" s="60"/>
      <c r="Q8" s="129"/>
      <c r="R8" s="129"/>
      <c r="S8" s="129"/>
      <c r="T8" s="129"/>
      <c r="U8" s="129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5:42" ht="16.5">
      <c r="O9" s="57"/>
      <c r="P9" s="60"/>
      <c r="Q9" s="129" t="s">
        <v>73</v>
      </c>
      <c r="R9" s="130"/>
      <c r="S9" s="130"/>
      <c r="T9" s="130"/>
      <c r="U9" s="13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5:42" ht="16.5">
      <c r="O10" s="57"/>
      <c r="P10" s="60"/>
      <c r="Q10" s="130"/>
      <c r="R10" s="130"/>
      <c r="S10" s="130"/>
      <c r="T10" s="130"/>
      <c r="U10" s="13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</row>
    <row r="11" spans="15:42" ht="88.5" customHeight="1">
      <c r="O11" s="57"/>
      <c r="P11" s="60"/>
      <c r="Q11" s="130"/>
      <c r="R11" s="130"/>
      <c r="S11" s="130"/>
      <c r="T11" s="130"/>
      <c r="U11" s="13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</row>
    <row r="12" spans="15:42" ht="16.5" customHeight="1" hidden="1">
      <c r="O12" s="57"/>
      <c r="P12" s="60"/>
      <c r="Q12" s="129" t="s">
        <v>48</v>
      </c>
      <c r="R12" s="129"/>
      <c r="S12" s="129"/>
      <c r="T12" s="129"/>
      <c r="U12" s="12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5:42" ht="16.5" customHeight="1" hidden="1">
      <c r="O13" s="57"/>
      <c r="P13" s="60"/>
      <c r="Q13" s="129" t="s">
        <v>48</v>
      </c>
      <c r="R13" s="129"/>
      <c r="S13" s="129"/>
      <c r="T13" s="129"/>
      <c r="U13" s="12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2" ht="16.5" customHeight="1" hidden="1">
      <c r="A14" s="39"/>
      <c r="B14" s="2"/>
      <c r="C14" s="2"/>
      <c r="D14" s="2"/>
      <c r="E14" s="2"/>
      <c r="F14" s="2"/>
      <c r="G14" s="2"/>
      <c r="H14" s="2"/>
      <c r="I14" s="2"/>
      <c r="J14" s="2"/>
      <c r="K14" s="63"/>
      <c r="L14" s="2"/>
      <c r="M14" s="54"/>
      <c r="N14" s="54"/>
      <c r="O14" s="54"/>
      <c r="P14" s="54"/>
      <c r="Q14" s="129" t="s">
        <v>48</v>
      </c>
      <c r="R14" s="129"/>
      <c r="S14" s="129"/>
      <c r="T14" s="129"/>
      <c r="U14" s="12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20" ht="22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42"/>
      <c r="S15" s="142"/>
      <c r="T15" s="142"/>
    </row>
    <row r="16" spans="1:20" ht="57" customHeight="1">
      <c r="A16" s="6"/>
      <c r="B16" s="161" t="s">
        <v>70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2"/>
      <c r="S16" s="162"/>
      <c r="T16" s="162"/>
    </row>
    <row r="17" spans="1:42" s="25" customFormat="1" ht="30" customHeight="1">
      <c r="A17" s="23" t="s">
        <v>13</v>
      </c>
      <c r="B17" s="133" t="s">
        <v>4</v>
      </c>
      <c r="C17" s="133" t="s">
        <v>5</v>
      </c>
      <c r="D17" s="133"/>
      <c r="E17" s="134" t="s">
        <v>20</v>
      </c>
      <c r="F17" s="136" t="s">
        <v>42</v>
      </c>
      <c r="G17" s="136" t="s">
        <v>39</v>
      </c>
      <c r="H17" s="136" t="s">
        <v>43</v>
      </c>
      <c r="I17" s="137" t="s">
        <v>9</v>
      </c>
      <c r="J17" s="138"/>
      <c r="K17" s="155" t="s">
        <v>36</v>
      </c>
      <c r="L17" s="134" t="s">
        <v>32</v>
      </c>
      <c r="M17" s="146" t="s">
        <v>26</v>
      </c>
      <c r="N17" s="147"/>
      <c r="O17" s="147"/>
      <c r="P17" s="147"/>
      <c r="Q17" s="148"/>
      <c r="R17" s="139" t="s">
        <v>0</v>
      </c>
      <c r="S17" s="139" t="s">
        <v>2</v>
      </c>
      <c r="T17" s="168" t="s">
        <v>34</v>
      </c>
      <c r="U17" s="165" t="s">
        <v>1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s="25" customFormat="1" ht="45.75" customHeight="1">
      <c r="A18" s="26"/>
      <c r="B18" s="133"/>
      <c r="C18" s="134" t="s">
        <v>37</v>
      </c>
      <c r="D18" s="134" t="s">
        <v>38</v>
      </c>
      <c r="E18" s="135"/>
      <c r="F18" s="133"/>
      <c r="G18" s="133"/>
      <c r="H18" s="136"/>
      <c r="I18" s="138" t="s">
        <v>6</v>
      </c>
      <c r="J18" s="136" t="s">
        <v>40</v>
      </c>
      <c r="K18" s="156"/>
      <c r="L18" s="135"/>
      <c r="M18" s="171" t="s">
        <v>6</v>
      </c>
      <c r="N18" s="152" t="s">
        <v>41</v>
      </c>
      <c r="O18" s="146" t="s">
        <v>30</v>
      </c>
      <c r="P18" s="151"/>
      <c r="Q18" s="149" t="s">
        <v>33</v>
      </c>
      <c r="R18" s="140"/>
      <c r="S18" s="140"/>
      <c r="T18" s="169"/>
      <c r="U18" s="166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s="25" customFormat="1" ht="287.25" customHeight="1">
      <c r="A19" s="28"/>
      <c r="B19" s="133"/>
      <c r="C19" s="164"/>
      <c r="D19" s="135"/>
      <c r="E19" s="154"/>
      <c r="F19" s="133"/>
      <c r="G19" s="133"/>
      <c r="H19" s="136"/>
      <c r="I19" s="138"/>
      <c r="J19" s="133"/>
      <c r="K19" s="157"/>
      <c r="L19" s="154"/>
      <c r="M19" s="172"/>
      <c r="N19" s="153"/>
      <c r="O19" s="58" t="s">
        <v>21</v>
      </c>
      <c r="P19" s="52" t="s">
        <v>7</v>
      </c>
      <c r="Q19" s="150"/>
      <c r="R19" s="141"/>
      <c r="S19" s="141"/>
      <c r="T19" s="170"/>
      <c r="U19" s="167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s="25" customFormat="1" ht="13.5" customHeight="1">
      <c r="A20" s="24"/>
      <c r="B20" s="29"/>
      <c r="C20" s="29"/>
      <c r="D20" s="30"/>
      <c r="E20" s="29"/>
      <c r="F20" s="29"/>
      <c r="G20" s="29"/>
      <c r="H20" s="27" t="s">
        <v>8</v>
      </c>
      <c r="I20" s="27" t="s">
        <v>8</v>
      </c>
      <c r="J20" s="27" t="s">
        <v>8</v>
      </c>
      <c r="K20" s="61" t="s">
        <v>10</v>
      </c>
      <c r="L20" s="27"/>
      <c r="M20" s="51" t="s">
        <v>11</v>
      </c>
      <c r="N20" s="52" t="s">
        <v>11</v>
      </c>
      <c r="O20" s="52" t="s">
        <v>11</v>
      </c>
      <c r="P20" s="51" t="s">
        <v>11</v>
      </c>
      <c r="Q20" s="51" t="s">
        <v>11</v>
      </c>
      <c r="R20" s="34" t="s">
        <v>14</v>
      </c>
      <c r="S20" s="34" t="s">
        <v>12</v>
      </c>
      <c r="T20" s="31"/>
      <c r="U20" s="32" t="s">
        <v>11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s="25" customFormat="1" ht="15">
      <c r="A21" s="73">
        <v>1</v>
      </c>
      <c r="B21" s="27">
        <v>2</v>
      </c>
      <c r="C21" s="27">
        <v>3</v>
      </c>
      <c r="D21" s="27">
        <v>4</v>
      </c>
      <c r="E21" s="27">
        <v>5</v>
      </c>
      <c r="F21" s="27">
        <v>6</v>
      </c>
      <c r="G21" s="27">
        <v>7</v>
      </c>
      <c r="H21" s="27">
        <v>8</v>
      </c>
      <c r="I21" s="27">
        <v>9</v>
      </c>
      <c r="J21" s="27">
        <v>10</v>
      </c>
      <c r="K21" s="74">
        <v>11</v>
      </c>
      <c r="L21" s="27">
        <v>12</v>
      </c>
      <c r="M21" s="74">
        <v>13</v>
      </c>
      <c r="N21" s="74">
        <v>14</v>
      </c>
      <c r="O21" s="74">
        <v>15</v>
      </c>
      <c r="P21" s="74">
        <v>16</v>
      </c>
      <c r="Q21" s="74">
        <v>17</v>
      </c>
      <c r="R21" s="80">
        <v>18</v>
      </c>
      <c r="S21" s="80">
        <v>19</v>
      </c>
      <c r="T21" s="81" t="s">
        <v>27</v>
      </c>
      <c r="U21" s="82" t="s">
        <v>44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s="83" customFormat="1" ht="14.25">
      <c r="A22" s="144">
        <v>2024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144"/>
      <c r="S22" s="144"/>
      <c r="T22" s="144"/>
      <c r="U22" s="144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25" customFormat="1" ht="61.5" customHeight="1">
      <c r="A23" s="108">
        <v>1</v>
      </c>
      <c r="B23" s="108" t="s">
        <v>49</v>
      </c>
      <c r="C23" s="107">
        <v>1965</v>
      </c>
      <c r="D23" s="107">
        <v>2009</v>
      </c>
      <c r="E23" s="101" t="s">
        <v>45</v>
      </c>
      <c r="F23" s="107">
        <v>2</v>
      </c>
      <c r="G23" s="107">
        <v>1</v>
      </c>
      <c r="H23" s="99">
        <v>374.29</v>
      </c>
      <c r="I23" s="99">
        <v>373.7</v>
      </c>
      <c r="J23" s="99">
        <v>373.7</v>
      </c>
      <c r="K23" s="107">
        <v>23</v>
      </c>
      <c r="L23" s="101" t="s">
        <v>58</v>
      </c>
      <c r="M23" s="99">
        <v>171050.53</v>
      </c>
      <c r="N23" s="106">
        <v>0</v>
      </c>
      <c r="O23" s="100">
        <v>0</v>
      </c>
      <c r="P23" s="100">
        <v>0</v>
      </c>
      <c r="Q23" s="98">
        <f>M23</f>
        <v>171050.53</v>
      </c>
      <c r="R23" s="99">
        <f>M23/I23</f>
        <v>457.72151458389084</v>
      </c>
      <c r="S23" s="100">
        <v>22041.12</v>
      </c>
      <c r="T23" s="101" t="s">
        <v>46</v>
      </c>
      <c r="U23" s="102">
        <v>6.3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s="25" customFormat="1" ht="60">
      <c r="A24" s="108">
        <v>2</v>
      </c>
      <c r="B24" s="108" t="s">
        <v>50</v>
      </c>
      <c r="C24" s="107">
        <v>1965</v>
      </c>
      <c r="D24" s="107">
        <v>2008</v>
      </c>
      <c r="E24" s="101" t="s">
        <v>45</v>
      </c>
      <c r="F24" s="107">
        <v>2</v>
      </c>
      <c r="G24" s="107">
        <v>1</v>
      </c>
      <c r="H24" s="99">
        <v>386.6</v>
      </c>
      <c r="I24" s="99">
        <v>376.6</v>
      </c>
      <c r="J24" s="99">
        <v>376.6</v>
      </c>
      <c r="K24" s="107">
        <v>14</v>
      </c>
      <c r="L24" s="101" t="s">
        <v>59</v>
      </c>
      <c r="M24" s="99">
        <v>396110.36</v>
      </c>
      <c r="N24" s="106">
        <v>0</v>
      </c>
      <c r="O24" s="100">
        <v>0</v>
      </c>
      <c r="P24" s="100">
        <v>0</v>
      </c>
      <c r="Q24" s="98">
        <f>M24</f>
        <v>396110.36</v>
      </c>
      <c r="R24" s="99">
        <f>M24/I24</f>
        <v>1051.806585236325</v>
      </c>
      <c r="S24" s="100">
        <v>22041.12</v>
      </c>
      <c r="T24" s="101" t="s">
        <v>46</v>
      </c>
      <c r="U24" s="102">
        <v>6.3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s="25" customFormat="1" ht="60">
      <c r="A25" s="108">
        <v>3</v>
      </c>
      <c r="B25" s="108" t="s">
        <v>51</v>
      </c>
      <c r="C25" s="107">
        <v>1978</v>
      </c>
      <c r="D25" s="107">
        <v>2011</v>
      </c>
      <c r="E25" s="101" t="s">
        <v>45</v>
      </c>
      <c r="F25" s="107">
        <v>2</v>
      </c>
      <c r="G25" s="107">
        <v>2</v>
      </c>
      <c r="H25" s="99">
        <v>875.2</v>
      </c>
      <c r="I25" s="99">
        <v>850.5</v>
      </c>
      <c r="J25" s="99">
        <v>850.5</v>
      </c>
      <c r="K25" s="107">
        <v>31</v>
      </c>
      <c r="L25" s="101" t="s">
        <v>59</v>
      </c>
      <c r="M25" s="99">
        <v>896729.92</v>
      </c>
      <c r="N25" s="106">
        <v>0</v>
      </c>
      <c r="O25" s="100">
        <v>0</v>
      </c>
      <c r="P25" s="100">
        <v>0</v>
      </c>
      <c r="Q25" s="98">
        <v>896729.92</v>
      </c>
      <c r="R25" s="99">
        <f>M25/I25</f>
        <v>1054.3561669606115</v>
      </c>
      <c r="S25" s="100">
        <v>22041.12</v>
      </c>
      <c r="T25" s="101" t="s">
        <v>46</v>
      </c>
      <c r="U25" s="102">
        <v>6.3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s="25" customFormat="1" ht="45">
      <c r="A26" s="108">
        <v>4</v>
      </c>
      <c r="B26" s="108" t="s">
        <v>52</v>
      </c>
      <c r="C26" s="107">
        <v>1973</v>
      </c>
      <c r="D26" s="107">
        <v>2009</v>
      </c>
      <c r="E26" s="101" t="s">
        <v>45</v>
      </c>
      <c r="F26" s="107">
        <v>2</v>
      </c>
      <c r="G26" s="107">
        <v>1</v>
      </c>
      <c r="H26" s="99">
        <v>534.68</v>
      </c>
      <c r="I26" s="99">
        <v>459.4</v>
      </c>
      <c r="J26" s="99">
        <v>459.4</v>
      </c>
      <c r="K26" s="107">
        <v>17</v>
      </c>
      <c r="L26" s="101" t="s">
        <v>60</v>
      </c>
      <c r="M26" s="99">
        <v>303484.37</v>
      </c>
      <c r="N26" s="106">
        <v>0</v>
      </c>
      <c r="O26" s="100">
        <v>0</v>
      </c>
      <c r="P26" s="100">
        <v>0</v>
      </c>
      <c r="Q26" s="98">
        <f>M26</f>
        <v>303484.37</v>
      </c>
      <c r="R26" s="99">
        <f>M26/I26</f>
        <v>660.6102960383108</v>
      </c>
      <c r="S26" s="100">
        <v>22041.12</v>
      </c>
      <c r="T26" s="101" t="s">
        <v>46</v>
      </c>
      <c r="U26" s="102">
        <v>6.3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s="25" customFormat="1" ht="45">
      <c r="A27" s="108">
        <v>5</v>
      </c>
      <c r="B27" s="108" t="s">
        <v>53</v>
      </c>
      <c r="C27" s="107">
        <v>1976</v>
      </c>
      <c r="D27" s="107" t="s">
        <v>63</v>
      </c>
      <c r="E27" s="101" t="s">
        <v>45</v>
      </c>
      <c r="F27" s="107">
        <v>2</v>
      </c>
      <c r="G27" s="107">
        <v>1</v>
      </c>
      <c r="H27" s="99">
        <v>525.8</v>
      </c>
      <c r="I27" s="99">
        <v>495.8</v>
      </c>
      <c r="J27" s="99">
        <v>495.8</v>
      </c>
      <c r="K27" s="107">
        <v>16</v>
      </c>
      <c r="L27" s="101" t="s">
        <v>69</v>
      </c>
      <c r="M27" s="99">
        <v>4935344.2</v>
      </c>
      <c r="N27" s="106">
        <v>0</v>
      </c>
      <c r="O27" s="100">
        <v>0</v>
      </c>
      <c r="P27" s="100">
        <v>0</v>
      </c>
      <c r="Q27" s="98">
        <f>M27</f>
        <v>4935344.2</v>
      </c>
      <c r="R27" s="99">
        <f>M27/I27</f>
        <v>9954.304558289634</v>
      </c>
      <c r="S27" s="104">
        <v>22041.12</v>
      </c>
      <c r="T27" s="105" t="s">
        <v>46</v>
      </c>
      <c r="U27" s="102">
        <v>6.3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s="25" customFormat="1" ht="15">
      <c r="A28" s="108"/>
      <c r="B28" s="125" t="s">
        <v>64</v>
      </c>
      <c r="C28" s="105"/>
      <c r="D28" s="97"/>
      <c r="E28" s="105"/>
      <c r="F28" s="105"/>
      <c r="G28" s="105"/>
      <c r="H28" s="109">
        <f>SUM(H23:H27)</f>
        <v>2696.5699999999997</v>
      </c>
      <c r="I28" s="109">
        <f>SUM(I23:I27)</f>
        <v>2556</v>
      </c>
      <c r="J28" s="109">
        <f>SUM(J23:J27)</f>
        <v>2556</v>
      </c>
      <c r="K28" s="110">
        <f>SUM(K23:K27)</f>
        <v>101</v>
      </c>
      <c r="L28" s="105"/>
      <c r="M28" s="109">
        <f>SUM(M23:M27)</f>
        <v>6702719.380000001</v>
      </c>
      <c r="N28" s="104">
        <v>0</v>
      </c>
      <c r="O28" s="104">
        <f>SUM(O23:O27)</f>
        <v>0</v>
      </c>
      <c r="P28" s="104">
        <f>SUM(P23:P27)</f>
        <v>0</v>
      </c>
      <c r="Q28" s="109">
        <f>SUM(Q23:Q27)</f>
        <v>6702719.380000001</v>
      </c>
      <c r="R28" s="103"/>
      <c r="S28" s="104"/>
      <c r="T28" s="111"/>
      <c r="U28" s="112"/>
      <c r="V28" s="45"/>
      <c r="W28" s="45"/>
      <c r="X28" s="45"/>
      <c r="Y28" s="45"/>
      <c r="Z28" s="45"/>
      <c r="AA28" s="45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s="25" customFormat="1" ht="14.25">
      <c r="A29" s="158">
        <v>2025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  <c r="R29" s="159"/>
      <c r="S29" s="159"/>
      <c r="T29" s="159"/>
      <c r="U29" s="159"/>
      <c r="V29" s="46"/>
      <c r="W29" s="46"/>
      <c r="X29" s="46"/>
      <c r="Y29" s="46"/>
      <c r="Z29" s="46"/>
      <c r="AA29" s="46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s="25" customFormat="1" ht="60">
      <c r="A30" s="113">
        <v>1</v>
      </c>
      <c r="B30" s="113" t="s">
        <v>54</v>
      </c>
      <c r="C30" s="105">
        <v>1990</v>
      </c>
      <c r="D30" s="105" t="s">
        <v>63</v>
      </c>
      <c r="E30" s="105" t="s">
        <v>45</v>
      </c>
      <c r="F30" s="105">
        <v>3</v>
      </c>
      <c r="G30" s="105">
        <v>4</v>
      </c>
      <c r="H30" s="104">
        <v>2495</v>
      </c>
      <c r="I30" s="104">
        <v>2489.25</v>
      </c>
      <c r="J30" s="104">
        <v>2489.25</v>
      </c>
      <c r="K30" s="114">
        <v>131</v>
      </c>
      <c r="L30" s="101" t="s">
        <v>59</v>
      </c>
      <c r="M30" s="124">
        <v>2556377</v>
      </c>
      <c r="N30" s="100">
        <v>0</v>
      </c>
      <c r="O30" s="100">
        <v>0</v>
      </c>
      <c r="P30" s="100">
        <v>0</v>
      </c>
      <c r="Q30" s="103">
        <f>M30</f>
        <v>2556377</v>
      </c>
      <c r="R30" s="99">
        <f>M30/I30</f>
        <v>1026.966757055338</v>
      </c>
      <c r="S30" s="100">
        <v>22041.12</v>
      </c>
      <c r="T30" s="101" t="s">
        <v>46</v>
      </c>
      <c r="U30" s="102">
        <v>6.3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s="25" customFormat="1" ht="48.75" customHeight="1">
      <c r="A31" s="113">
        <v>2</v>
      </c>
      <c r="B31" s="115" t="s">
        <v>55</v>
      </c>
      <c r="C31" s="105">
        <v>1981</v>
      </c>
      <c r="D31" s="105">
        <v>2009</v>
      </c>
      <c r="E31" s="105" t="s">
        <v>45</v>
      </c>
      <c r="F31" s="105">
        <v>2</v>
      </c>
      <c r="G31" s="105">
        <v>2</v>
      </c>
      <c r="H31" s="104">
        <v>569.77</v>
      </c>
      <c r="I31" s="104">
        <v>537.83</v>
      </c>
      <c r="J31" s="104">
        <v>537.83</v>
      </c>
      <c r="K31" s="114">
        <v>26</v>
      </c>
      <c r="L31" s="101" t="s">
        <v>47</v>
      </c>
      <c r="M31" s="103">
        <v>631874.93</v>
      </c>
      <c r="N31" s="100">
        <v>0</v>
      </c>
      <c r="O31" s="100">
        <v>0</v>
      </c>
      <c r="P31" s="100">
        <v>0</v>
      </c>
      <c r="Q31" s="103">
        <f>M31</f>
        <v>631874.93</v>
      </c>
      <c r="R31" s="99">
        <f>M31/I31</f>
        <v>1174.8599557480989</v>
      </c>
      <c r="S31" s="100">
        <v>22041.12</v>
      </c>
      <c r="T31" s="101" t="s">
        <v>46</v>
      </c>
      <c r="U31" s="102">
        <v>6.3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s="25" customFormat="1" ht="48.75" customHeight="1">
      <c r="A32" s="108">
        <v>3</v>
      </c>
      <c r="B32" s="115" t="s">
        <v>56</v>
      </c>
      <c r="C32" s="105">
        <v>1974</v>
      </c>
      <c r="D32" s="105">
        <v>2008</v>
      </c>
      <c r="E32" s="105" t="s">
        <v>45</v>
      </c>
      <c r="F32" s="105">
        <v>2</v>
      </c>
      <c r="G32" s="105">
        <v>2</v>
      </c>
      <c r="H32" s="104">
        <v>612.39</v>
      </c>
      <c r="I32" s="104">
        <v>562.39</v>
      </c>
      <c r="J32" s="104">
        <v>562.39</v>
      </c>
      <c r="K32" s="114">
        <v>26</v>
      </c>
      <c r="L32" s="101" t="s">
        <v>61</v>
      </c>
      <c r="M32" s="103">
        <v>959002.74</v>
      </c>
      <c r="N32" s="100">
        <v>0</v>
      </c>
      <c r="O32" s="100">
        <v>0</v>
      </c>
      <c r="P32" s="100">
        <v>0</v>
      </c>
      <c r="Q32" s="103">
        <f>M32</f>
        <v>959002.74</v>
      </c>
      <c r="R32" s="99">
        <f>M32/I32</f>
        <v>1705.2272266576574</v>
      </c>
      <c r="S32" s="100">
        <v>22041.12</v>
      </c>
      <c r="T32" s="101" t="s">
        <v>46</v>
      </c>
      <c r="U32" s="102">
        <v>6.3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s="25" customFormat="1" ht="48.75" customHeight="1">
      <c r="A33" s="108">
        <v>4</v>
      </c>
      <c r="B33" s="108" t="s">
        <v>51</v>
      </c>
      <c r="C33" s="107">
        <v>1978</v>
      </c>
      <c r="D33" s="107">
        <v>2011</v>
      </c>
      <c r="E33" s="101" t="s">
        <v>45</v>
      </c>
      <c r="F33" s="107">
        <v>2</v>
      </c>
      <c r="G33" s="107">
        <v>2</v>
      </c>
      <c r="H33" s="99">
        <v>875.2</v>
      </c>
      <c r="I33" s="99">
        <v>850.5</v>
      </c>
      <c r="J33" s="99">
        <v>850.5</v>
      </c>
      <c r="K33" s="107">
        <v>31</v>
      </c>
      <c r="L33" s="101" t="s">
        <v>47</v>
      </c>
      <c r="M33" s="103">
        <v>970596.8</v>
      </c>
      <c r="N33" s="100">
        <v>0</v>
      </c>
      <c r="O33" s="100">
        <v>0</v>
      </c>
      <c r="P33" s="100">
        <v>0</v>
      </c>
      <c r="Q33" s="103">
        <f>M33</f>
        <v>970596.8</v>
      </c>
      <c r="R33" s="99">
        <f>M33/I33</f>
        <v>1141.207289829512</v>
      </c>
      <c r="S33" s="100">
        <v>22041.12</v>
      </c>
      <c r="T33" s="101" t="s">
        <v>46</v>
      </c>
      <c r="U33" s="102">
        <v>6.3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s="25" customFormat="1" ht="15">
      <c r="A34" s="108"/>
      <c r="B34" s="125" t="s">
        <v>65</v>
      </c>
      <c r="C34" s="105"/>
      <c r="D34" s="105"/>
      <c r="E34" s="105"/>
      <c r="F34" s="105"/>
      <c r="G34" s="105"/>
      <c r="H34" s="109">
        <f>SUM(H30:H32)</f>
        <v>3677.16</v>
      </c>
      <c r="I34" s="109">
        <f>SUM(I30:I32)</f>
        <v>3589.47</v>
      </c>
      <c r="J34" s="109">
        <f>SUM(J30:J32)</f>
        <v>3589.47</v>
      </c>
      <c r="K34" s="116">
        <f>SUM(K30:K32)</f>
        <v>183</v>
      </c>
      <c r="L34" s="105"/>
      <c r="M34" s="109">
        <f>SUM(M30:M33)</f>
        <v>5117851.47</v>
      </c>
      <c r="N34" s="104">
        <v>0</v>
      </c>
      <c r="O34" s="104">
        <v>0</v>
      </c>
      <c r="P34" s="104">
        <v>0</v>
      </c>
      <c r="Q34" s="109">
        <f>SUM(Q30:Q33)</f>
        <v>5117851.47</v>
      </c>
      <c r="R34" s="103"/>
      <c r="S34" s="104"/>
      <c r="T34" s="111"/>
      <c r="U34" s="117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s="25" customFormat="1" ht="14.25">
      <c r="A35" s="158">
        <v>2026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  <c r="R35" s="159"/>
      <c r="S35" s="159"/>
      <c r="T35" s="159"/>
      <c r="U35" s="159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25" customFormat="1" ht="117" customHeight="1">
      <c r="A36" s="118">
        <v>1</v>
      </c>
      <c r="B36" s="119" t="s">
        <v>57</v>
      </c>
      <c r="C36" s="114">
        <v>1993</v>
      </c>
      <c r="D36" s="114" t="s">
        <v>63</v>
      </c>
      <c r="E36" s="103" t="s">
        <v>45</v>
      </c>
      <c r="F36" s="120">
        <v>3</v>
      </c>
      <c r="G36" s="120">
        <v>3</v>
      </c>
      <c r="H36" s="103">
        <v>1672.2</v>
      </c>
      <c r="I36" s="103">
        <v>1666.4</v>
      </c>
      <c r="J36" s="103">
        <v>1666.4</v>
      </c>
      <c r="K36" s="120">
        <v>63</v>
      </c>
      <c r="L36" s="101" t="s">
        <v>62</v>
      </c>
      <c r="M36" s="103">
        <v>22460243.12</v>
      </c>
      <c r="N36" s="100">
        <v>0</v>
      </c>
      <c r="O36" s="100">
        <v>0</v>
      </c>
      <c r="P36" s="98">
        <v>0</v>
      </c>
      <c r="Q36" s="103">
        <f>M36</f>
        <v>22460243.12</v>
      </c>
      <c r="R36" s="99">
        <f>M36/I36</f>
        <v>13478.302400384062</v>
      </c>
      <c r="S36" s="100">
        <v>22041.12</v>
      </c>
      <c r="T36" s="101" t="s">
        <v>46</v>
      </c>
      <c r="U36" s="102">
        <v>6.3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1:42" s="48" customFormat="1" ht="15">
      <c r="A37" s="79"/>
      <c r="B37" s="126" t="s">
        <v>66</v>
      </c>
      <c r="C37" s="61"/>
      <c r="D37" s="61"/>
      <c r="E37" s="52"/>
      <c r="F37" s="71"/>
      <c r="G37" s="71"/>
      <c r="H37" s="94">
        <f>SUM(H36)</f>
        <v>1672.2</v>
      </c>
      <c r="I37" s="94">
        <f>SUM(I36)</f>
        <v>1666.4</v>
      </c>
      <c r="J37" s="94">
        <f>SUM(J36)</f>
        <v>1666.4</v>
      </c>
      <c r="K37" s="95">
        <f>SUM(K36)</f>
        <v>63</v>
      </c>
      <c r="L37" s="52"/>
      <c r="M37" s="94">
        <f>SUM(M36)</f>
        <v>22460243.12</v>
      </c>
      <c r="N37" s="52">
        <v>0</v>
      </c>
      <c r="O37" s="52">
        <v>0</v>
      </c>
      <c r="P37" s="52">
        <v>0</v>
      </c>
      <c r="Q37" s="94">
        <f>SUM(Q36)</f>
        <v>22460243.12</v>
      </c>
      <c r="R37" s="52"/>
      <c r="S37" s="33"/>
      <c r="T37" s="33"/>
      <c r="U37" s="68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s="48" customFormat="1" ht="15">
      <c r="A38" s="38"/>
      <c r="B38" s="15"/>
      <c r="C38" s="9"/>
      <c r="D38" s="9"/>
      <c r="E38" s="9"/>
      <c r="F38" s="9"/>
      <c r="G38" s="9"/>
      <c r="H38" s="9"/>
      <c r="I38" s="8"/>
      <c r="J38" s="9"/>
      <c r="K38" s="22"/>
      <c r="L38" s="3"/>
      <c r="M38" s="55"/>
      <c r="N38" s="55"/>
      <c r="O38" s="55"/>
      <c r="P38" s="55"/>
      <c r="Q38" s="55"/>
      <c r="R38" s="21"/>
      <c r="S38" s="21"/>
      <c r="T38" s="3"/>
      <c r="U38" s="3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2:42" ht="15">
      <c r="B39" s="15"/>
      <c r="C39" s="9"/>
      <c r="D39" s="9"/>
      <c r="E39" s="9"/>
      <c r="F39" s="9"/>
      <c r="G39" s="9"/>
      <c r="H39" s="9"/>
      <c r="I39" s="8"/>
      <c r="J39" s="9"/>
      <c r="K39" s="22"/>
      <c r="L39" s="3"/>
      <c r="M39" s="55"/>
      <c r="N39" s="55"/>
      <c r="O39" s="55"/>
      <c r="P39" s="55"/>
      <c r="Q39" s="55"/>
      <c r="R39" s="21"/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5">
      <c r="B40" s="15"/>
      <c r="C40" s="9"/>
      <c r="D40" s="9"/>
      <c r="E40" s="9"/>
      <c r="F40" s="9"/>
      <c r="G40" s="9"/>
      <c r="H40" s="72"/>
      <c r="I40" s="72"/>
      <c r="J40" s="72"/>
      <c r="K40" s="72"/>
      <c r="L40" s="3"/>
      <c r="M40" s="55"/>
      <c r="N40" s="55"/>
      <c r="O40" s="55"/>
      <c r="P40" s="55"/>
      <c r="Q40" s="55"/>
      <c r="R40" s="21"/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5">
      <c r="B41" s="15"/>
      <c r="C41" s="9"/>
      <c r="D41" s="9"/>
      <c r="E41" s="9"/>
      <c r="F41" s="9"/>
      <c r="G41" s="9"/>
      <c r="H41" s="72"/>
      <c r="I41" s="72"/>
      <c r="J41" s="72"/>
      <c r="K41" s="72"/>
      <c r="L41" s="72"/>
      <c r="M41" s="72"/>
      <c r="N41" s="72"/>
      <c r="O41" s="55"/>
      <c r="P41" s="55"/>
      <c r="Q41" s="55"/>
      <c r="R41" s="21"/>
      <c r="S41" s="2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5">
      <c r="B42" s="15"/>
      <c r="C42" s="9"/>
      <c r="D42" s="9"/>
      <c r="E42" s="9"/>
      <c r="F42" s="9"/>
      <c r="G42" s="9"/>
      <c r="H42" s="9"/>
      <c r="I42" s="8"/>
      <c r="J42" s="9"/>
      <c r="K42" s="22"/>
      <c r="L42" s="3"/>
      <c r="M42" s="55"/>
      <c r="N42" s="55"/>
      <c r="O42" s="55" t="e">
        <f>#REF!+#REF!</f>
        <v>#REF!</v>
      </c>
      <c r="P42" s="55"/>
      <c r="Q42" s="55"/>
      <c r="R42" s="21"/>
      <c r="S42" s="2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5">
      <c r="B43" s="15"/>
      <c r="C43" s="9"/>
      <c r="D43" s="9"/>
      <c r="E43" s="9"/>
      <c r="F43" s="9"/>
      <c r="G43" s="9"/>
      <c r="H43" s="9"/>
      <c r="I43" s="8"/>
      <c r="J43" s="9"/>
      <c r="K43" s="22"/>
      <c r="L43" s="3"/>
      <c r="M43" s="55"/>
      <c r="N43" s="55"/>
      <c r="O43" s="55"/>
      <c r="P43" s="55"/>
      <c r="Q43" s="55"/>
      <c r="R43" s="21"/>
      <c r="S43" s="2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5">
      <c r="B44" s="15"/>
      <c r="C44" s="9"/>
      <c r="D44" s="9"/>
      <c r="E44" s="9"/>
      <c r="F44" s="9"/>
      <c r="G44" s="9"/>
      <c r="H44" s="9"/>
      <c r="I44" s="8"/>
      <c r="J44" s="9"/>
      <c r="K44" s="22"/>
      <c r="L44" s="3"/>
      <c r="M44" s="55"/>
      <c r="N44" s="55"/>
      <c r="O44" s="55"/>
      <c r="P44" s="55"/>
      <c r="Q44" s="55"/>
      <c r="R44" s="21"/>
      <c r="S44" s="2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5">
      <c r="B45" s="15"/>
      <c r="C45" s="9"/>
      <c r="D45" s="9"/>
      <c r="E45" s="9"/>
      <c r="F45" s="9"/>
      <c r="G45" s="9"/>
      <c r="H45" s="9"/>
      <c r="I45" s="8"/>
      <c r="J45" s="9"/>
      <c r="K45" s="22"/>
      <c r="L45" s="3"/>
      <c r="M45" s="55"/>
      <c r="N45" s="55"/>
      <c r="O45" s="55"/>
      <c r="P45" s="55"/>
      <c r="Q45" s="55"/>
      <c r="R45" s="21"/>
      <c r="S45" s="2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5">
      <c r="B46" s="15"/>
      <c r="C46" s="9"/>
      <c r="D46" s="9"/>
      <c r="E46" s="9"/>
      <c r="F46" s="9"/>
      <c r="G46" s="9"/>
      <c r="H46" s="9"/>
      <c r="I46" s="8"/>
      <c r="J46" s="9"/>
      <c r="K46" s="22"/>
      <c r="L46" s="3"/>
      <c r="M46" s="55"/>
      <c r="N46" s="55"/>
      <c r="O46" s="55"/>
      <c r="P46" s="55"/>
      <c r="Q46" s="55"/>
      <c r="R46" s="21"/>
      <c r="S46" s="2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5">
      <c r="B47" s="15"/>
      <c r="C47" s="9"/>
      <c r="D47" s="9"/>
      <c r="E47" s="9"/>
      <c r="F47" s="9"/>
      <c r="G47" s="9"/>
      <c r="H47" s="9"/>
      <c r="I47" s="8"/>
      <c r="J47" s="9"/>
      <c r="K47" s="22"/>
      <c r="L47" s="3"/>
      <c r="M47" s="55"/>
      <c r="N47" s="55"/>
      <c r="O47" s="55"/>
      <c r="P47" s="55"/>
      <c r="Q47" s="55"/>
      <c r="R47" s="21"/>
      <c r="S47" s="2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5">
      <c r="B48" s="15"/>
      <c r="C48" s="9"/>
      <c r="D48" s="9"/>
      <c r="E48" s="9"/>
      <c r="F48" s="9"/>
      <c r="G48" s="9"/>
      <c r="H48" s="9"/>
      <c r="I48" s="8"/>
      <c r="J48" s="9"/>
      <c r="K48" s="22"/>
      <c r="L48" s="3"/>
      <c r="M48" s="55"/>
      <c r="N48" s="55"/>
      <c r="O48" s="55"/>
      <c r="P48" s="55"/>
      <c r="Q48" s="55"/>
      <c r="R48" s="21"/>
      <c r="S48" s="21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5">
      <c r="B49" s="15"/>
      <c r="C49" s="9"/>
      <c r="D49" s="9"/>
      <c r="E49" s="9"/>
      <c r="F49" s="9"/>
      <c r="G49" s="9"/>
      <c r="H49" s="9"/>
      <c r="I49" s="8"/>
      <c r="J49" s="9"/>
      <c r="K49" s="22"/>
      <c r="L49" s="3"/>
      <c r="M49" s="55"/>
      <c r="N49" s="55"/>
      <c r="O49" s="55"/>
      <c r="P49" s="55"/>
      <c r="Q49" s="55"/>
      <c r="R49" s="21"/>
      <c r="S49" s="21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5">
      <c r="B50" s="15"/>
      <c r="C50" s="9"/>
      <c r="D50" s="9"/>
      <c r="E50" s="9"/>
      <c r="F50" s="9"/>
      <c r="G50" s="9"/>
      <c r="H50" s="9"/>
      <c r="I50" s="8"/>
      <c r="J50" s="9"/>
      <c r="K50" s="22"/>
      <c r="L50" s="3"/>
      <c r="M50" s="55"/>
      <c r="N50" s="55"/>
      <c r="O50" s="55"/>
      <c r="P50" s="55"/>
      <c r="Q50" s="55"/>
      <c r="R50" s="21"/>
      <c r="S50" s="2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5">
      <c r="B51" s="15"/>
      <c r="C51" s="9"/>
      <c r="D51" s="9"/>
      <c r="E51" s="9"/>
      <c r="F51" s="9"/>
      <c r="G51" s="9"/>
      <c r="H51" s="9"/>
      <c r="I51" s="8"/>
      <c r="J51" s="9"/>
      <c r="K51" s="22"/>
      <c r="L51" s="3"/>
      <c r="M51" s="55"/>
      <c r="N51" s="55"/>
      <c r="O51" s="55"/>
      <c r="P51" s="55"/>
      <c r="Q51" s="55"/>
      <c r="R51" s="21"/>
      <c r="S51" s="2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5">
      <c r="B52" s="15"/>
      <c r="C52" s="9"/>
      <c r="D52" s="9"/>
      <c r="E52" s="9"/>
      <c r="F52" s="9"/>
      <c r="G52" s="9"/>
      <c r="H52" s="9"/>
      <c r="I52" s="8"/>
      <c r="J52" s="9"/>
      <c r="K52" s="22"/>
      <c r="L52" s="3"/>
      <c r="M52" s="55"/>
      <c r="N52" s="55"/>
      <c r="O52" s="55"/>
      <c r="P52" s="55"/>
      <c r="Q52" s="55"/>
      <c r="R52" s="21"/>
      <c r="S52" s="2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5">
      <c r="B53" s="15"/>
      <c r="C53" s="9"/>
      <c r="D53" s="9"/>
      <c r="E53" s="9"/>
      <c r="F53" s="9"/>
      <c r="G53" s="9"/>
      <c r="H53" s="9"/>
      <c r="I53" s="8"/>
      <c r="J53" s="9"/>
      <c r="K53" s="22"/>
      <c r="L53" s="3"/>
      <c r="M53" s="55"/>
      <c r="N53" s="55"/>
      <c r="O53" s="55"/>
      <c r="P53" s="55"/>
      <c r="Q53" s="55"/>
      <c r="R53" s="21"/>
      <c r="S53" s="21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5">
      <c r="B54" s="15"/>
      <c r="C54" s="9"/>
      <c r="D54" s="9"/>
      <c r="E54" s="9"/>
      <c r="F54" s="9"/>
      <c r="G54" s="9"/>
      <c r="H54" s="9"/>
      <c r="I54" s="8"/>
      <c r="J54" s="9"/>
      <c r="K54" s="22"/>
      <c r="L54" s="3"/>
      <c r="M54" s="55"/>
      <c r="N54" s="55"/>
      <c r="O54" s="55"/>
      <c r="P54" s="55"/>
      <c r="Q54" s="55"/>
      <c r="R54" s="21"/>
      <c r="S54" s="21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5">
      <c r="B55" s="15"/>
      <c r="C55" s="9"/>
      <c r="D55" s="9"/>
      <c r="E55" s="9"/>
      <c r="F55" s="9"/>
      <c r="G55" s="9"/>
      <c r="H55" s="9"/>
      <c r="I55" s="8"/>
      <c r="J55" s="9"/>
      <c r="K55" s="22"/>
      <c r="L55" s="3"/>
      <c r="M55" s="55"/>
      <c r="N55" s="55"/>
      <c r="O55" s="55"/>
      <c r="P55" s="55"/>
      <c r="Q55" s="55"/>
      <c r="R55" s="21"/>
      <c r="S55" s="21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5">
      <c r="B56" s="15"/>
      <c r="C56" s="9"/>
      <c r="D56" s="9"/>
      <c r="E56" s="9"/>
      <c r="F56" s="9"/>
      <c r="G56" s="9"/>
      <c r="H56" s="9"/>
      <c r="I56" s="8"/>
      <c r="J56" s="9"/>
      <c r="K56" s="22"/>
      <c r="L56" s="3"/>
      <c r="M56" s="55"/>
      <c r="N56" s="55"/>
      <c r="O56" s="55"/>
      <c r="P56" s="55"/>
      <c r="Q56" s="55"/>
      <c r="R56" s="21"/>
      <c r="S56" s="2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5">
      <c r="B57" s="15"/>
      <c r="C57" s="9"/>
      <c r="D57" s="9"/>
      <c r="E57" s="9"/>
      <c r="F57" s="9"/>
      <c r="G57" s="9"/>
      <c r="H57" s="9"/>
      <c r="I57" s="8"/>
      <c r="J57" s="9"/>
      <c r="K57" s="22"/>
      <c r="L57" s="3"/>
      <c r="M57" s="55"/>
      <c r="N57" s="55"/>
      <c r="O57" s="55"/>
      <c r="P57" s="55"/>
      <c r="Q57" s="55"/>
      <c r="R57" s="21"/>
      <c r="S57" s="21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5">
      <c r="B58" s="15"/>
      <c r="C58" s="9"/>
      <c r="D58" s="9"/>
      <c r="E58" s="9"/>
      <c r="F58" s="9"/>
      <c r="G58" s="9"/>
      <c r="H58" s="9"/>
      <c r="I58" s="8"/>
      <c r="J58" s="9"/>
      <c r="K58" s="22"/>
      <c r="L58" s="3"/>
      <c r="M58" s="55"/>
      <c r="N58" s="55"/>
      <c r="O58" s="55"/>
      <c r="P58" s="55"/>
      <c r="Q58" s="55"/>
      <c r="R58" s="21"/>
      <c r="S58" s="21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5">
      <c r="B59" s="15"/>
      <c r="C59" s="9"/>
      <c r="D59" s="9"/>
      <c r="E59" s="9"/>
      <c r="F59" s="9"/>
      <c r="G59" s="9"/>
      <c r="H59" s="9"/>
      <c r="I59" s="10"/>
      <c r="J59" s="11"/>
      <c r="K59" s="22"/>
      <c r="L59" s="3"/>
      <c r="M59" s="55"/>
      <c r="N59" s="55"/>
      <c r="O59" s="55"/>
      <c r="P59" s="55"/>
      <c r="Q59" s="55"/>
      <c r="R59" s="21"/>
      <c r="S59" s="21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5">
      <c r="B60" s="15"/>
      <c r="C60" s="9"/>
      <c r="D60" s="9"/>
      <c r="E60" s="9"/>
      <c r="F60" s="9"/>
      <c r="G60" s="9"/>
      <c r="H60" s="9"/>
      <c r="I60" s="10"/>
      <c r="J60" s="11"/>
      <c r="K60" s="22"/>
      <c r="L60" s="3"/>
      <c r="M60" s="55"/>
      <c r="N60" s="55"/>
      <c r="O60" s="55"/>
      <c r="P60" s="55"/>
      <c r="Q60" s="55"/>
      <c r="R60" s="21"/>
      <c r="S60" s="2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5">
      <c r="B61" s="7"/>
      <c r="C61" s="3"/>
      <c r="D61" s="3"/>
      <c r="E61" s="3"/>
      <c r="F61" s="3"/>
      <c r="G61" s="3"/>
      <c r="H61" s="3"/>
      <c r="I61" s="8"/>
      <c r="J61" s="8"/>
      <c r="K61" s="64"/>
      <c r="L61" s="3"/>
      <c r="M61" s="55"/>
      <c r="N61" s="55"/>
      <c r="O61" s="55"/>
      <c r="P61" s="55"/>
      <c r="Q61" s="55"/>
      <c r="R61" s="21"/>
      <c r="S61" s="21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5">
      <c r="B62" s="7"/>
      <c r="C62" s="3"/>
      <c r="D62" s="3"/>
      <c r="E62" s="3"/>
      <c r="F62" s="3"/>
      <c r="G62" s="3"/>
      <c r="H62" s="3"/>
      <c r="I62" s="8"/>
      <c r="J62" s="8"/>
      <c r="K62" s="6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72" spans="2:11" ht="15">
      <c r="B72" s="12"/>
      <c r="C72" s="13"/>
      <c r="D72" s="13"/>
      <c r="E72" s="13"/>
      <c r="F72" s="13"/>
      <c r="G72" s="13"/>
      <c r="H72" s="13"/>
      <c r="I72" s="13"/>
      <c r="J72" s="13"/>
      <c r="K72" s="65"/>
    </row>
    <row r="73" spans="2:11" ht="15">
      <c r="B73" s="12"/>
      <c r="C73" s="13"/>
      <c r="D73" s="13"/>
      <c r="E73" s="13"/>
      <c r="F73" s="13"/>
      <c r="G73" s="13"/>
      <c r="H73" s="13"/>
      <c r="I73" s="13"/>
      <c r="J73" s="13"/>
      <c r="K73" s="65"/>
    </row>
    <row r="74" spans="2:11" ht="15">
      <c r="B74" s="17"/>
      <c r="C74" s="17"/>
      <c r="D74" s="17"/>
      <c r="E74" s="17"/>
      <c r="F74" s="17"/>
      <c r="G74" s="17"/>
      <c r="H74" s="17"/>
      <c r="I74" s="17"/>
      <c r="J74" s="17"/>
      <c r="K74" s="66"/>
    </row>
    <row r="75" spans="2:11" ht="15">
      <c r="B75" s="12"/>
      <c r="C75" s="13"/>
      <c r="D75" s="13"/>
      <c r="E75" s="13"/>
      <c r="F75" s="13"/>
      <c r="G75" s="13"/>
      <c r="H75" s="13"/>
      <c r="I75" s="13"/>
      <c r="J75" s="13"/>
      <c r="K75" s="65"/>
    </row>
  </sheetData>
  <sheetProtection/>
  <mergeCells count="35">
    <mergeCell ref="A29:U29"/>
    <mergeCell ref="A35:U35"/>
    <mergeCell ref="B16:T16"/>
    <mergeCell ref="C18:C19"/>
    <mergeCell ref="E17:E19"/>
    <mergeCell ref="U17:U19"/>
    <mergeCell ref="T17:T19"/>
    <mergeCell ref="M18:M19"/>
    <mergeCell ref="H17:H19"/>
    <mergeCell ref="J18:J19"/>
    <mergeCell ref="A15:T15"/>
    <mergeCell ref="Q6:U6"/>
    <mergeCell ref="Q13:U13"/>
    <mergeCell ref="A22:U22"/>
    <mergeCell ref="M17:Q17"/>
    <mergeCell ref="Q18:Q19"/>
    <mergeCell ref="O18:P18"/>
    <mergeCell ref="N18:N19"/>
    <mergeCell ref="S17:S19"/>
    <mergeCell ref="G17:G19"/>
    <mergeCell ref="B17:B19"/>
    <mergeCell ref="D18:D19"/>
    <mergeCell ref="C17:D17"/>
    <mergeCell ref="F17:F19"/>
    <mergeCell ref="I17:J17"/>
    <mergeCell ref="R17:R19"/>
    <mergeCell ref="L17:L19"/>
    <mergeCell ref="I18:I19"/>
    <mergeCell ref="K17:K19"/>
    <mergeCell ref="Q14:U14"/>
    <mergeCell ref="Q7:U7"/>
    <mergeCell ref="Q8:U8"/>
    <mergeCell ref="Q12:U12"/>
    <mergeCell ref="Q9:U11"/>
    <mergeCell ref="Q2:U2"/>
  </mergeCells>
  <conditionalFormatting sqref="S36:S37 R28 S23:S27 S30:S33">
    <cfRule type="cellIs" priority="163" dxfId="0" operator="equal" stopIfTrue="1">
      <formula>$B$19</formula>
    </cfRule>
  </conditionalFormatting>
  <conditionalFormatting sqref="S23">
    <cfRule type="cellIs" priority="4" dxfId="0" operator="equal" stopIfTrue="1">
      <formula>$B$19</formula>
    </cfRule>
  </conditionalFormatting>
  <conditionalFormatting sqref="S24">
    <cfRule type="cellIs" priority="3" dxfId="0" operator="equal" stopIfTrue="1">
      <formula>$B$19</formula>
    </cfRule>
  </conditionalFormatting>
  <conditionalFormatting sqref="S25:S27">
    <cfRule type="cellIs" priority="2" dxfId="0" operator="equal" stopIfTrue="1">
      <formula>$B$19</formula>
    </cfRule>
  </conditionalFormatting>
  <conditionalFormatting sqref="S31:S33">
    <cfRule type="cellIs" priority="1" dxfId="0" operator="equal" stopIfTrue="1">
      <formula>$B$19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Q131"/>
  <sheetViews>
    <sheetView view="pageBreakPreview" zoomScaleSheetLayoutView="100" workbookViewId="0" topLeftCell="A1">
      <selection activeCell="M10" sqref="M10:Q18"/>
    </sheetView>
  </sheetViews>
  <sheetFormatPr defaultColWidth="9.00390625" defaultRowHeight="12.75"/>
  <cols>
    <col min="1" max="1" width="5.00390625" style="19" customWidth="1"/>
    <col min="2" max="2" width="23.125" style="16" customWidth="1"/>
    <col min="3" max="3" width="13.625" style="16" customWidth="1"/>
    <col min="4" max="4" width="16.125" style="16" customWidth="1"/>
    <col min="5" max="5" width="13.875" style="16" bestFit="1" customWidth="1"/>
    <col min="6" max="6" width="15.125" style="16" customWidth="1"/>
    <col min="7" max="7" width="13.625" style="16" customWidth="1"/>
    <col min="8" max="8" width="12.75390625" style="16" bestFit="1" customWidth="1"/>
    <col min="9" max="9" width="14.00390625" style="16" customWidth="1"/>
    <col min="10" max="10" width="10.00390625" style="16" customWidth="1"/>
    <col min="11" max="11" width="12.875" style="16" customWidth="1"/>
    <col min="12" max="12" width="12.375" style="16" customWidth="1"/>
    <col min="13" max="13" width="12.875" style="16" customWidth="1"/>
    <col min="14" max="14" width="13.75390625" style="16" customWidth="1"/>
    <col min="15" max="15" width="12.625" style="16" customWidth="1"/>
    <col min="16" max="16" width="11.125" style="14" customWidth="1"/>
    <col min="17" max="17" width="8.375" style="14" customWidth="1"/>
    <col min="18" max="18" width="9.125" style="16" customWidth="1"/>
    <col min="19" max="16384" width="9.125" style="16" customWidth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spans="2:17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73" t="s">
        <v>72</v>
      </c>
      <c r="N10" s="174"/>
      <c r="O10" s="174"/>
      <c r="P10" s="174"/>
      <c r="Q10" s="174"/>
    </row>
    <row r="11" spans="2:17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74"/>
      <c r="N11" s="174"/>
      <c r="O11" s="174"/>
      <c r="P11" s="174"/>
      <c r="Q11" s="174"/>
    </row>
    <row r="12" spans="2:17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74"/>
      <c r="N12" s="174"/>
      <c r="O12" s="174"/>
      <c r="P12" s="174"/>
      <c r="Q12" s="174"/>
    </row>
    <row r="13" spans="2:17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4"/>
      <c r="N13" s="174"/>
      <c r="O13" s="174"/>
      <c r="P13" s="174"/>
      <c r="Q13" s="174"/>
    </row>
    <row r="14" spans="2:17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74"/>
      <c r="N14" s="174"/>
      <c r="O14" s="174"/>
      <c r="P14" s="174"/>
      <c r="Q14" s="174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4"/>
      <c r="N15" s="174"/>
      <c r="O15" s="174"/>
      <c r="P15" s="174"/>
      <c r="Q15" s="174"/>
    </row>
    <row r="16" spans="2:17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74"/>
      <c r="N16" s="174"/>
      <c r="O16" s="174"/>
      <c r="P16" s="174"/>
      <c r="Q16" s="174"/>
    </row>
    <row r="17" spans="2:17" ht="61.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74"/>
      <c r="N17" s="174"/>
      <c r="O17" s="174"/>
      <c r="P17" s="174"/>
      <c r="Q17" s="174"/>
    </row>
    <row r="18" spans="1:17" ht="16.5" customHeight="1" hidden="1">
      <c r="A18" s="20"/>
      <c r="B18" s="7"/>
      <c r="C18" s="3"/>
      <c r="D18" s="3"/>
      <c r="E18" s="3"/>
      <c r="F18" s="3"/>
      <c r="G18" s="3"/>
      <c r="H18" s="8"/>
      <c r="I18" s="8"/>
      <c r="J18" s="8"/>
      <c r="K18" s="9"/>
      <c r="L18" s="10"/>
      <c r="M18" s="174"/>
      <c r="N18" s="174"/>
      <c r="O18" s="174"/>
      <c r="P18" s="174"/>
      <c r="Q18" s="174"/>
    </row>
    <row r="19" spans="1:17" ht="71.25" customHeight="1">
      <c r="A19" s="20"/>
      <c r="B19" s="183" t="s">
        <v>71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"/>
    </row>
    <row r="20" spans="1:15" ht="18.75">
      <c r="A20" s="20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4"/>
      <c r="O20" s="14"/>
    </row>
    <row r="21" spans="1:17" s="37" customFormat="1" ht="119.25" customHeight="1">
      <c r="A21" s="85" t="s">
        <v>3</v>
      </c>
      <c r="B21" s="4" t="s">
        <v>16</v>
      </c>
      <c r="C21" s="5" t="s">
        <v>35</v>
      </c>
      <c r="D21" s="5" t="s">
        <v>22</v>
      </c>
      <c r="E21" s="5" t="s">
        <v>23</v>
      </c>
      <c r="F21" s="185" t="s">
        <v>17</v>
      </c>
      <c r="G21" s="185"/>
      <c r="H21" s="185" t="s">
        <v>24</v>
      </c>
      <c r="I21" s="185"/>
      <c r="J21" s="185" t="s">
        <v>28</v>
      </c>
      <c r="K21" s="185"/>
      <c r="L21" s="185" t="s">
        <v>29</v>
      </c>
      <c r="M21" s="185"/>
      <c r="N21" s="175" t="s">
        <v>31</v>
      </c>
      <c r="O21" s="175"/>
      <c r="P21" s="176" t="s">
        <v>25</v>
      </c>
      <c r="Q21" s="177"/>
    </row>
    <row r="22" spans="1:17" s="37" customFormat="1" ht="15" customHeight="1">
      <c r="A22" s="78"/>
      <c r="B22" s="77" t="s">
        <v>18</v>
      </c>
      <c r="C22" s="4" t="s">
        <v>11</v>
      </c>
      <c r="D22" s="4" t="s">
        <v>11</v>
      </c>
      <c r="E22" s="4" t="s">
        <v>11</v>
      </c>
      <c r="F22" s="4" t="s">
        <v>8</v>
      </c>
      <c r="G22" s="4" t="s">
        <v>11</v>
      </c>
      <c r="H22" s="4" t="s">
        <v>15</v>
      </c>
      <c r="I22" s="4" t="s">
        <v>11</v>
      </c>
      <c r="J22" s="4" t="s">
        <v>8</v>
      </c>
      <c r="K22" s="4" t="s">
        <v>11</v>
      </c>
      <c r="L22" s="4" t="s">
        <v>8</v>
      </c>
      <c r="M22" s="4" t="s">
        <v>11</v>
      </c>
      <c r="N22" s="4" t="s">
        <v>19</v>
      </c>
      <c r="O22" s="84" t="s">
        <v>11</v>
      </c>
      <c r="P22" s="177" t="s">
        <v>11</v>
      </c>
      <c r="Q22" s="178"/>
    </row>
    <row r="23" spans="1:17" s="37" customFormat="1" ht="12.75">
      <c r="A23" s="88">
        <v>1</v>
      </c>
      <c r="B23" s="86">
        <v>2</v>
      </c>
      <c r="C23" s="89">
        <v>3</v>
      </c>
      <c r="D23" s="89">
        <v>4</v>
      </c>
      <c r="E23" s="89">
        <v>5</v>
      </c>
      <c r="F23" s="89">
        <v>6</v>
      </c>
      <c r="G23" s="89">
        <v>7</v>
      </c>
      <c r="H23" s="89">
        <v>8</v>
      </c>
      <c r="I23" s="89">
        <v>9</v>
      </c>
      <c r="J23" s="89">
        <v>10</v>
      </c>
      <c r="K23" s="89">
        <v>11</v>
      </c>
      <c r="L23" s="89">
        <v>12</v>
      </c>
      <c r="M23" s="89">
        <v>13</v>
      </c>
      <c r="N23" s="89">
        <v>14</v>
      </c>
      <c r="O23" s="90">
        <v>15</v>
      </c>
      <c r="P23" s="187">
        <v>16</v>
      </c>
      <c r="Q23" s="187"/>
    </row>
    <row r="24" spans="1:17" s="37" customFormat="1" ht="12.7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49" customFormat="1" ht="45">
      <c r="A25" s="87">
        <v>1</v>
      </c>
      <c r="B25" s="108" t="s">
        <v>49</v>
      </c>
      <c r="C25" s="121">
        <v>171050.53</v>
      </c>
      <c r="D25" s="121">
        <f>C25</f>
        <v>171050.53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79">
        <v>0</v>
      </c>
      <c r="Q25" s="180"/>
    </row>
    <row r="26" spans="1:17" s="49" customFormat="1" ht="45">
      <c r="A26" s="87">
        <v>2</v>
      </c>
      <c r="B26" s="108" t="s">
        <v>50</v>
      </c>
      <c r="C26" s="99">
        <v>396110.36</v>
      </c>
      <c r="D26" s="121">
        <f>C26</f>
        <v>396110.36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79">
        <v>0</v>
      </c>
      <c r="Q26" s="180"/>
    </row>
    <row r="27" spans="1:17" s="49" customFormat="1" ht="45">
      <c r="A27" s="87">
        <v>3</v>
      </c>
      <c r="B27" s="108" t="s">
        <v>51</v>
      </c>
      <c r="C27" s="99">
        <v>896729.92</v>
      </c>
      <c r="D27" s="121">
        <f>C27</f>
        <v>896729.92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81">
        <v>0</v>
      </c>
      <c r="Q27" s="182"/>
    </row>
    <row r="28" spans="1:17" s="49" customFormat="1" ht="45">
      <c r="A28" s="87">
        <v>4</v>
      </c>
      <c r="B28" s="108" t="s">
        <v>52</v>
      </c>
      <c r="C28" s="99">
        <v>303484.37</v>
      </c>
      <c r="D28" s="121">
        <f>C28</f>
        <v>303484.37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88">
        <v>0</v>
      </c>
      <c r="Q28" s="189"/>
    </row>
    <row r="29" spans="1:17" s="49" customFormat="1" ht="45">
      <c r="A29" s="87">
        <v>5</v>
      </c>
      <c r="B29" s="108" t="s">
        <v>53</v>
      </c>
      <c r="C29" s="99">
        <v>4935344.2</v>
      </c>
      <c r="D29" s="121">
        <v>583112.2</v>
      </c>
      <c r="E29" s="121">
        <v>0</v>
      </c>
      <c r="F29" s="121">
        <v>492</v>
      </c>
      <c r="G29" s="121">
        <v>4352232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89">
        <v>0</v>
      </c>
      <c r="Q29" s="189"/>
    </row>
    <row r="30" spans="1:17" s="49" customFormat="1" ht="14.25" customHeight="1">
      <c r="A30" s="87"/>
      <c r="B30" s="128" t="s">
        <v>64</v>
      </c>
      <c r="C30" s="96">
        <f>SUM(C25:C29)</f>
        <v>6702719.380000001</v>
      </c>
      <c r="D30" s="96">
        <f>SUM(D25:D29)</f>
        <v>2350487.38</v>
      </c>
      <c r="E30" s="70">
        <v>0</v>
      </c>
      <c r="F30" s="70">
        <v>0</v>
      </c>
      <c r="G30" s="96">
        <f>G29</f>
        <v>4352232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190">
        <v>0</v>
      </c>
      <c r="Q30" s="190"/>
    </row>
    <row r="31" spans="1:17" s="37" customFormat="1" ht="12.7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1:17" s="37" customFormat="1" ht="45">
      <c r="A32" s="77">
        <v>1</v>
      </c>
      <c r="B32" s="113" t="s">
        <v>54</v>
      </c>
      <c r="C32" s="103">
        <v>2556377</v>
      </c>
      <c r="D32" s="103">
        <f>C32</f>
        <v>2556377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91">
        <v>0</v>
      </c>
      <c r="Q32" s="192"/>
    </row>
    <row r="33" spans="1:17" s="37" customFormat="1" ht="45">
      <c r="A33" s="77">
        <v>2</v>
      </c>
      <c r="B33" s="115" t="s">
        <v>55</v>
      </c>
      <c r="C33" s="103">
        <v>631874.93</v>
      </c>
      <c r="D33" s="103">
        <f>C33</f>
        <v>631874.93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81">
        <v>0</v>
      </c>
      <c r="Q33" s="182"/>
    </row>
    <row r="34" spans="1:17" s="37" customFormat="1" ht="45">
      <c r="A34" s="87">
        <v>3</v>
      </c>
      <c r="B34" s="115" t="s">
        <v>56</v>
      </c>
      <c r="C34" s="103">
        <v>959002.74</v>
      </c>
      <c r="D34" s="103">
        <f>C34</f>
        <v>959002.74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88">
        <v>0</v>
      </c>
      <c r="Q34" s="189"/>
    </row>
    <row r="35" spans="1:17" s="37" customFormat="1" ht="45">
      <c r="A35" s="87">
        <v>4</v>
      </c>
      <c r="B35" s="108" t="s">
        <v>51</v>
      </c>
      <c r="C35" s="103">
        <v>970596.8</v>
      </c>
      <c r="D35" s="103">
        <f>C35</f>
        <v>970596.8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88">
        <v>0</v>
      </c>
      <c r="Q35" s="189"/>
    </row>
    <row r="36" spans="1:17" s="37" customFormat="1" ht="12.75">
      <c r="A36" s="87"/>
      <c r="B36" s="128" t="s">
        <v>67</v>
      </c>
      <c r="C36" s="96">
        <f>SUM(C32:C35)</f>
        <v>5117851.47</v>
      </c>
      <c r="D36" s="123">
        <f>SUM(D32:D35)</f>
        <v>5117851.47</v>
      </c>
      <c r="E36" s="91">
        <v>0</v>
      </c>
      <c r="F36" s="91">
        <v>0</v>
      </c>
      <c r="G36" s="91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190">
        <v>0</v>
      </c>
      <c r="Q36" s="190"/>
    </row>
    <row r="37" spans="1:17" s="37" customFormat="1" ht="12.75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</row>
    <row r="38" spans="1:17" s="49" customFormat="1" ht="48.75" customHeight="1">
      <c r="A38" s="93">
        <v>1</v>
      </c>
      <c r="B38" s="119" t="s">
        <v>57</v>
      </c>
      <c r="C38" s="103">
        <f>D38+G38</f>
        <v>22460243.12</v>
      </c>
      <c r="D38" s="103">
        <v>5015931.12</v>
      </c>
      <c r="E38" s="121">
        <v>0</v>
      </c>
      <c r="F38" s="127">
        <v>1972</v>
      </c>
      <c r="G38" s="121">
        <v>17444312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91">
        <v>0</v>
      </c>
      <c r="Q38" s="192"/>
    </row>
    <row r="39" spans="1:17" s="49" customFormat="1" ht="12" customHeight="1">
      <c r="A39" s="93"/>
      <c r="B39" s="128" t="s">
        <v>68</v>
      </c>
      <c r="C39" s="96">
        <f>SUM(C38)</f>
        <v>22460243.12</v>
      </c>
      <c r="D39" s="122">
        <f>SUM(D38)</f>
        <v>5015931.12</v>
      </c>
      <c r="E39" s="67">
        <v>0</v>
      </c>
      <c r="F39" s="67">
        <v>1972</v>
      </c>
      <c r="G39" s="96">
        <f>SUM(G38)</f>
        <v>17444312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190">
        <v>0</v>
      </c>
      <c r="Q39" s="190"/>
    </row>
    <row r="40" ht="12.75">
      <c r="B40" s="92"/>
    </row>
    <row r="41" spans="2:4" ht="12.75">
      <c r="B41" s="92"/>
      <c r="D41" s="69"/>
    </row>
    <row r="42" ht="12.75">
      <c r="B42" s="92"/>
    </row>
    <row r="43" ht="12.75">
      <c r="B43" s="92"/>
    </row>
    <row r="44" spans="2:9" ht="12.75">
      <c r="B44" s="92"/>
      <c r="F44" s="69" t="e">
        <f>#REF!+#REF!+#REF!+#REF!+#REF!+#REF!+#REF!</f>
        <v>#REF!</v>
      </c>
      <c r="I44" s="69"/>
    </row>
    <row r="45" ht="12.75">
      <c r="B45" s="92"/>
    </row>
    <row r="46" ht="12.75">
      <c r="B46" s="92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14"/>
    </row>
  </sheetData>
  <sheetProtection/>
  <mergeCells count="26">
    <mergeCell ref="P39:Q39"/>
    <mergeCell ref="P32:Q32"/>
    <mergeCell ref="P36:Q36"/>
    <mergeCell ref="P38:Q38"/>
    <mergeCell ref="P33:Q33"/>
    <mergeCell ref="A37:Q37"/>
    <mergeCell ref="P34:Q34"/>
    <mergeCell ref="P35:Q35"/>
    <mergeCell ref="A31:Q31"/>
    <mergeCell ref="L21:M21"/>
    <mergeCell ref="A24:Q24"/>
    <mergeCell ref="P23:Q23"/>
    <mergeCell ref="P25:Q25"/>
    <mergeCell ref="P28:Q28"/>
    <mergeCell ref="P29:Q29"/>
    <mergeCell ref="P30:Q30"/>
    <mergeCell ref="M10:Q18"/>
    <mergeCell ref="N21:O21"/>
    <mergeCell ref="P21:Q21"/>
    <mergeCell ref="P22:Q22"/>
    <mergeCell ref="P26:Q26"/>
    <mergeCell ref="P27:Q27"/>
    <mergeCell ref="B19:P19"/>
    <mergeCell ref="F21:G21"/>
    <mergeCell ref="H21:I21"/>
    <mergeCell ref="J21:K21"/>
  </mergeCells>
  <printOptions/>
  <pageMargins left="0.75" right="0.75" top="1" bottom="1" header="0.5" footer="0.5"/>
  <pageSetup firstPageNumber="1" useFirstPageNumber="1" horizontalDpi="600" verticalDpi="600" orientation="landscape" paperSize="9" scale="6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Овсянкина Людмила Александровна</cp:lastModifiedBy>
  <cp:lastPrinted>2023-08-22T11:13:57Z</cp:lastPrinted>
  <dcterms:created xsi:type="dcterms:W3CDTF">2010-12-03T14:19:19Z</dcterms:created>
  <dcterms:modified xsi:type="dcterms:W3CDTF">2023-08-22T11:14:15Z</dcterms:modified>
  <cp:category/>
  <cp:version/>
  <cp:contentType/>
  <cp:contentStatus/>
</cp:coreProperties>
</file>