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9440" windowHeight="7200" activeTab="0"/>
  </bookViews>
  <sheets>
    <sheet name="ПРИЛОЖЕНИЕ 7 К ГОСПРОГРАММЕ" sheetId="1" r:id="rId1"/>
  </sheets>
  <definedNames>
    <definedName name="f">'ПРИЛОЖЕНИЕ 7 К ГОСПРОГРАММЕ'!#REF!</definedName>
    <definedName name="OLE_LINK1" localSheetId="0">'ПРИЛОЖЕНИЕ 7 К ГОСПРОГРАММЕ'!#REF!</definedName>
    <definedName name="_xlnm.Print_Titles" localSheetId="0">'ПРИЛОЖЕНИЕ 7 К ГОСПРОГРАММЕ'!$12:$12</definedName>
    <definedName name="_xlnm.Print_Area" localSheetId="0">'ПРИЛОЖЕНИЕ 7 К ГОСПРОГРАММЕ'!$A$1:$N$293</definedName>
  </definedNames>
  <calcPr fullCalcOnLoad="1"/>
</workbook>
</file>

<file path=xl/sharedStrings.xml><?xml version="1.0" encoding="utf-8"?>
<sst xmlns="http://schemas.openxmlformats.org/spreadsheetml/2006/main" count="371" uniqueCount="94">
  <si>
    <t>Статус</t>
  </si>
  <si>
    <t>всего</t>
  </si>
  <si>
    <t>республиканский бюджет Чувашской Республики</t>
  </si>
  <si>
    <t>местные бюджеты</t>
  </si>
  <si>
    <t>Источники финансирования</t>
  </si>
  <si>
    <t>внебюджетные источники</t>
  </si>
  <si>
    <t>Государственная программа Чувашской Республики</t>
  </si>
  <si>
    <t>федеральный бюджет</t>
  </si>
  <si>
    <t>Расходы по годам, тыс. рублей</t>
  </si>
  <si>
    <t xml:space="preserve">Код бюджетной классификации
</t>
  </si>
  <si>
    <t xml:space="preserve">главный распорядитель бюджетных средств 
</t>
  </si>
  <si>
    <t>Основное мероприятие 1</t>
  </si>
  <si>
    <t>РЕСУРСНОЕ ОБЕСПЕЧЕНИЕ И ПРОГНОЗНАЯ (СПРАВОЧНАЯ) ОЦЕНКА РАСХОДОВ 
за счет всех источников финансирования реализации государственной программы 
Чувашской Республики  «Экономическое развитие Чувашской Республики»</t>
  </si>
  <si>
    <t>«Экономическое развитие Чувашской Республики»</t>
  </si>
  <si>
    <t xml:space="preserve">целевая статья расходов
</t>
  </si>
  <si>
    <t>Основное мероприятие 2</t>
  </si>
  <si>
    <t xml:space="preserve">Основное мероприятие 3 </t>
  </si>
  <si>
    <t>«Проектная деятельность и программно-целевое управление»</t>
  </si>
  <si>
    <t xml:space="preserve">Основное мероприятие 4 </t>
  </si>
  <si>
    <t xml:space="preserve">«Подготовка управленческих кадров высшего и среднего звена в соответствии с Государственным планом подготовки управленческих кадров для организаций народного хозяйства Российской Федерации» </t>
  </si>
  <si>
    <t>Основное мероприятие 5</t>
  </si>
  <si>
    <t xml:space="preserve">«Развитие субъектов малого и среднего предпринимательства в Чувашской Республике» </t>
  </si>
  <si>
    <t>«Развитие системы «одного окна» предоставления услуг, сервисов и мер поддержки предпринимательства»</t>
  </si>
  <si>
    <t>«Развитие предпринимательства в области народных художественных промыслов, ремесел и производства сувенирной продукции в Чувашской Республике»</t>
  </si>
  <si>
    <t xml:space="preserve">«Совершенствование потребительского рынка и системы защиты прав потребителей» </t>
  </si>
  <si>
    <t xml:space="preserve">«Совершенствование государственной координации и правового регулирования в сфере потребительского рынка и услуг» </t>
  </si>
  <si>
    <t xml:space="preserve">«Развитие инфраструктуры и оптимальное размещение объектов потребительского рынка и сферы услуг» </t>
  </si>
  <si>
    <t xml:space="preserve">«Развитие конкуренции в сфере потребительского рынка» </t>
  </si>
  <si>
    <t>Основное мероприятие 4</t>
  </si>
  <si>
    <t>«Развитие кадрового потенциала»</t>
  </si>
  <si>
    <t>«Развитие эффективной и доступной системы защиты прав потребителей»</t>
  </si>
  <si>
    <t>«Содействие развитию внешнеэкономической деятельности»</t>
  </si>
  <si>
    <t>«Создание благоприятных условий для продвижения товаров и услуг организаций в Чувашской Республике на внешние рынки»</t>
  </si>
  <si>
    <t xml:space="preserve">«Расширение двустороннего торгово-экономического сотрудничества с зарубежными странами и субъектами Российской Федерации, международными организациями» </t>
  </si>
  <si>
    <t>«Организация и участие в выставочных мероприятиях, форумах (конференциях, семинарах и др.), мероприятиях международного и российского уровня»</t>
  </si>
  <si>
    <t>«Информационная поддержка развития внешнеэкономической деятельности»</t>
  </si>
  <si>
    <t>«Повышение качества предоставления государственных и муниципальных услуг»</t>
  </si>
  <si>
    <t>«Совершенствование предоставления государственных и муниципальных услуг»</t>
  </si>
  <si>
    <t>«Организация предоставления государственных и муниципальных услуг по принципу «одного окна»</t>
  </si>
  <si>
    <t xml:space="preserve">«Инвестиционный климат» </t>
  </si>
  <si>
    <t>«Создание благоприятных условий для привлечения инвестиций в экономику Чувашской Республики»</t>
  </si>
  <si>
    <t>«Финансовая поддержка и налоговое стимулирование инвестиций»</t>
  </si>
  <si>
    <t>Основное мероприятие 6</t>
  </si>
  <si>
    <t>«Создание благоприятной конкурентной среды в Чувашской Республике»</t>
  </si>
  <si>
    <t>Основное мероприятие 7</t>
  </si>
  <si>
    <t>Основное мероприятие 8</t>
  </si>
  <si>
    <t>«Обеспечение реализации государственной программы Чувашской Республики  «Экономическое развитие Чувашской Республики»</t>
  </si>
  <si>
    <t>«Совершенствование системы государственного стратегического управления»</t>
  </si>
  <si>
    <t>«Анализ и прогнозирование социально-экономического развития Чувашской Республики»</t>
  </si>
  <si>
    <t>Ч100000000</t>
  </si>
  <si>
    <t>Ч110000000</t>
  </si>
  <si>
    <t>Ч120000000</t>
  </si>
  <si>
    <t>Ч130000000</t>
  </si>
  <si>
    <t>Ч140000000</t>
  </si>
  <si>
    <t>Ч150000000</t>
  </si>
  <si>
    <t>Ч160000000</t>
  </si>
  <si>
    <t xml:space="preserve">«Проведение процедуры оценки регулирующего воздействия проектов нормативных правовых актов»  </t>
  </si>
  <si>
    <t xml:space="preserve">«Внедрение механизмов конкуренции между муниципальными образованиями по показателям динамики привлечения инвестиций, создания новых рабочих мест» </t>
  </si>
  <si>
    <t>«Реализация отдельных мероприятий регионального проекта «Цифровое государственное управление»</t>
  </si>
  <si>
    <t xml:space="preserve">Подпрограмма </t>
  </si>
  <si>
    <t>Подпрограмма</t>
  </si>
  <si>
    <t>«Разработка стратегий развития муниципальных образований до 2035 года»</t>
  </si>
  <si>
    <t xml:space="preserve">Наименование государственной программы Чувашской Республики, подпрограммы государственной программы Чувашской Республики (основного мероприятия)
</t>
  </si>
  <si>
    <t xml:space="preserve">840                       832                                          </t>
  </si>
  <si>
    <t>«Реализация мероприятий регионального проекта Чувашской Республики «Экспорт услуг»</t>
  </si>
  <si>
    <t xml:space="preserve">«Реализация мероприятий регионального проекта «Улучшение условий ведения предпринимательской деятельности»
</t>
  </si>
  <si>
    <t>«Реализация мероприятий регионального проекта «Расширение доступа субъектов МСП к финансовым ресурсам, в том числе  к льготному финансированию»</t>
  </si>
  <si>
    <t xml:space="preserve">«Реализация мероприятий регионального проекта «Популяризация предпринимательства»
</t>
  </si>
  <si>
    <t>«Оказание неотложных мер поддержки субъектам малого и среднего предпринимательства в условиях ухудшения ситуации в связи с введением режима повышенной готовности или чрезвычайной ситуации»</t>
  </si>
  <si>
    <t>Основное мероприятие 9</t>
  </si>
  <si>
    <t>Основное мероприятие 10</t>
  </si>
  <si>
    <t>Основное мероприятие 11</t>
  </si>
  <si>
    <t xml:space="preserve">«Формирование особых экономических зон, территорий опережающего развития (инвестиционных площадок, оборудованных необходимой инженерной инфраструктурой) и реализация приоритетных инвестиционных проектов» </t>
  </si>
  <si>
    <t>«Реализация мероприятий индивидуальной программы социально-экономического развития Чувашской Республики на 2020–2024 годы по поддержке малого и среднего предпринимательства»</t>
  </si>
  <si>
    <t>в том числе налоговые расходы</t>
  </si>
  <si>
    <t xml:space="preserve">«Реализация мероприятий индивидуальной программы социально-экономического развития Чувашской Республики на 2020–2024 годы по реализации в Чувашской Республике инвестиционных проектов» </t>
  </si>
  <si>
    <t>«Оказание государственной поддержки новым инвестиционным проектам»</t>
  </si>
  <si>
    <t>«Реализация проектов по оптимизации процессов государственного управления»</t>
  </si>
  <si>
    <t>«Организация проведения социологических исследований и опросов для определения мнения населения»</t>
  </si>
  <si>
    <t xml:space="preserve">«Предоставление налоговых каникул и предоставление льгот по упрощенной системе налогообложения субъектам малого и среднего предпринимательства» </t>
  </si>
  <si>
    <t>к государственной программе Чувашской Республики</t>
  </si>
  <si>
    <t>«Приложение № 2</t>
  </si>
  <si>
    <r>
      <t>2026</t>
    </r>
    <r>
      <rPr>
        <sz val="11"/>
        <color indexed="8"/>
        <rFont val="Arial Cyr Chuv"/>
        <family val="2"/>
      </rPr>
      <t>–</t>
    </r>
    <r>
      <rPr>
        <sz val="11"/>
        <color indexed="8"/>
        <rFont val="Times New Roman"/>
        <family val="1"/>
      </rPr>
      <t>2030</t>
    </r>
  </si>
  <si>
    <r>
      <t>2031</t>
    </r>
    <r>
      <rPr>
        <sz val="11"/>
        <color indexed="8"/>
        <rFont val="Arial Cyr Chuv"/>
        <family val="2"/>
      </rPr>
      <t>–</t>
    </r>
    <r>
      <rPr>
        <sz val="11"/>
        <color indexed="8"/>
        <rFont val="Times New Roman"/>
        <family val="1"/>
      </rPr>
      <t>2035</t>
    </r>
  </si>
  <si>
    <r>
      <t xml:space="preserve">«Развитие контрактной системы в сфере закупок товаров, работ, услуг для обеспечения нужд </t>
    </r>
    <r>
      <rPr>
        <sz val="11"/>
        <color indexed="8"/>
        <rFont val="Times New Roman"/>
        <family val="1"/>
      </rPr>
      <t>Чувашской Республики»</t>
    </r>
  </si>
  <si>
    <r>
      <t xml:space="preserve">«Реализация </t>
    </r>
    <r>
      <rPr>
        <sz val="11"/>
        <color indexed="8"/>
        <rFont val="Times New Roman"/>
        <family val="1"/>
      </rPr>
      <t>мероприятий</t>
    </r>
    <r>
      <rPr>
        <sz val="11"/>
        <color indexed="8"/>
        <rFont val="Times New Roman"/>
        <family val="1"/>
      </rPr>
      <t xml:space="preserve"> регионального проекта «Акселерация субъектов малого и среднего предпринимательства» </t>
    </r>
  </si>
  <si>
    <r>
      <t xml:space="preserve">«Реализация мероприятий регионального проекта </t>
    </r>
    <r>
      <rPr>
        <sz val="11"/>
        <color indexed="8"/>
        <rFont val="Times New Roman"/>
        <family val="1"/>
      </rPr>
      <t>«Поддержка самозанятых»</t>
    </r>
  </si>
  <si>
    <r>
      <t xml:space="preserve">«Реализация мероприятий регионального проекта </t>
    </r>
    <r>
      <rPr>
        <sz val="11"/>
        <color indexed="8"/>
        <rFont val="Times New Roman"/>
        <family val="1"/>
      </rPr>
      <t>«Предакселерация»</t>
    </r>
  </si>
  <si>
    <r>
      <t xml:space="preserve">840                  
</t>
    </r>
    <r>
      <rPr>
        <b/>
        <sz val="11"/>
        <color indexed="8"/>
        <rFont val="Times New Roman"/>
        <family val="1"/>
      </rPr>
      <t>832</t>
    </r>
  </si>
  <si>
    <r>
      <t xml:space="preserve">840                           </t>
    </r>
    <r>
      <rPr>
        <sz val="11"/>
        <color indexed="8"/>
        <rFont val="Times New Roman"/>
        <family val="1"/>
      </rPr>
      <t>832</t>
    </r>
  </si>
  <si>
    <r>
      <t xml:space="preserve">«Разработка и внедрение инструментов, способствующих </t>
    </r>
    <r>
      <rPr>
        <sz val="11"/>
        <color indexed="8"/>
        <rFont val="Times New Roman"/>
        <family val="1"/>
      </rPr>
      <t>укреплению</t>
    </r>
    <r>
      <rPr>
        <sz val="11"/>
        <color indexed="8"/>
        <rFont val="Times New Roman"/>
        <family val="1"/>
      </rPr>
      <t xml:space="preserve"> имиджа Чувашской Республики и продвижению брендов производителей</t>
    </r>
    <r>
      <rPr>
        <sz val="11"/>
        <color indexed="8"/>
        <rFont val="Times New Roman"/>
        <family val="1"/>
      </rPr>
      <t xml:space="preserve"> в</t>
    </r>
    <r>
      <rPr>
        <sz val="11"/>
        <color indexed="8"/>
        <rFont val="Times New Roman"/>
        <family val="1"/>
      </rPr>
      <t xml:space="preserve"> Чувашской Республик</t>
    </r>
    <r>
      <rPr>
        <sz val="11"/>
        <color indexed="8"/>
        <rFont val="Times New Roman"/>
        <family val="1"/>
      </rPr>
      <t xml:space="preserve">е» </t>
    </r>
  </si>
  <si>
    <t>840                  
832</t>
  </si>
  <si>
    <t>840                     832</t>
  </si>
  <si>
    <t>«Реализация мероприятий регионального проекта Чувашской Республики «Системные меры развития международной кооперации и экспорта»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</si>
</sst>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_р_.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00"/>
    <numFmt numFmtId="180" formatCode="0.00000"/>
    <numFmt numFmtId="181" formatCode="0.0000"/>
    <numFmt numFmtId="182" formatCode="0.000000000"/>
    <numFmt numFmtId="183" formatCode="0.00000000"/>
    <numFmt numFmtId="184" formatCode="0.0000000"/>
    <numFmt numFmtId="185" formatCode="0.0000000000"/>
    <numFmt numFmtId="186" formatCode="#,##0.0"/>
    <numFmt numFmtId="187" formatCode="_-* #,##0.0_р_._-;\-* #,##0.0_р_._-;_-* &quot;-&quot;??_р_._-;_-@_-"/>
    <numFmt numFmtId="188" formatCode="_-* #,##0.000_р_._-;\-* #,##0.000_р_._-;_-* &quot;-&quot;??_р_._-;_-@_-"/>
    <numFmt numFmtId="189" formatCode="_-* #,##0.0\ _₽_-;\-* #,##0.0\ _₽_-;_-* &quot;-&quot;?\ _₽_-;_-@_-"/>
    <numFmt numFmtId="190" formatCode="#,##0.0_ ;\-#,##0.0\ "/>
    <numFmt numFmtId="191" formatCode="_-* #,##0_р_._-;\-* #,##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indexed="8"/>
      <name val="Arial Cyr Chuv"/>
      <family val="2"/>
    </font>
    <font>
      <b/>
      <sz val="11"/>
      <color indexed="8"/>
      <name val="Times New Roman"/>
      <family val="1"/>
    </font>
    <font>
      <b/>
      <sz val="10"/>
      <color indexed="8"/>
      <name val="Arial Cyr"/>
      <family val="0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187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87" fontId="7" fillId="0" borderId="0" xfId="0" applyNumberFormat="1" applyFont="1" applyFill="1" applyAlignment="1">
      <alignment/>
    </xf>
    <xf numFmtId="189" fontId="7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187" fontId="12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 quotePrefix="1">
      <alignment horizontal="center" vertical="center" wrapText="1"/>
    </xf>
    <xf numFmtId="0" fontId="7" fillId="0" borderId="0" xfId="0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 quotePrefix="1">
      <alignment horizontal="center" vertical="center" wrapText="1"/>
    </xf>
    <xf numFmtId="0" fontId="7" fillId="0" borderId="13" xfId="0" applyFont="1" applyFill="1" applyBorder="1" applyAlignment="1" quotePrefix="1">
      <alignment horizont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vertical="top" wrapText="1"/>
    </xf>
    <xf numFmtId="0" fontId="9" fillId="0" borderId="15" xfId="0" applyFont="1" applyFill="1" applyBorder="1" applyAlignment="1" quotePrefix="1">
      <alignment horizontal="left" vertical="top" wrapText="1"/>
    </xf>
    <xf numFmtId="0" fontId="9" fillId="0" borderId="15" xfId="0" applyFont="1" applyFill="1" applyBorder="1" applyAlignment="1" quotePrefix="1">
      <alignment horizontal="center" vertical="top" wrapText="1"/>
    </xf>
    <xf numFmtId="0" fontId="9" fillId="0" borderId="15" xfId="0" applyFont="1" applyFill="1" applyBorder="1" applyAlignment="1">
      <alignment horizontal="justify" vertical="top" wrapText="1"/>
    </xf>
    <xf numFmtId="187" fontId="9" fillId="0" borderId="15" xfId="60" applyNumberFormat="1" applyFont="1" applyFill="1" applyBorder="1" applyAlignment="1">
      <alignment horizontal="center" vertical="top" wrapText="1"/>
    </xf>
    <xf numFmtId="187" fontId="9" fillId="0" borderId="16" xfId="60" applyNumberFormat="1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 quotePrefix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187" fontId="2" fillId="0" borderId="15" xfId="60" applyNumberFormat="1" applyFont="1" applyFill="1" applyBorder="1" applyAlignment="1">
      <alignment horizontal="center" vertical="top" wrapText="1"/>
    </xf>
    <xf numFmtId="187" fontId="2" fillId="0" borderId="15" xfId="60" applyNumberFormat="1" applyFont="1" applyFill="1" applyBorder="1" applyAlignment="1">
      <alignment horizontal="center" vertical="top" wrapText="1"/>
    </xf>
    <xf numFmtId="187" fontId="2" fillId="0" borderId="16" xfId="6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9" fontId="2" fillId="0" borderId="14" xfId="57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/>
    </xf>
    <xf numFmtId="9" fontId="3" fillId="0" borderId="14" xfId="57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 quotePrefix="1">
      <alignment horizontal="left" vertical="top" wrapText="1"/>
    </xf>
    <xf numFmtId="190" fontId="9" fillId="0" borderId="16" xfId="6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876300</xdr:colOff>
      <xdr:row>259</xdr:row>
      <xdr:rowOff>9525</xdr:rowOff>
    </xdr:from>
    <xdr:to>
      <xdr:col>13</xdr:col>
      <xdr:colOff>1076325</xdr:colOff>
      <xdr:row>259</xdr:row>
      <xdr:rowOff>247650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592675" y="80743425"/>
          <a:ext cx="1905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».</a:t>
          </a:r>
        </a:p>
      </xdr:txBody>
    </xdr:sp>
    <xdr:clientData/>
  </xdr:twoCellAnchor>
  <xdr:twoCellAnchor>
    <xdr:from>
      <xdr:col>12</xdr:col>
      <xdr:colOff>47625</xdr:colOff>
      <xdr:row>266</xdr:row>
      <xdr:rowOff>114300</xdr:rowOff>
    </xdr:from>
    <xdr:to>
      <xdr:col>13</xdr:col>
      <xdr:colOff>1057275</xdr:colOff>
      <xdr:row>271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92425" y="82619850"/>
          <a:ext cx="2181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5"/>
  <sheetViews>
    <sheetView tabSelected="1" view="pageBreakPreview" zoomScaleSheetLayoutView="100" zoomScalePageLayoutView="70" workbookViewId="0" topLeftCell="B246">
      <selection activeCell="K278" sqref="K278"/>
    </sheetView>
  </sheetViews>
  <sheetFormatPr defaultColWidth="9.00390625" defaultRowHeight="12.75"/>
  <cols>
    <col min="1" max="1" width="17.25390625" style="14" customWidth="1"/>
    <col min="2" max="2" width="33.625" style="1" customWidth="1"/>
    <col min="3" max="3" width="15.625" style="3" customWidth="1"/>
    <col min="4" max="4" width="13.25390625" style="3" customWidth="1"/>
    <col min="5" max="5" width="22.25390625" style="1" customWidth="1"/>
    <col min="6" max="7" width="14.75390625" style="1" customWidth="1"/>
    <col min="8" max="8" width="14.875" style="1" customWidth="1"/>
    <col min="9" max="9" width="14.75390625" style="1" customWidth="1"/>
    <col min="10" max="10" width="14.125" style="1" customWidth="1"/>
    <col min="11" max="11" width="14.00390625" style="1" customWidth="1"/>
    <col min="12" max="12" width="14.75390625" style="1" customWidth="1"/>
    <col min="13" max="13" width="15.375" style="1" customWidth="1"/>
    <col min="14" max="14" width="15.25390625" style="15" customWidth="1"/>
    <col min="15" max="15" width="22.25390625" style="1" customWidth="1"/>
    <col min="16" max="16" width="15.25390625" style="1" customWidth="1"/>
    <col min="17" max="16384" width="9.125" style="1" customWidth="1"/>
  </cols>
  <sheetData>
    <row r="1" spans="1:14" ht="12.75">
      <c r="A1" s="2"/>
      <c r="N1" s="2"/>
    </row>
    <row r="2" spans="1:14" ht="15.75">
      <c r="A2" s="2"/>
      <c r="J2" s="21" t="s">
        <v>81</v>
      </c>
      <c r="K2" s="22"/>
      <c r="L2" s="22"/>
      <c r="M2" s="22"/>
      <c r="N2" s="22"/>
    </row>
    <row r="3" spans="1:14" ht="15.75">
      <c r="A3" s="2"/>
      <c r="J3" s="21" t="s">
        <v>80</v>
      </c>
      <c r="K3" s="23"/>
      <c r="L3" s="23"/>
      <c r="M3" s="23"/>
      <c r="N3" s="23"/>
    </row>
    <row r="4" spans="1:14" ht="15.75">
      <c r="A4" s="2"/>
      <c r="J4" s="21" t="s">
        <v>13</v>
      </c>
      <c r="K4" s="23"/>
      <c r="L4" s="23"/>
      <c r="M4" s="23"/>
      <c r="N4" s="23"/>
    </row>
    <row r="5" spans="1:14" ht="18.75" customHeight="1">
      <c r="A5" s="2"/>
      <c r="N5" s="1"/>
    </row>
    <row r="6" spans="1:14" ht="52.5" customHeight="1">
      <c r="A6" s="24" t="s">
        <v>12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9" customHeight="1">
      <c r="A7" s="25"/>
      <c r="B7" s="25"/>
      <c r="C7" s="25"/>
      <c r="D7" s="25"/>
      <c r="E7" s="25"/>
      <c r="F7" s="25"/>
      <c r="G7" s="25"/>
      <c r="H7" s="25"/>
      <c r="I7" s="26"/>
      <c r="J7" s="26"/>
      <c r="K7" s="26"/>
      <c r="L7" s="26"/>
      <c r="M7" s="26"/>
      <c r="N7" s="26"/>
    </row>
    <row r="8" spans="1:14" ht="15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5">
      <c r="A9" s="28" t="s">
        <v>0</v>
      </c>
      <c r="B9" s="29" t="s">
        <v>62</v>
      </c>
      <c r="C9" s="29" t="s">
        <v>9</v>
      </c>
      <c r="D9" s="29"/>
      <c r="E9" s="29" t="s">
        <v>4</v>
      </c>
      <c r="F9" s="29" t="s">
        <v>8</v>
      </c>
      <c r="G9" s="29"/>
      <c r="H9" s="29"/>
      <c r="I9" s="29"/>
      <c r="J9" s="29"/>
      <c r="K9" s="29"/>
      <c r="L9" s="29"/>
      <c r="M9" s="29"/>
      <c r="N9" s="30"/>
    </row>
    <row r="10" spans="1:14" ht="12.75">
      <c r="A10" s="28"/>
      <c r="B10" s="29"/>
      <c r="C10" s="29" t="s">
        <v>10</v>
      </c>
      <c r="D10" s="29" t="s">
        <v>14</v>
      </c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1:14" ht="50.25" customHeight="1">
      <c r="A11" s="28"/>
      <c r="B11" s="29"/>
      <c r="C11" s="29"/>
      <c r="D11" s="29"/>
      <c r="E11" s="29"/>
      <c r="F11" s="31">
        <v>2019</v>
      </c>
      <c r="G11" s="31">
        <v>2020</v>
      </c>
      <c r="H11" s="31">
        <v>2021</v>
      </c>
      <c r="I11" s="31">
        <v>2022</v>
      </c>
      <c r="J11" s="31">
        <v>2023</v>
      </c>
      <c r="K11" s="31">
        <v>2024</v>
      </c>
      <c r="L11" s="31">
        <v>2025</v>
      </c>
      <c r="M11" s="31" t="s">
        <v>82</v>
      </c>
      <c r="N11" s="32" t="s">
        <v>83</v>
      </c>
    </row>
    <row r="12" spans="1:14" ht="15">
      <c r="A12" s="33">
        <v>1</v>
      </c>
      <c r="B12" s="31">
        <v>2</v>
      </c>
      <c r="C12" s="31">
        <v>3</v>
      </c>
      <c r="D12" s="31">
        <v>4</v>
      </c>
      <c r="E12" s="31">
        <v>5</v>
      </c>
      <c r="F12" s="31">
        <v>6</v>
      </c>
      <c r="G12" s="31">
        <v>7</v>
      </c>
      <c r="H12" s="31">
        <v>8</v>
      </c>
      <c r="I12" s="31">
        <v>9</v>
      </c>
      <c r="J12" s="31">
        <v>10</v>
      </c>
      <c r="K12" s="31">
        <v>11</v>
      </c>
      <c r="L12" s="31">
        <v>12</v>
      </c>
      <c r="M12" s="31">
        <v>13</v>
      </c>
      <c r="N12" s="32">
        <v>14</v>
      </c>
    </row>
    <row r="13" spans="1:17" ht="18.75">
      <c r="A13" s="34" t="s">
        <v>6</v>
      </c>
      <c r="B13" s="35" t="s">
        <v>13</v>
      </c>
      <c r="C13" s="36" t="s">
        <v>63</v>
      </c>
      <c r="D13" s="36" t="s">
        <v>49</v>
      </c>
      <c r="E13" s="37" t="s">
        <v>1</v>
      </c>
      <c r="F13" s="38">
        <f>F14+F15+F17+F18</f>
        <v>2600003.73</v>
      </c>
      <c r="G13" s="38">
        <f aca="true" t="shared" si="0" ref="G13:L13">G14+G15+G17+G18</f>
        <v>3120950</v>
      </c>
      <c r="H13" s="38">
        <f t="shared" si="0"/>
        <v>3106860.4000000004</v>
      </c>
      <c r="I13" s="38">
        <f t="shared" si="0"/>
        <v>4178040.8</v>
      </c>
      <c r="J13" s="38">
        <f>J14+J15+J17+J18</f>
        <v>6929695.9</v>
      </c>
      <c r="K13" s="38">
        <f t="shared" si="0"/>
        <v>3935903.9</v>
      </c>
      <c r="L13" s="38">
        <f t="shared" si="0"/>
        <v>2275308.9</v>
      </c>
      <c r="M13" s="38">
        <f>M14+M15+M17+M18</f>
        <v>11341478.6</v>
      </c>
      <c r="N13" s="39">
        <f>N14+N15+N17+N18</f>
        <v>13532992</v>
      </c>
      <c r="O13" s="20">
        <f aca="true" t="shared" si="1" ref="O13:O18">F13+G13+H13+I13+J13+K13+L13+M13+N13</f>
        <v>51021234.23</v>
      </c>
      <c r="P13" s="4">
        <f aca="true" t="shared" si="2" ref="P13:P18">F13+G13+H13+I13+J13+K13+L13</f>
        <v>26146763.629999995</v>
      </c>
      <c r="Q13" s="5"/>
    </row>
    <row r="14" spans="1:16" ht="28.5">
      <c r="A14" s="34"/>
      <c r="B14" s="35"/>
      <c r="C14" s="40"/>
      <c r="D14" s="40"/>
      <c r="E14" s="37" t="s">
        <v>7</v>
      </c>
      <c r="F14" s="38">
        <f>F20+F60+F122+F152+F187+F202+F259</f>
        <v>726501.9</v>
      </c>
      <c r="G14" s="38">
        <f aca="true" t="shared" si="3" ref="G14:N14">G20+G60+G122+G152+G187+G202+G259</f>
        <v>1336261.9</v>
      </c>
      <c r="H14" s="38">
        <f t="shared" si="3"/>
        <v>776556.4000000001</v>
      </c>
      <c r="I14" s="38">
        <f t="shared" si="3"/>
        <v>1813037.3</v>
      </c>
      <c r="J14" s="38">
        <f t="shared" si="3"/>
        <v>2245370.7</v>
      </c>
      <c r="K14" s="38">
        <f t="shared" si="3"/>
        <v>692751</v>
      </c>
      <c r="L14" s="38">
        <f t="shared" si="3"/>
        <v>857.3</v>
      </c>
      <c r="M14" s="38">
        <f t="shared" si="3"/>
        <v>36000</v>
      </c>
      <c r="N14" s="39">
        <f t="shared" si="3"/>
        <v>36000</v>
      </c>
      <c r="O14" s="20">
        <f t="shared" si="1"/>
        <v>7663336.5</v>
      </c>
      <c r="P14" s="6">
        <f t="shared" si="2"/>
        <v>7591336.5</v>
      </c>
    </row>
    <row r="15" spans="1:16" ht="48" customHeight="1">
      <c r="A15" s="34"/>
      <c r="B15" s="35"/>
      <c r="C15" s="40"/>
      <c r="D15" s="40"/>
      <c r="E15" s="37" t="s">
        <v>2</v>
      </c>
      <c r="F15" s="38">
        <f>F21+F61+F123+F153+F188+F203+F260</f>
        <v>308891.13</v>
      </c>
      <c r="G15" s="38">
        <f aca="true" t="shared" si="4" ref="G15:N15">G21+G61+G123+G153+G188+G203+G260</f>
        <v>180348.1</v>
      </c>
      <c r="H15" s="38">
        <f t="shared" si="4"/>
        <v>723544.0000000001</v>
      </c>
      <c r="I15" s="38">
        <f t="shared" si="4"/>
        <v>751703.5</v>
      </c>
      <c r="J15" s="38">
        <f t="shared" si="4"/>
        <v>3006761.2</v>
      </c>
      <c r="K15" s="38">
        <f t="shared" si="4"/>
        <v>1508567.9</v>
      </c>
      <c r="L15" s="38">
        <f t="shared" si="4"/>
        <v>460256.60000000003</v>
      </c>
      <c r="M15" s="38">
        <f t="shared" si="4"/>
        <v>1187336</v>
      </c>
      <c r="N15" s="39">
        <f t="shared" si="4"/>
        <v>1189126</v>
      </c>
      <c r="O15" s="20">
        <f t="shared" si="1"/>
        <v>9316534.43</v>
      </c>
      <c r="P15" s="6">
        <f t="shared" si="2"/>
        <v>6940072.43</v>
      </c>
    </row>
    <row r="16" spans="1:16" ht="27" customHeight="1">
      <c r="A16" s="34"/>
      <c r="B16" s="35"/>
      <c r="C16" s="40"/>
      <c r="D16" s="40"/>
      <c r="E16" s="41" t="s">
        <v>74</v>
      </c>
      <c r="F16" s="38">
        <f>F62+F204</f>
        <v>0</v>
      </c>
      <c r="G16" s="38">
        <f aca="true" t="shared" si="5" ref="G16:N16">G62+G204</f>
        <v>0</v>
      </c>
      <c r="H16" s="38">
        <f t="shared" si="5"/>
        <v>192300</v>
      </c>
      <c r="I16" s="38">
        <f t="shared" si="5"/>
        <v>136500</v>
      </c>
      <c r="J16" s="38">
        <f t="shared" si="5"/>
        <v>96700</v>
      </c>
      <c r="K16" s="38">
        <f t="shared" si="5"/>
        <v>2000</v>
      </c>
      <c r="L16" s="38">
        <f t="shared" si="5"/>
        <v>0</v>
      </c>
      <c r="M16" s="38">
        <f t="shared" si="5"/>
        <v>0</v>
      </c>
      <c r="N16" s="39">
        <f t="shared" si="5"/>
        <v>0</v>
      </c>
      <c r="O16" s="20">
        <f t="shared" si="1"/>
        <v>427500</v>
      </c>
      <c r="P16" s="6">
        <f t="shared" si="2"/>
        <v>427500</v>
      </c>
    </row>
    <row r="17" spans="1:16" ht="18.75">
      <c r="A17" s="34"/>
      <c r="B17" s="35"/>
      <c r="C17" s="40"/>
      <c r="D17" s="40"/>
      <c r="E17" s="37" t="s">
        <v>3</v>
      </c>
      <c r="F17" s="38">
        <f>F22+F63+F124+F154+F189+F205</f>
        <v>12100.7</v>
      </c>
      <c r="G17" s="38">
        <f aca="true" t="shared" si="6" ref="G17:N17">G22+G63+G124+G154+G189+G205</f>
        <v>5330</v>
      </c>
      <c r="H17" s="38">
        <f t="shared" si="6"/>
        <v>0</v>
      </c>
      <c r="I17" s="38">
        <f t="shared" si="6"/>
        <v>0</v>
      </c>
      <c r="J17" s="38">
        <f t="shared" si="6"/>
        <v>0</v>
      </c>
      <c r="K17" s="38">
        <f t="shared" si="6"/>
        <v>0</v>
      </c>
      <c r="L17" s="38">
        <f t="shared" si="6"/>
        <v>0</v>
      </c>
      <c r="M17" s="38">
        <f t="shared" si="6"/>
        <v>0</v>
      </c>
      <c r="N17" s="39">
        <f t="shared" si="6"/>
        <v>0</v>
      </c>
      <c r="O17" s="20">
        <f t="shared" si="1"/>
        <v>17430.7</v>
      </c>
      <c r="P17" s="6">
        <f t="shared" si="2"/>
        <v>17430.7</v>
      </c>
    </row>
    <row r="18" spans="1:16" ht="28.5">
      <c r="A18" s="34"/>
      <c r="B18" s="35"/>
      <c r="C18" s="40"/>
      <c r="D18" s="40"/>
      <c r="E18" s="37" t="s">
        <v>5</v>
      </c>
      <c r="F18" s="38">
        <f>F23+F64+F125+F155+F190+F206</f>
        <v>1552510</v>
      </c>
      <c r="G18" s="38">
        <f aca="true" t="shared" si="7" ref="G18:M18">G23+G64+G125+G155+G190+G206</f>
        <v>1599010</v>
      </c>
      <c r="H18" s="38">
        <f t="shared" si="7"/>
        <v>1606760</v>
      </c>
      <c r="I18" s="38">
        <f t="shared" si="7"/>
        <v>1613300</v>
      </c>
      <c r="J18" s="38">
        <f t="shared" si="7"/>
        <v>1677564</v>
      </c>
      <c r="K18" s="38">
        <f t="shared" si="7"/>
        <v>1734585</v>
      </c>
      <c r="L18" s="38">
        <f t="shared" si="7"/>
        <v>1814195</v>
      </c>
      <c r="M18" s="38">
        <f t="shared" si="7"/>
        <v>10118142.6</v>
      </c>
      <c r="N18" s="39">
        <f>N23+N64+N125+N155+N190+N206</f>
        <v>12307866</v>
      </c>
      <c r="O18" s="20">
        <f t="shared" si="1"/>
        <v>34023932.6</v>
      </c>
      <c r="P18" s="6">
        <f t="shared" si="2"/>
        <v>11597924</v>
      </c>
    </row>
    <row r="19" spans="1:15" ht="15.75">
      <c r="A19" s="34" t="s">
        <v>59</v>
      </c>
      <c r="B19" s="42" t="s">
        <v>47</v>
      </c>
      <c r="C19" s="36">
        <v>840</v>
      </c>
      <c r="D19" s="36" t="s">
        <v>50</v>
      </c>
      <c r="E19" s="37" t="s">
        <v>1</v>
      </c>
      <c r="F19" s="38">
        <f>SUM(F20:F23)</f>
        <v>3023.8</v>
      </c>
      <c r="G19" s="38">
        <f aca="true" t="shared" si="8" ref="G19:N19">SUM(G20:G23)</f>
        <v>2585.3</v>
      </c>
      <c r="H19" s="38">
        <f t="shared" si="8"/>
        <v>21401.2</v>
      </c>
      <c r="I19" s="38">
        <f t="shared" si="8"/>
        <v>2812.5</v>
      </c>
      <c r="J19" s="38">
        <f t="shared" si="8"/>
        <v>2472.1</v>
      </c>
      <c r="K19" s="38">
        <f t="shared" si="8"/>
        <v>2472.1</v>
      </c>
      <c r="L19" s="38">
        <f t="shared" si="8"/>
        <v>2472.1</v>
      </c>
      <c r="M19" s="38">
        <f t="shared" si="8"/>
        <v>10217.5</v>
      </c>
      <c r="N19" s="39">
        <f t="shared" si="8"/>
        <v>10217.5</v>
      </c>
      <c r="O19" s="17">
        <f>F19+G19+H19+I19+J19+K19+L19+M19+N19</f>
        <v>57674.1</v>
      </c>
    </row>
    <row r="20" spans="1:15" ht="28.5">
      <c r="A20" s="34"/>
      <c r="B20" s="42"/>
      <c r="C20" s="40"/>
      <c r="D20" s="40"/>
      <c r="E20" s="37" t="s">
        <v>7</v>
      </c>
      <c r="F20" s="38">
        <f>F25+F30+F35+F40+F45+F50+F55</f>
        <v>1084.1</v>
      </c>
      <c r="G20" s="38">
        <f aca="true" t="shared" si="9" ref="G20:N20">G25+G30+G35+G40+G45+G50+G55</f>
        <v>1029.7</v>
      </c>
      <c r="H20" s="38">
        <f t="shared" si="9"/>
        <v>19888.8</v>
      </c>
      <c r="I20" s="38">
        <f t="shared" si="9"/>
        <v>938</v>
      </c>
      <c r="J20" s="38">
        <f t="shared" si="9"/>
        <v>857.3</v>
      </c>
      <c r="K20" s="38">
        <f t="shared" si="9"/>
        <v>857.3</v>
      </c>
      <c r="L20" s="38">
        <f t="shared" si="9"/>
        <v>857.3</v>
      </c>
      <c r="M20" s="38">
        <f t="shared" si="9"/>
        <v>0</v>
      </c>
      <c r="N20" s="39">
        <f t="shared" si="9"/>
        <v>0</v>
      </c>
      <c r="O20" s="17">
        <f>F20+G20+H20+I20+J20+K20+L20+M20+N20</f>
        <v>25512.499999999996</v>
      </c>
    </row>
    <row r="21" spans="1:15" ht="42.75">
      <c r="A21" s="34"/>
      <c r="B21" s="42"/>
      <c r="C21" s="40"/>
      <c r="D21" s="40"/>
      <c r="E21" s="37" t="s">
        <v>2</v>
      </c>
      <c r="F21" s="38">
        <f>F26+F31+F36+F41+F46+F51+F56</f>
        <v>1939.7</v>
      </c>
      <c r="G21" s="38">
        <f aca="true" t="shared" si="10" ref="G21:N21">G26+G31+G36+G41+G46+G51+G56</f>
        <v>1555.6</v>
      </c>
      <c r="H21" s="38">
        <f t="shared" si="10"/>
        <v>1512.4</v>
      </c>
      <c r="I21" s="38">
        <f t="shared" si="10"/>
        <v>1874.5</v>
      </c>
      <c r="J21" s="38">
        <f>J26+J31+J36+J41+J46+J51+J56</f>
        <v>1614.8</v>
      </c>
      <c r="K21" s="38">
        <f t="shared" si="10"/>
        <v>1614.8</v>
      </c>
      <c r="L21" s="38">
        <f t="shared" si="10"/>
        <v>1614.8</v>
      </c>
      <c r="M21" s="38">
        <f t="shared" si="10"/>
        <v>10217.5</v>
      </c>
      <c r="N21" s="39">
        <f t="shared" si="10"/>
        <v>10217.5</v>
      </c>
      <c r="O21" s="17">
        <f>F21+G21+H21+I21+J21+K21+L21+M21+N21</f>
        <v>32161.6</v>
      </c>
    </row>
    <row r="22" spans="1:15" ht="15.75">
      <c r="A22" s="34"/>
      <c r="B22" s="42"/>
      <c r="C22" s="40"/>
      <c r="D22" s="40"/>
      <c r="E22" s="37" t="s">
        <v>3</v>
      </c>
      <c r="F22" s="38">
        <f>F27+F32+F37+F42+F47+F52+F57</f>
        <v>0</v>
      </c>
      <c r="G22" s="38">
        <f aca="true" t="shared" si="11" ref="G22:N22">G27+G32+G37+G42+G47+G52+G57</f>
        <v>0</v>
      </c>
      <c r="H22" s="38">
        <f t="shared" si="11"/>
        <v>0</v>
      </c>
      <c r="I22" s="38">
        <f t="shared" si="11"/>
        <v>0</v>
      </c>
      <c r="J22" s="38">
        <f t="shared" si="11"/>
        <v>0</v>
      </c>
      <c r="K22" s="38">
        <f t="shared" si="11"/>
        <v>0</v>
      </c>
      <c r="L22" s="38">
        <f t="shared" si="11"/>
        <v>0</v>
      </c>
      <c r="M22" s="38">
        <f t="shared" si="11"/>
        <v>0</v>
      </c>
      <c r="N22" s="39">
        <f t="shared" si="11"/>
        <v>0</v>
      </c>
      <c r="O22" s="17">
        <f>F22+G22+H22+I22+J22+K22+L22+M22+N22</f>
        <v>0</v>
      </c>
    </row>
    <row r="23" spans="1:15" ht="28.5">
      <c r="A23" s="34"/>
      <c r="B23" s="42"/>
      <c r="C23" s="40"/>
      <c r="D23" s="40"/>
      <c r="E23" s="37" t="s">
        <v>5</v>
      </c>
      <c r="F23" s="38">
        <f>F28+F33+F38+F43+F48+F53+F58</f>
        <v>0</v>
      </c>
      <c r="G23" s="38">
        <f aca="true" t="shared" si="12" ref="G23:N23">G28+G33+G38+G43+G48+G53+G58</f>
        <v>0</v>
      </c>
      <c r="H23" s="38">
        <f t="shared" si="12"/>
        <v>0</v>
      </c>
      <c r="I23" s="38">
        <f t="shared" si="12"/>
        <v>0</v>
      </c>
      <c r="J23" s="38">
        <f t="shared" si="12"/>
        <v>0</v>
      </c>
      <c r="K23" s="38">
        <f t="shared" si="12"/>
        <v>0</v>
      </c>
      <c r="L23" s="38">
        <f t="shared" si="12"/>
        <v>0</v>
      </c>
      <c r="M23" s="38">
        <f t="shared" si="12"/>
        <v>0</v>
      </c>
      <c r="N23" s="39">
        <f t="shared" si="12"/>
        <v>0</v>
      </c>
      <c r="O23" s="17">
        <f>F23+G23+H23+I23+J23+K23+L23+M23+N23</f>
        <v>0</v>
      </c>
    </row>
    <row r="24" spans="1:15" ht="15.75">
      <c r="A24" s="43" t="s">
        <v>11</v>
      </c>
      <c r="B24" s="44" t="s">
        <v>48</v>
      </c>
      <c r="C24" s="29">
        <v>840</v>
      </c>
      <c r="D24" s="45"/>
      <c r="E24" s="46" t="s">
        <v>1</v>
      </c>
      <c r="F24" s="47">
        <f>SUM(F25:F28)</f>
        <v>1070.9</v>
      </c>
      <c r="G24" s="47">
        <f aca="true" t="shared" si="13" ref="G24:N24">SUM(G25:G28)</f>
        <v>1071</v>
      </c>
      <c r="H24" s="47">
        <f t="shared" si="13"/>
        <v>20021.8</v>
      </c>
      <c r="I24" s="48">
        <f t="shared" si="13"/>
        <v>1218.1</v>
      </c>
      <c r="J24" s="47">
        <f t="shared" si="13"/>
        <v>1218.1</v>
      </c>
      <c r="K24" s="47">
        <f t="shared" si="13"/>
        <v>1218.1</v>
      </c>
      <c r="L24" s="47">
        <f t="shared" si="13"/>
        <v>1218.1</v>
      </c>
      <c r="M24" s="47">
        <f t="shared" si="13"/>
        <v>6090.5</v>
      </c>
      <c r="N24" s="49">
        <f t="shared" si="13"/>
        <v>6090.5</v>
      </c>
      <c r="O24" s="18"/>
    </row>
    <row r="25" spans="1:15" ht="15.75">
      <c r="A25" s="43"/>
      <c r="B25" s="44"/>
      <c r="C25" s="29"/>
      <c r="D25" s="29"/>
      <c r="E25" s="46" t="s">
        <v>7</v>
      </c>
      <c r="F25" s="47">
        <v>0</v>
      </c>
      <c r="G25" s="47">
        <v>0</v>
      </c>
      <c r="H25" s="47">
        <v>18950.8</v>
      </c>
      <c r="I25" s="48">
        <v>0</v>
      </c>
      <c r="J25" s="47">
        <v>0</v>
      </c>
      <c r="K25" s="47">
        <v>0</v>
      </c>
      <c r="L25" s="47">
        <v>0</v>
      </c>
      <c r="M25" s="47">
        <v>0</v>
      </c>
      <c r="N25" s="49">
        <v>0</v>
      </c>
      <c r="O25" s="18"/>
    </row>
    <row r="26" spans="1:15" ht="44.25" customHeight="1">
      <c r="A26" s="43"/>
      <c r="B26" s="44"/>
      <c r="C26" s="29"/>
      <c r="D26" s="29"/>
      <c r="E26" s="46" t="s">
        <v>2</v>
      </c>
      <c r="F26" s="47">
        <v>1070.9</v>
      </c>
      <c r="G26" s="47">
        <v>1071</v>
      </c>
      <c r="H26" s="47">
        <v>1071</v>
      </c>
      <c r="I26" s="48">
        <v>1218.1</v>
      </c>
      <c r="J26" s="47">
        <v>1218.1</v>
      </c>
      <c r="K26" s="47">
        <v>1218.1</v>
      </c>
      <c r="L26" s="47">
        <v>1218.1</v>
      </c>
      <c r="M26" s="47">
        <v>6090.5</v>
      </c>
      <c r="N26" s="49">
        <v>6090.5</v>
      </c>
      <c r="O26" s="18"/>
    </row>
    <row r="27" spans="1:15" ht="15.75">
      <c r="A27" s="50"/>
      <c r="B27" s="51"/>
      <c r="C27" s="52"/>
      <c r="D27" s="52"/>
      <c r="E27" s="46" t="s">
        <v>3</v>
      </c>
      <c r="F27" s="47">
        <v>0</v>
      </c>
      <c r="G27" s="47">
        <v>0</v>
      </c>
      <c r="H27" s="47">
        <v>0</v>
      </c>
      <c r="I27" s="48">
        <v>0</v>
      </c>
      <c r="J27" s="47">
        <v>0</v>
      </c>
      <c r="K27" s="47">
        <v>0</v>
      </c>
      <c r="L27" s="47">
        <v>0</v>
      </c>
      <c r="M27" s="47">
        <v>0</v>
      </c>
      <c r="N27" s="49">
        <v>0</v>
      </c>
      <c r="O27" s="18"/>
    </row>
    <row r="28" spans="1:15" ht="30">
      <c r="A28" s="50"/>
      <c r="B28" s="51"/>
      <c r="C28" s="52"/>
      <c r="D28" s="52"/>
      <c r="E28" s="46" t="s">
        <v>5</v>
      </c>
      <c r="F28" s="47">
        <v>0</v>
      </c>
      <c r="G28" s="47">
        <v>0</v>
      </c>
      <c r="H28" s="47">
        <v>0</v>
      </c>
      <c r="I28" s="48">
        <v>0</v>
      </c>
      <c r="J28" s="47">
        <v>0</v>
      </c>
      <c r="K28" s="47">
        <v>0</v>
      </c>
      <c r="L28" s="47">
        <v>0</v>
      </c>
      <c r="M28" s="47">
        <v>0</v>
      </c>
      <c r="N28" s="49">
        <v>0</v>
      </c>
      <c r="O28" s="18"/>
    </row>
    <row r="29" spans="1:15" ht="15.75">
      <c r="A29" s="43" t="s">
        <v>15</v>
      </c>
      <c r="B29" s="44" t="s">
        <v>84</v>
      </c>
      <c r="C29" s="29">
        <v>840</v>
      </c>
      <c r="D29" s="29"/>
      <c r="E29" s="46" t="s">
        <v>1</v>
      </c>
      <c r="F29" s="47">
        <f>SUM(F30:F33)</f>
        <v>0</v>
      </c>
      <c r="G29" s="47">
        <f aca="true" t="shared" si="14" ref="G29:N29">SUM(G30:G33)</f>
        <v>0</v>
      </c>
      <c r="H29" s="47">
        <f t="shared" si="14"/>
        <v>0</v>
      </c>
      <c r="I29" s="48">
        <f t="shared" si="14"/>
        <v>0</v>
      </c>
      <c r="J29" s="47">
        <f t="shared" si="14"/>
        <v>0</v>
      </c>
      <c r="K29" s="47">
        <f t="shared" si="14"/>
        <v>0</v>
      </c>
      <c r="L29" s="47">
        <f t="shared" si="14"/>
        <v>0</v>
      </c>
      <c r="M29" s="47">
        <f t="shared" si="14"/>
        <v>0</v>
      </c>
      <c r="N29" s="49">
        <f t="shared" si="14"/>
        <v>0</v>
      </c>
      <c r="O29" s="18"/>
    </row>
    <row r="30" spans="1:15" ht="15.75">
      <c r="A30" s="43"/>
      <c r="B30" s="44"/>
      <c r="C30" s="29"/>
      <c r="D30" s="29"/>
      <c r="E30" s="46" t="s">
        <v>7</v>
      </c>
      <c r="F30" s="47">
        <v>0</v>
      </c>
      <c r="G30" s="47">
        <v>0</v>
      </c>
      <c r="H30" s="47">
        <v>0</v>
      </c>
      <c r="I30" s="48">
        <v>0</v>
      </c>
      <c r="J30" s="47">
        <v>0</v>
      </c>
      <c r="K30" s="47">
        <v>0</v>
      </c>
      <c r="L30" s="47">
        <v>0</v>
      </c>
      <c r="M30" s="47">
        <v>0</v>
      </c>
      <c r="N30" s="49">
        <v>0</v>
      </c>
      <c r="O30" s="18"/>
    </row>
    <row r="31" spans="1:15" ht="45">
      <c r="A31" s="43"/>
      <c r="B31" s="44"/>
      <c r="C31" s="52"/>
      <c r="D31" s="52"/>
      <c r="E31" s="46" t="s">
        <v>2</v>
      </c>
      <c r="F31" s="47">
        <v>0</v>
      </c>
      <c r="G31" s="47">
        <v>0</v>
      </c>
      <c r="H31" s="47">
        <v>0</v>
      </c>
      <c r="I31" s="48">
        <v>0</v>
      </c>
      <c r="J31" s="47">
        <v>0</v>
      </c>
      <c r="K31" s="47">
        <v>0</v>
      </c>
      <c r="L31" s="47">
        <v>0</v>
      </c>
      <c r="M31" s="47">
        <v>0</v>
      </c>
      <c r="N31" s="49">
        <v>0</v>
      </c>
      <c r="O31" s="18"/>
    </row>
    <row r="32" spans="1:15" ht="15.75">
      <c r="A32" s="50"/>
      <c r="B32" s="51"/>
      <c r="C32" s="52"/>
      <c r="D32" s="52"/>
      <c r="E32" s="46" t="s">
        <v>3</v>
      </c>
      <c r="F32" s="47">
        <v>0</v>
      </c>
      <c r="G32" s="47">
        <v>0</v>
      </c>
      <c r="H32" s="47">
        <v>0</v>
      </c>
      <c r="I32" s="48">
        <v>0</v>
      </c>
      <c r="J32" s="47">
        <v>0</v>
      </c>
      <c r="K32" s="47">
        <v>0</v>
      </c>
      <c r="L32" s="47">
        <v>0</v>
      </c>
      <c r="M32" s="47">
        <v>0</v>
      </c>
      <c r="N32" s="49">
        <v>0</v>
      </c>
      <c r="O32" s="18"/>
    </row>
    <row r="33" spans="1:15" ht="30">
      <c r="A33" s="50"/>
      <c r="B33" s="51"/>
      <c r="C33" s="52"/>
      <c r="D33" s="52"/>
      <c r="E33" s="46" t="s">
        <v>5</v>
      </c>
      <c r="F33" s="47">
        <v>0</v>
      </c>
      <c r="G33" s="47">
        <v>0</v>
      </c>
      <c r="H33" s="47">
        <v>0</v>
      </c>
      <c r="I33" s="48">
        <v>0</v>
      </c>
      <c r="J33" s="47">
        <v>0</v>
      </c>
      <c r="K33" s="47">
        <v>0</v>
      </c>
      <c r="L33" s="47">
        <v>0</v>
      </c>
      <c r="M33" s="47">
        <v>0</v>
      </c>
      <c r="N33" s="49">
        <v>0</v>
      </c>
      <c r="O33" s="18"/>
    </row>
    <row r="34" spans="1:15" ht="15.75">
      <c r="A34" s="43" t="s">
        <v>16</v>
      </c>
      <c r="B34" s="44" t="s">
        <v>17</v>
      </c>
      <c r="C34" s="29">
        <v>840</v>
      </c>
      <c r="D34" s="29"/>
      <c r="E34" s="46" t="s">
        <v>1</v>
      </c>
      <c r="F34" s="47">
        <f>SUM(F35:F38)</f>
        <v>230</v>
      </c>
      <c r="G34" s="47">
        <f aca="true" t="shared" si="15" ref="G34:N34">SUM(G35:G38)</f>
        <v>0</v>
      </c>
      <c r="H34" s="47">
        <f t="shared" si="15"/>
        <v>0</v>
      </c>
      <c r="I34" s="48">
        <f t="shared" si="15"/>
        <v>0</v>
      </c>
      <c r="J34" s="47">
        <f t="shared" si="15"/>
        <v>0</v>
      </c>
      <c r="K34" s="47">
        <f t="shared" si="15"/>
        <v>0</v>
      </c>
      <c r="L34" s="47">
        <f t="shared" si="15"/>
        <v>0</v>
      </c>
      <c r="M34" s="47">
        <f t="shared" si="15"/>
        <v>0</v>
      </c>
      <c r="N34" s="49">
        <f t="shared" si="15"/>
        <v>0</v>
      </c>
      <c r="O34" s="18"/>
    </row>
    <row r="35" spans="1:15" ht="15.75">
      <c r="A35" s="43"/>
      <c r="B35" s="44"/>
      <c r="C35" s="29"/>
      <c r="D35" s="29"/>
      <c r="E35" s="46" t="s">
        <v>7</v>
      </c>
      <c r="F35" s="47">
        <v>0</v>
      </c>
      <c r="G35" s="47">
        <v>0</v>
      </c>
      <c r="H35" s="47">
        <v>0</v>
      </c>
      <c r="I35" s="48">
        <v>0</v>
      </c>
      <c r="J35" s="47">
        <v>0</v>
      </c>
      <c r="K35" s="47">
        <v>0</v>
      </c>
      <c r="L35" s="47">
        <v>0</v>
      </c>
      <c r="M35" s="47">
        <v>0</v>
      </c>
      <c r="N35" s="49">
        <v>0</v>
      </c>
      <c r="O35" s="18"/>
    </row>
    <row r="36" spans="1:15" ht="45">
      <c r="A36" s="43"/>
      <c r="B36" s="44"/>
      <c r="C36" s="52"/>
      <c r="D36" s="52"/>
      <c r="E36" s="46" t="s">
        <v>2</v>
      </c>
      <c r="F36" s="47">
        <v>230</v>
      </c>
      <c r="G36" s="47">
        <v>0</v>
      </c>
      <c r="H36" s="47">
        <v>0</v>
      </c>
      <c r="I36" s="48">
        <v>0</v>
      </c>
      <c r="J36" s="47">
        <v>0</v>
      </c>
      <c r="K36" s="47">
        <v>0</v>
      </c>
      <c r="L36" s="47">
        <v>0</v>
      </c>
      <c r="M36" s="47">
        <v>0</v>
      </c>
      <c r="N36" s="49">
        <v>0</v>
      </c>
      <c r="O36" s="18"/>
    </row>
    <row r="37" spans="1:15" ht="15.75">
      <c r="A37" s="50"/>
      <c r="B37" s="51"/>
      <c r="C37" s="52"/>
      <c r="D37" s="52"/>
      <c r="E37" s="46" t="s">
        <v>3</v>
      </c>
      <c r="F37" s="47">
        <v>0</v>
      </c>
      <c r="G37" s="47">
        <v>0</v>
      </c>
      <c r="H37" s="47">
        <v>0</v>
      </c>
      <c r="I37" s="48">
        <v>0</v>
      </c>
      <c r="J37" s="47">
        <v>0</v>
      </c>
      <c r="K37" s="47">
        <v>0</v>
      </c>
      <c r="L37" s="47">
        <v>0</v>
      </c>
      <c r="M37" s="47">
        <v>0</v>
      </c>
      <c r="N37" s="49">
        <v>0</v>
      </c>
      <c r="O37" s="18"/>
    </row>
    <row r="38" spans="1:15" ht="30">
      <c r="A38" s="50"/>
      <c r="B38" s="51"/>
      <c r="C38" s="52"/>
      <c r="D38" s="52"/>
      <c r="E38" s="46" t="s">
        <v>5</v>
      </c>
      <c r="F38" s="47">
        <v>0</v>
      </c>
      <c r="G38" s="47">
        <v>0</v>
      </c>
      <c r="H38" s="47">
        <v>0</v>
      </c>
      <c r="I38" s="48">
        <v>0</v>
      </c>
      <c r="J38" s="47">
        <v>0</v>
      </c>
      <c r="K38" s="47">
        <v>0</v>
      </c>
      <c r="L38" s="47">
        <v>0</v>
      </c>
      <c r="M38" s="47">
        <v>0</v>
      </c>
      <c r="N38" s="49">
        <v>0</v>
      </c>
      <c r="O38" s="18"/>
    </row>
    <row r="39" spans="1:15" ht="15.75">
      <c r="A39" s="43" t="s">
        <v>18</v>
      </c>
      <c r="B39" s="44" t="s">
        <v>19</v>
      </c>
      <c r="C39" s="29">
        <v>840</v>
      </c>
      <c r="D39" s="29"/>
      <c r="E39" s="46" t="s">
        <v>1</v>
      </c>
      <c r="F39" s="47">
        <f>SUM(F40:F43)</f>
        <v>1722.8999999999999</v>
      </c>
      <c r="G39" s="47">
        <f aca="true" t="shared" si="16" ref="G39:N39">SUM(G40:G43)</f>
        <v>1514.3000000000002</v>
      </c>
      <c r="H39" s="47">
        <f t="shared" si="16"/>
        <v>1379.4</v>
      </c>
      <c r="I39" s="48">
        <f t="shared" si="16"/>
        <v>1379.4</v>
      </c>
      <c r="J39" s="47">
        <f t="shared" si="16"/>
        <v>1254</v>
      </c>
      <c r="K39" s="47">
        <f t="shared" si="16"/>
        <v>1254</v>
      </c>
      <c r="L39" s="47">
        <f t="shared" si="16"/>
        <v>1254</v>
      </c>
      <c r="M39" s="47">
        <f t="shared" si="16"/>
        <v>4127</v>
      </c>
      <c r="N39" s="49">
        <f t="shared" si="16"/>
        <v>4127</v>
      </c>
      <c r="O39" s="18"/>
    </row>
    <row r="40" spans="1:15" ht="15.75">
      <c r="A40" s="43"/>
      <c r="B40" s="44"/>
      <c r="C40" s="29"/>
      <c r="D40" s="29"/>
      <c r="E40" s="46" t="s">
        <v>7</v>
      </c>
      <c r="F40" s="47">
        <v>1084.1</v>
      </c>
      <c r="G40" s="47">
        <v>1029.7</v>
      </c>
      <c r="H40" s="47">
        <v>938</v>
      </c>
      <c r="I40" s="48">
        <v>938</v>
      </c>
      <c r="J40" s="47">
        <v>857.3</v>
      </c>
      <c r="K40" s="47">
        <v>857.3</v>
      </c>
      <c r="L40" s="47">
        <v>857.3</v>
      </c>
      <c r="M40" s="47">
        <v>0</v>
      </c>
      <c r="N40" s="49">
        <v>0</v>
      </c>
      <c r="O40" s="18"/>
    </row>
    <row r="41" spans="1:15" ht="45">
      <c r="A41" s="43"/>
      <c r="B41" s="44"/>
      <c r="C41" s="52"/>
      <c r="D41" s="52"/>
      <c r="E41" s="46" t="s">
        <v>2</v>
      </c>
      <c r="F41" s="47">
        <v>638.8</v>
      </c>
      <c r="G41" s="47">
        <v>484.6</v>
      </c>
      <c r="H41" s="47">
        <v>441.4</v>
      </c>
      <c r="I41" s="48">
        <v>441.4</v>
      </c>
      <c r="J41" s="47">
        <v>396.7</v>
      </c>
      <c r="K41" s="47">
        <v>396.7</v>
      </c>
      <c r="L41" s="47">
        <v>396.7</v>
      </c>
      <c r="M41" s="47">
        <v>4127</v>
      </c>
      <c r="N41" s="49">
        <v>4127</v>
      </c>
      <c r="O41" s="18"/>
    </row>
    <row r="42" spans="1:15" ht="15.75">
      <c r="A42" s="50"/>
      <c r="B42" s="51"/>
      <c r="C42" s="52"/>
      <c r="D42" s="52"/>
      <c r="E42" s="46" t="s">
        <v>3</v>
      </c>
      <c r="F42" s="47">
        <v>0</v>
      </c>
      <c r="G42" s="47">
        <v>0</v>
      </c>
      <c r="H42" s="47">
        <v>0</v>
      </c>
      <c r="I42" s="48">
        <v>0</v>
      </c>
      <c r="J42" s="47">
        <v>0</v>
      </c>
      <c r="K42" s="47">
        <v>0</v>
      </c>
      <c r="L42" s="47">
        <v>0</v>
      </c>
      <c r="M42" s="47">
        <v>0</v>
      </c>
      <c r="N42" s="49">
        <v>0</v>
      </c>
      <c r="O42" s="18"/>
    </row>
    <row r="43" spans="1:15" ht="30">
      <c r="A43" s="50"/>
      <c r="B43" s="51"/>
      <c r="C43" s="52"/>
      <c r="D43" s="52"/>
      <c r="E43" s="46" t="s">
        <v>5</v>
      </c>
      <c r="F43" s="47">
        <v>0</v>
      </c>
      <c r="G43" s="47">
        <v>0</v>
      </c>
      <c r="H43" s="47">
        <v>0</v>
      </c>
      <c r="I43" s="48">
        <v>0</v>
      </c>
      <c r="J43" s="47">
        <v>0</v>
      </c>
      <c r="K43" s="47">
        <v>0</v>
      </c>
      <c r="L43" s="47">
        <v>0</v>
      </c>
      <c r="M43" s="47">
        <v>0</v>
      </c>
      <c r="N43" s="49">
        <v>0</v>
      </c>
      <c r="O43" s="18"/>
    </row>
    <row r="44" spans="1:15" ht="15.75">
      <c r="A44" s="43" t="s">
        <v>20</v>
      </c>
      <c r="B44" s="44" t="s">
        <v>61</v>
      </c>
      <c r="C44" s="29">
        <v>840</v>
      </c>
      <c r="D44" s="29"/>
      <c r="E44" s="46" t="s">
        <v>1</v>
      </c>
      <c r="F44" s="47">
        <f>SUM(F45:F48)</f>
        <v>0</v>
      </c>
      <c r="G44" s="47">
        <f aca="true" t="shared" si="17" ref="G44:N44">SUM(G45:G48)</f>
        <v>0</v>
      </c>
      <c r="H44" s="47">
        <f t="shared" si="17"/>
        <v>0</v>
      </c>
      <c r="I44" s="48">
        <f t="shared" si="17"/>
        <v>0</v>
      </c>
      <c r="J44" s="47">
        <f t="shared" si="17"/>
        <v>0</v>
      </c>
      <c r="K44" s="47">
        <f t="shared" si="17"/>
        <v>0</v>
      </c>
      <c r="L44" s="47">
        <f t="shared" si="17"/>
        <v>0</v>
      </c>
      <c r="M44" s="47">
        <f t="shared" si="17"/>
        <v>0</v>
      </c>
      <c r="N44" s="49">
        <f t="shared" si="17"/>
        <v>0</v>
      </c>
      <c r="O44" s="18"/>
    </row>
    <row r="45" spans="1:15" ht="15.75">
      <c r="A45" s="43"/>
      <c r="B45" s="44"/>
      <c r="C45" s="29"/>
      <c r="D45" s="29"/>
      <c r="E45" s="46" t="s">
        <v>7</v>
      </c>
      <c r="F45" s="47">
        <v>0</v>
      </c>
      <c r="G45" s="47">
        <v>0</v>
      </c>
      <c r="H45" s="47">
        <v>0</v>
      </c>
      <c r="I45" s="48">
        <v>0</v>
      </c>
      <c r="J45" s="47">
        <v>0</v>
      </c>
      <c r="K45" s="47">
        <v>0</v>
      </c>
      <c r="L45" s="47">
        <v>0</v>
      </c>
      <c r="M45" s="47">
        <v>0</v>
      </c>
      <c r="N45" s="49">
        <v>0</v>
      </c>
      <c r="O45" s="18"/>
    </row>
    <row r="46" spans="1:15" ht="45">
      <c r="A46" s="43"/>
      <c r="B46" s="44"/>
      <c r="C46" s="52"/>
      <c r="D46" s="52"/>
      <c r="E46" s="46" t="s">
        <v>2</v>
      </c>
      <c r="F46" s="47">
        <v>0</v>
      </c>
      <c r="G46" s="47">
        <v>0</v>
      </c>
      <c r="H46" s="47">
        <v>0</v>
      </c>
      <c r="I46" s="48">
        <v>0</v>
      </c>
      <c r="J46" s="47">
        <v>0</v>
      </c>
      <c r="K46" s="47">
        <v>0</v>
      </c>
      <c r="L46" s="47">
        <v>0</v>
      </c>
      <c r="M46" s="47">
        <v>0</v>
      </c>
      <c r="N46" s="49">
        <v>0</v>
      </c>
      <c r="O46" s="18"/>
    </row>
    <row r="47" spans="1:15" ht="15.75">
      <c r="A47" s="50"/>
      <c r="B47" s="51"/>
      <c r="C47" s="52"/>
      <c r="D47" s="52"/>
      <c r="E47" s="46" t="s">
        <v>3</v>
      </c>
      <c r="F47" s="47">
        <v>0</v>
      </c>
      <c r="G47" s="47">
        <v>0</v>
      </c>
      <c r="H47" s="47">
        <v>0</v>
      </c>
      <c r="I47" s="48">
        <v>0</v>
      </c>
      <c r="J47" s="47">
        <v>0</v>
      </c>
      <c r="K47" s="47">
        <v>0</v>
      </c>
      <c r="L47" s="47">
        <v>0</v>
      </c>
      <c r="M47" s="47">
        <v>0</v>
      </c>
      <c r="N47" s="49">
        <v>0</v>
      </c>
      <c r="O47" s="18"/>
    </row>
    <row r="48" spans="1:15" ht="30">
      <c r="A48" s="50"/>
      <c r="B48" s="51"/>
      <c r="C48" s="52"/>
      <c r="D48" s="52"/>
      <c r="E48" s="46" t="s">
        <v>5</v>
      </c>
      <c r="F48" s="47">
        <v>0</v>
      </c>
      <c r="G48" s="47">
        <v>0</v>
      </c>
      <c r="H48" s="47">
        <v>0</v>
      </c>
      <c r="I48" s="48">
        <v>0</v>
      </c>
      <c r="J48" s="47">
        <v>0</v>
      </c>
      <c r="K48" s="47">
        <v>0</v>
      </c>
      <c r="L48" s="47">
        <v>0</v>
      </c>
      <c r="M48" s="47">
        <v>0</v>
      </c>
      <c r="N48" s="49">
        <v>0</v>
      </c>
      <c r="O48" s="18"/>
    </row>
    <row r="49" spans="1:15" ht="13.5" customHeight="1">
      <c r="A49" s="43" t="s">
        <v>42</v>
      </c>
      <c r="B49" s="44" t="s">
        <v>78</v>
      </c>
      <c r="C49" s="29">
        <v>840</v>
      </c>
      <c r="D49" s="29"/>
      <c r="E49" s="46" t="s">
        <v>1</v>
      </c>
      <c r="F49" s="47">
        <f>SUM(F50:F53)</f>
        <v>0</v>
      </c>
      <c r="G49" s="47">
        <f aca="true" t="shared" si="18" ref="G49:N49">SUM(G50:G53)</f>
        <v>0</v>
      </c>
      <c r="H49" s="47">
        <f t="shared" si="18"/>
        <v>0</v>
      </c>
      <c r="I49" s="48">
        <f t="shared" si="18"/>
        <v>215</v>
      </c>
      <c r="J49" s="47">
        <f t="shared" si="18"/>
        <v>0</v>
      </c>
      <c r="K49" s="47">
        <f t="shared" si="18"/>
        <v>0</v>
      </c>
      <c r="L49" s="47">
        <f t="shared" si="18"/>
        <v>0</v>
      </c>
      <c r="M49" s="47">
        <f t="shared" si="18"/>
        <v>0</v>
      </c>
      <c r="N49" s="49">
        <f t="shared" si="18"/>
        <v>0</v>
      </c>
      <c r="O49" s="18"/>
    </row>
    <row r="50" spans="1:15" ht="15.75">
      <c r="A50" s="43"/>
      <c r="B50" s="44"/>
      <c r="C50" s="29"/>
      <c r="D50" s="29"/>
      <c r="E50" s="46" t="s">
        <v>7</v>
      </c>
      <c r="F50" s="47">
        <v>0</v>
      </c>
      <c r="G50" s="47">
        <v>0</v>
      </c>
      <c r="H50" s="47">
        <v>0</v>
      </c>
      <c r="I50" s="48">
        <v>0</v>
      </c>
      <c r="J50" s="47">
        <v>0</v>
      </c>
      <c r="K50" s="47">
        <v>0</v>
      </c>
      <c r="L50" s="47">
        <v>0</v>
      </c>
      <c r="M50" s="47">
        <v>0</v>
      </c>
      <c r="N50" s="49">
        <v>0</v>
      </c>
      <c r="O50" s="18"/>
    </row>
    <row r="51" spans="1:15" ht="45">
      <c r="A51" s="43"/>
      <c r="B51" s="44"/>
      <c r="C51" s="52"/>
      <c r="D51" s="52"/>
      <c r="E51" s="46" t="s">
        <v>2</v>
      </c>
      <c r="F51" s="47">
        <v>0</v>
      </c>
      <c r="G51" s="47">
        <v>0</v>
      </c>
      <c r="H51" s="47">
        <v>0</v>
      </c>
      <c r="I51" s="48">
        <v>215</v>
      </c>
      <c r="J51" s="47">
        <v>0</v>
      </c>
      <c r="K51" s="47">
        <v>0</v>
      </c>
      <c r="L51" s="47">
        <v>0</v>
      </c>
      <c r="M51" s="47">
        <v>0</v>
      </c>
      <c r="N51" s="49">
        <v>0</v>
      </c>
      <c r="O51" s="18"/>
    </row>
    <row r="52" spans="1:15" ht="15.75">
      <c r="A52" s="50"/>
      <c r="B52" s="51"/>
      <c r="C52" s="52"/>
      <c r="D52" s="52"/>
      <c r="E52" s="46" t="s">
        <v>3</v>
      </c>
      <c r="F52" s="47">
        <v>0</v>
      </c>
      <c r="G52" s="47">
        <v>0</v>
      </c>
      <c r="H52" s="47">
        <v>0</v>
      </c>
      <c r="I52" s="48">
        <v>0</v>
      </c>
      <c r="J52" s="47">
        <v>0</v>
      </c>
      <c r="K52" s="47">
        <v>0</v>
      </c>
      <c r="L52" s="47">
        <v>0</v>
      </c>
      <c r="M52" s="47">
        <v>0</v>
      </c>
      <c r="N52" s="49">
        <v>0</v>
      </c>
      <c r="O52" s="18"/>
    </row>
    <row r="53" spans="1:15" ht="30">
      <c r="A53" s="50"/>
      <c r="B53" s="51"/>
      <c r="C53" s="52"/>
      <c r="D53" s="52"/>
      <c r="E53" s="46" t="s">
        <v>5</v>
      </c>
      <c r="F53" s="47">
        <v>0</v>
      </c>
      <c r="G53" s="47">
        <v>0</v>
      </c>
      <c r="H53" s="47">
        <v>0</v>
      </c>
      <c r="I53" s="48">
        <v>0</v>
      </c>
      <c r="J53" s="47">
        <v>0</v>
      </c>
      <c r="K53" s="47">
        <v>0</v>
      </c>
      <c r="L53" s="47">
        <v>0</v>
      </c>
      <c r="M53" s="47">
        <v>0</v>
      </c>
      <c r="N53" s="49">
        <v>0</v>
      </c>
      <c r="O53" s="18"/>
    </row>
    <row r="54" spans="1:15" ht="15.75">
      <c r="A54" s="43" t="s">
        <v>44</v>
      </c>
      <c r="B54" s="44" t="s">
        <v>77</v>
      </c>
      <c r="C54" s="29">
        <v>840</v>
      </c>
      <c r="D54" s="29"/>
      <c r="E54" s="46" t="s">
        <v>1</v>
      </c>
      <c r="F54" s="47">
        <f>SUM(F55:F58)</f>
        <v>0</v>
      </c>
      <c r="G54" s="47">
        <f aca="true" t="shared" si="19" ref="G54:N54">SUM(G55:G58)</f>
        <v>0</v>
      </c>
      <c r="H54" s="47">
        <f t="shared" si="19"/>
        <v>0</v>
      </c>
      <c r="I54" s="48">
        <f t="shared" si="19"/>
        <v>0</v>
      </c>
      <c r="J54" s="47">
        <f t="shared" si="19"/>
        <v>0</v>
      </c>
      <c r="K54" s="47">
        <f t="shared" si="19"/>
        <v>0</v>
      </c>
      <c r="L54" s="47">
        <f t="shared" si="19"/>
        <v>0</v>
      </c>
      <c r="M54" s="47">
        <f t="shared" si="19"/>
        <v>0</v>
      </c>
      <c r="N54" s="49">
        <f t="shared" si="19"/>
        <v>0</v>
      </c>
      <c r="O54" s="18"/>
    </row>
    <row r="55" spans="1:15" ht="15.75">
      <c r="A55" s="43"/>
      <c r="B55" s="44"/>
      <c r="C55" s="29"/>
      <c r="D55" s="29"/>
      <c r="E55" s="46" t="s">
        <v>7</v>
      </c>
      <c r="F55" s="47">
        <v>0</v>
      </c>
      <c r="G55" s="47">
        <v>0</v>
      </c>
      <c r="H55" s="47">
        <v>0</v>
      </c>
      <c r="I55" s="48">
        <v>0</v>
      </c>
      <c r="J55" s="47">
        <v>0</v>
      </c>
      <c r="K55" s="47">
        <v>0</v>
      </c>
      <c r="L55" s="47">
        <v>0</v>
      </c>
      <c r="M55" s="47">
        <v>0</v>
      </c>
      <c r="N55" s="49">
        <v>0</v>
      </c>
      <c r="O55" s="18"/>
    </row>
    <row r="56" spans="1:15" ht="45">
      <c r="A56" s="43"/>
      <c r="B56" s="44"/>
      <c r="C56" s="52"/>
      <c r="D56" s="52"/>
      <c r="E56" s="46" t="s">
        <v>2</v>
      </c>
      <c r="F56" s="47">
        <v>0</v>
      </c>
      <c r="G56" s="47">
        <v>0</v>
      </c>
      <c r="H56" s="47">
        <v>0</v>
      </c>
      <c r="I56" s="48">
        <v>0</v>
      </c>
      <c r="J56" s="47">
        <v>0</v>
      </c>
      <c r="K56" s="47">
        <v>0</v>
      </c>
      <c r="L56" s="47">
        <v>0</v>
      </c>
      <c r="M56" s="47">
        <v>0</v>
      </c>
      <c r="N56" s="49">
        <v>0</v>
      </c>
      <c r="O56" s="18"/>
    </row>
    <row r="57" spans="1:15" ht="15.75">
      <c r="A57" s="50"/>
      <c r="B57" s="51"/>
      <c r="C57" s="52"/>
      <c r="D57" s="52"/>
      <c r="E57" s="46" t="s">
        <v>3</v>
      </c>
      <c r="F57" s="47">
        <v>0</v>
      </c>
      <c r="G57" s="47">
        <v>0</v>
      </c>
      <c r="H57" s="47">
        <v>0</v>
      </c>
      <c r="I57" s="48">
        <v>0</v>
      </c>
      <c r="J57" s="47">
        <v>0</v>
      </c>
      <c r="K57" s="47">
        <v>0</v>
      </c>
      <c r="L57" s="47">
        <v>0</v>
      </c>
      <c r="M57" s="47">
        <v>0</v>
      </c>
      <c r="N57" s="49">
        <v>0</v>
      </c>
      <c r="O57" s="18"/>
    </row>
    <row r="58" spans="1:15" ht="30">
      <c r="A58" s="50"/>
      <c r="B58" s="51"/>
      <c r="C58" s="52"/>
      <c r="D58" s="52"/>
      <c r="E58" s="46" t="s">
        <v>5</v>
      </c>
      <c r="F58" s="47">
        <v>0</v>
      </c>
      <c r="G58" s="47">
        <v>0</v>
      </c>
      <c r="H58" s="47">
        <v>0</v>
      </c>
      <c r="I58" s="48">
        <v>0</v>
      </c>
      <c r="J58" s="47">
        <v>0</v>
      </c>
      <c r="K58" s="47">
        <v>0</v>
      </c>
      <c r="L58" s="47">
        <v>0</v>
      </c>
      <c r="M58" s="47">
        <v>0</v>
      </c>
      <c r="N58" s="49">
        <v>0</v>
      </c>
      <c r="O58" s="18"/>
    </row>
    <row r="59" spans="1:15" ht="15.75">
      <c r="A59" s="34" t="s">
        <v>60</v>
      </c>
      <c r="B59" s="42" t="s">
        <v>21</v>
      </c>
      <c r="C59" s="53">
        <v>840</v>
      </c>
      <c r="D59" s="36" t="s">
        <v>51</v>
      </c>
      <c r="E59" s="37" t="s">
        <v>1</v>
      </c>
      <c r="F59" s="38">
        <f>F60+F61+F63+F64</f>
        <v>614318.33</v>
      </c>
      <c r="G59" s="38">
        <f aca="true" t="shared" si="20" ref="G59:N59">G60+G61+G63+G64</f>
        <v>1383739.5</v>
      </c>
      <c r="H59" s="38">
        <f t="shared" si="20"/>
        <v>1046161.6000000001</v>
      </c>
      <c r="I59" s="38">
        <f t="shared" si="20"/>
        <v>1698170.5</v>
      </c>
      <c r="J59" s="38">
        <f t="shared" si="20"/>
        <v>2182083.3000000003</v>
      </c>
      <c r="K59" s="38">
        <f t="shared" si="20"/>
        <v>406418.10000000003</v>
      </c>
      <c r="L59" s="38">
        <f t="shared" si="20"/>
        <v>14202.3</v>
      </c>
      <c r="M59" s="38">
        <f t="shared" si="20"/>
        <v>144977</v>
      </c>
      <c r="N59" s="39">
        <f t="shared" si="20"/>
        <v>144977</v>
      </c>
      <c r="O59" s="17">
        <f aca="true" t="shared" si="21" ref="O59:O64">F59+G59+H59+I59+J59+K59+L59+M59+N59</f>
        <v>7635047.63</v>
      </c>
    </row>
    <row r="60" spans="1:15" ht="28.5">
      <c r="A60" s="34"/>
      <c r="B60" s="42"/>
      <c r="C60" s="53"/>
      <c r="D60" s="40"/>
      <c r="E60" s="37" t="s">
        <v>7</v>
      </c>
      <c r="F60" s="38">
        <f>F66+F71+F76+F81+F86+F91+F96+F101+F106+F111+F116</f>
        <v>592959.3</v>
      </c>
      <c r="G60" s="38">
        <f aca="true" t="shared" si="22" ref="G60:N60">G66+G71+G76+G81+G86+G91+G96+G101+G106+G111+G116</f>
        <v>1335232.2</v>
      </c>
      <c r="H60" s="38">
        <f t="shared" si="22"/>
        <v>751234.7000000001</v>
      </c>
      <c r="I60" s="38">
        <f t="shared" si="22"/>
        <v>1484399.3</v>
      </c>
      <c r="J60" s="38">
        <f t="shared" si="22"/>
        <v>1972813.4000000001</v>
      </c>
      <c r="K60" s="38">
        <f t="shared" si="22"/>
        <v>388293.7</v>
      </c>
      <c r="L60" s="38">
        <f t="shared" si="22"/>
        <v>0</v>
      </c>
      <c r="M60" s="38">
        <f t="shared" si="22"/>
        <v>36000</v>
      </c>
      <c r="N60" s="39">
        <f t="shared" si="22"/>
        <v>36000</v>
      </c>
      <c r="O60" s="17">
        <f t="shared" si="21"/>
        <v>6596932.600000001</v>
      </c>
    </row>
    <row r="61" spans="1:15" ht="42.75">
      <c r="A61" s="34"/>
      <c r="B61" s="42"/>
      <c r="C61" s="54"/>
      <c r="D61" s="40"/>
      <c r="E61" s="37" t="s">
        <v>2</v>
      </c>
      <c r="F61" s="38">
        <f>F67+F72+F77+F82+F87+F92+F97+F102+F107+F112+F117</f>
        <v>16433.329999999998</v>
      </c>
      <c r="G61" s="38">
        <f aca="true" t="shared" si="23" ref="G61:N61">G67+G72+G77+G82+G87+G92+G97+G102+G107+G112+G117</f>
        <v>43137.3</v>
      </c>
      <c r="H61" s="38">
        <f t="shared" si="23"/>
        <v>294926.9</v>
      </c>
      <c r="I61" s="38">
        <f t="shared" si="23"/>
        <v>213771.2</v>
      </c>
      <c r="J61" s="38">
        <f t="shared" si="23"/>
        <v>209269.9</v>
      </c>
      <c r="K61" s="38">
        <f>K67+K72+K77+K82+K87+K92+K97+K102+K107+K112+K117</f>
        <v>18124.399999999998</v>
      </c>
      <c r="L61" s="38">
        <f t="shared" si="23"/>
        <v>14202.3</v>
      </c>
      <c r="M61" s="38">
        <f t="shared" si="23"/>
        <v>108977</v>
      </c>
      <c r="N61" s="39">
        <f t="shared" si="23"/>
        <v>108977</v>
      </c>
      <c r="O61" s="17">
        <f t="shared" si="21"/>
        <v>1027819.3300000001</v>
      </c>
    </row>
    <row r="62" spans="1:15" ht="28.5">
      <c r="A62" s="34"/>
      <c r="B62" s="42"/>
      <c r="C62" s="54"/>
      <c r="D62" s="40"/>
      <c r="E62" s="37" t="s">
        <v>74</v>
      </c>
      <c r="F62" s="38">
        <f>F118</f>
        <v>0</v>
      </c>
      <c r="G62" s="38">
        <f aca="true" t="shared" si="24" ref="G62:N62">G118</f>
        <v>0</v>
      </c>
      <c r="H62" s="38">
        <f t="shared" si="24"/>
        <v>191000</v>
      </c>
      <c r="I62" s="38">
        <f t="shared" si="24"/>
        <v>135000</v>
      </c>
      <c r="J62" s="38">
        <f t="shared" si="24"/>
        <v>95000</v>
      </c>
      <c r="K62" s="38">
        <f t="shared" si="24"/>
        <v>0</v>
      </c>
      <c r="L62" s="38">
        <f t="shared" si="24"/>
        <v>0</v>
      </c>
      <c r="M62" s="38">
        <f t="shared" si="24"/>
        <v>0</v>
      </c>
      <c r="N62" s="39">
        <f t="shared" si="24"/>
        <v>0</v>
      </c>
      <c r="O62" s="17">
        <f t="shared" si="21"/>
        <v>421000</v>
      </c>
    </row>
    <row r="63" spans="1:15" ht="15.75">
      <c r="A63" s="34"/>
      <c r="B63" s="42"/>
      <c r="C63" s="54"/>
      <c r="D63" s="40"/>
      <c r="E63" s="37" t="s">
        <v>3</v>
      </c>
      <c r="F63" s="38">
        <f>F68+F73+F78+F83+F88+F93+F98+F103+F108+F113+F119</f>
        <v>4885.7</v>
      </c>
      <c r="G63" s="38">
        <f aca="true" t="shared" si="25" ref="G63:N63">G68+G73+G78+G83+G88+G93+G98+G103+G108+G113+G119</f>
        <v>5330</v>
      </c>
      <c r="H63" s="38">
        <f t="shared" si="25"/>
        <v>0</v>
      </c>
      <c r="I63" s="38">
        <f t="shared" si="25"/>
        <v>0</v>
      </c>
      <c r="J63" s="38">
        <f t="shared" si="25"/>
        <v>0</v>
      </c>
      <c r="K63" s="38">
        <f t="shared" si="25"/>
        <v>0</v>
      </c>
      <c r="L63" s="38">
        <f t="shared" si="25"/>
        <v>0</v>
      </c>
      <c r="M63" s="38">
        <f t="shared" si="25"/>
        <v>0</v>
      </c>
      <c r="N63" s="39">
        <f t="shared" si="25"/>
        <v>0</v>
      </c>
      <c r="O63" s="17">
        <f t="shared" si="21"/>
        <v>10215.7</v>
      </c>
    </row>
    <row r="64" spans="1:15" ht="28.5">
      <c r="A64" s="34"/>
      <c r="B64" s="42"/>
      <c r="C64" s="54"/>
      <c r="D64" s="40"/>
      <c r="E64" s="37" t="s">
        <v>5</v>
      </c>
      <c r="F64" s="38">
        <f>F69+F74+F79+F84+F89+F94+F99+F104+F109+F114+F120</f>
        <v>40</v>
      </c>
      <c r="G64" s="38">
        <f aca="true" t="shared" si="26" ref="G64:N64">G69+G74+G79+G84+G89+G94+G99+G104+G109+G114+G120</f>
        <v>40</v>
      </c>
      <c r="H64" s="38">
        <f t="shared" si="26"/>
        <v>0</v>
      </c>
      <c r="I64" s="38">
        <f t="shared" si="26"/>
        <v>0</v>
      </c>
      <c r="J64" s="38">
        <f t="shared" si="26"/>
        <v>0</v>
      </c>
      <c r="K64" s="38">
        <f t="shared" si="26"/>
        <v>0</v>
      </c>
      <c r="L64" s="38">
        <f t="shared" si="26"/>
        <v>0</v>
      </c>
      <c r="M64" s="38">
        <f t="shared" si="26"/>
        <v>0</v>
      </c>
      <c r="N64" s="39">
        <f t="shared" si="26"/>
        <v>0</v>
      </c>
      <c r="O64" s="17">
        <f t="shared" si="21"/>
        <v>80</v>
      </c>
    </row>
    <row r="65" spans="1:15" ht="15.75">
      <c r="A65" s="43" t="s">
        <v>11</v>
      </c>
      <c r="B65" s="44" t="s">
        <v>85</v>
      </c>
      <c r="C65" s="29">
        <v>840</v>
      </c>
      <c r="D65" s="45"/>
      <c r="E65" s="46" t="s">
        <v>1</v>
      </c>
      <c r="F65" s="47">
        <f>SUM(F66:F69)</f>
        <v>186585.04</v>
      </c>
      <c r="G65" s="47">
        <f aca="true" t="shared" si="27" ref="G65:N65">SUM(G66:G69)</f>
        <v>147140</v>
      </c>
      <c r="H65" s="47">
        <f t="shared" si="27"/>
        <v>103475.4</v>
      </c>
      <c r="I65" s="48">
        <f t="shared" si="27"/>
        <v>1077906.7000000002</v>
      </c>
      <c r="J65" s="47">
        <f>SUM(J66:J69)</f>
        <v>1550777</v>
      </c>
      <c r="K65" s="47">
        <f t="shared" si="27"/>
        <v>48361.200000000004</v>
      </c>
      <c r="L65" s="47">
        <f t="shared" si="27"/>
        <v>13352.3</v>
      </c>
      <c r="M65" s="47">
        <f t="shared" si="27"/>
        <v>80727</v>
      </c>
      <c r="N65" s="49">
        <f t="shared" si="27"/>
        <v>80727</v>
      </c>
      <c r="O65" s="19"/>
    </row>
    <row r="66" spans="1:15" ht="15.75">
      <c r="A66" s="43"/>
      <c r="B66" s="44"/>
      <c r="C66" s="29"/>
      <c r="D66" s="29"/>
      <c r="E66" s="46" t="s">
        <v>7</v>
      </c>
      <c r="F66" s="47">
        <v>179298.9</v>
      </c>
      <c r="G66" s="47">
        <v>122117.8</v>
      </c>
      <c r="H66" s="47">
        <v>87106.9</v>
      </c>
      <c r="I66" s="48">
        <v>1054329.6</v>
      </c>
      <c r="J66" s="47">
        <v>1521911.6</v>
      </c>
      <c r="K66" s="47">
        <v>34658.8</v>
      </c>
      <c r="L66" s="47">
        <v>0</v>
      </c>
      <c r="M66" s="47">
        <v>36000</v>
      </c>
      <c r="N66" s="49">
        <v>36000</v>
      </c>
      <c r="O66" s="18"/>
    </row>
    <row r="67" spans="1:15" ht="45">
      <c r="A67" s="43"/>
      <c r="B67" s="44"/>
      <c r="C67" s="52"/>
      <c r="D67" s="52"/>
      <c r="E67" s="46" t="s">
        <v>2</v>
      </c>
      <c r="F67" s="47">
        <v>7250.44</v>
      </c>
      <c r="G67" s="47">
        <v>25022.2</v>
      </c>
      <c r="H67" s="47">
        <v>16368.5</v>
      </c>
      <c r="I67" s="48">
        <v>23577.1</v>
      </c>
      <c r="J67" s="47">
        <v>28865.4</v>
      </c>
      <c r="K67" s="47">
        <v>13702.4</v>
      </c>
      <c r="L67" s="47">
        <v>13352.3</v>
      </c>
      <c r="M67" s="47">
        <v>44727</v>
      </c>
      <c r="N67" s="49">
        <v>44727</v>
      </c>
      <c r="O67" s="18"/>
    </row>
    <row r="68" spans="1:15" ht="15.75">
      <c r="A68" s="50"/>
      <c r="B68" s="44"/>
      <c r="C68" s="52"/>
      <c r="D68" s="52"/>
      <c r="E68" s="46" t="s">
        <v>3</v>
      </c>
      <c r="F68" s="47">
        <v>35.7</v>
      </c>
      <c r="G68" s="47">
        <v>0</v>
      </c>
      <c r="H68" s="47">
        <v>0</v>
      </c>
      <c r="I68" s="48">
        <v>0</v>
      </c>
      <c r="J68" s="47">
        <v>0</v>
      </c>
      <c r="K68" s="47">
        <v>0</v>
      </c>
      <c r="L68" s="47">
        <v>0</v>
      </c>
      <c r="M68" s="47">
        <v>0</v>
      </c>
      <c r="N68" s="49">
        <v>0</v>
      </c>
      <c r="O68" s="18"/>
    </row>
    <row r="69" spans="1:15" ht="30">
      <c r="A69" s="50"/>
      <c r="B69" s="44"/>
      <c r="C69" s="52"/>
      <c r="D69" s="52"/>
      <c r="E69" s="46" t="s">
        <v>5</v>
      </c>
      <c r="F69" s="47">
        <v>0</v>
      </c>
      <c r="G69" s="47">
        <v>0</v>
      </c>
      <c r="H69" s="47">
        <v>0</v>
      </c>
      <c r="I69" s="48">
        <v>0</v>
      </c>
      <c r="J69" s="47">
        <v>0</v>
      </c>
      <c r="K69" s="47">
        <v>0</v>
      </c>
      <c r="L69" s="47">
        <v>0</v>
      </c>
      <c r="M69" s="47">
        <v>0</v>
      </c>
      <c r="N69" s="49">
        <v>0</v>
      </c>
      <c r="O69" s="18"/>
    </row>
    <row r="70" spans="1:15" ht="15.75">
      <c r="A70" s="43" t="s">
        <v>15</v>
      </c>
      <c r="B70" s="55" t="s">
        <v>66</v>
      </c>
      <c r="C70" s="29">
        <v>840</v>
      </c>
      <c r="D70" s="29"/>
      <c r="E70" s="46" t="s">
        <v>1</v>
      </c>
      <c r="F70" s="47">
        <f>SUM(F71:F74)</f>
        <v>409315.56</v>
      </c>
      <c r="G70" s="47">
        <f aca="true" t="shared" si="28" ref="G70:N70">SUM(G71:G74)</f>
        <v>163973.90000000002</v>
      </c>
      <c r="H70" s="47">
        <f t="shared" si="28"/>
        <v>0</v>
      </c>
      <c r="I70" s="48">
        <f t="shared" si="28"/>
        <v>0</v>
      </c>
      <c r="J70" s="47">
        <f t="shared" si="28"/>
        <v>0</v>
      </c>
      <c r="K70" s="47">
        <f t="shared" si="28"/>
        <v>0</v>
      </c>
      <c r="L70" s="47">
        <f t="shared" si="28"/>
        <v>0</v>
      </c>
      <c r="M70" s="47">
        <f t="shared" si="28"/>
        <v>0</v>
      </c>
      <c r="N70" s="49">
        <f t="shared" si="28"/>
        <v>0</v>
      </c>
      <c r="O70" s="18"/>
    </row>
    <row r="71" spans="1:15" ht="15.75">
      <c r="A71" s="43"/>
      <c r="B71" s="44"/>
      <c r="C71" s="29"/>
      <c r="D71" s="29"/>
      <c r="E71" s="46" t="s">
        <v>7</v>
      </c>
      <c r="F71" s="47">
        <v>405222.4</v>
      </c>
      <c r="G71" s="47">
        <v>162334.2</v>
      </c>
      <c r="H71" s="47">
        <v>0</v>
      </c>
      <c r="I71" s="48">
        <v>0</v>
      </c>
      <c r="J71" s="47">
        <v>0</v>
      </c>
      <c r="K71" s="47">
        <v>0</v>
      </c>
      <c r="L71" s="47">
        <v>0</v>
      </c>
      <c r="M71" s="47">
        <v>0</v>
      </c>
      <c r="N71" s="49">
        <v>0</v>
      </c>
      <c r="O71" s="18"/>
    </row>
    <row r="72" spans="1:15" ht="45">
      <c r="A72" s="43"/>
      <c r="B72" s="44"/>
      <c r="C72" s="52"/>
      <c r="D72" s="52"/>
      <c r="E72" s="46" t="s">
        <v>2</v>
      </c>
      <c r="F72" s="47">
        <v>4093.16</v>
      </c>
      <c r="G72" s="47">
        <v>1639.7</v>
      </c>
      <c r="H72" s="47">
        <v>0</v>
      </c>
      <c r="I72" s="48">
        <v>0</v>
      </c>
      <c r="J72" s="47">
        <v>0</v>
      </c>
      <c r="K72" s="47">
        <v>0</v>
      </c>
      <c r="L72" s="47">
        <v>0</v>
      </c>
      <c r="M72" s="47">
        <v>0</v>
      </c>
      <c r="N72" s="49">
        <v>0</v>
      </c>
      <c r="O72" s="18"/>
    </row>
    <row r="73" spans="1:15" ht="15.75">
      <c r="A73" s="50"/>
      <c r="B73" s="44"/>
      <c r="C73" s="52"/>
      <c r="D73" s="52"/>
      <c r="E73" s="46" t="s">
        <v>3</v>
      </c>
      <c r="F73" s="47">
        <v>0</v>
      </c>
      <c r="G73" s="47">
        <v>0</v>
      </c>
      <c r="H73" s="47">
        <v>0</v>
      </c>
      <c r="I73" s="48">
        <v>0</v>
      </c>
      <c r="J73" s="47">
        <v>0</v>
      </c>
      <c r="K73" s="47">
        <v>0</v>
      </c>
      <c r="L73" s="47">
        <v>0</v>
      </c>
      <c r="M73" s="47">
        <v>0</v>
      </c>
      <c r="N73" s="49">
        <v>0</v>
      </c>
      <c r="O73" s="18"/>
    </row>
    <row r="74" spans="1:15" ht="30">
      <c r="A74" s="50"/>
      <c r="B74" s="44"/>
      <c r="C74" s="52"/>
      <c r="D74" s="52"/>
      <c r="E74" s="46" t="s">
        <v>5</v>
      </c>
      <c r="F74" s="47">
        <v>0</v>
      </c>
      <c r="G74" s="47">
        <v>0</v>
      </c>
      <c r="H74" s="47">
        <v>0</v>
      </c>
      <c r="I74" s="48">
        <v>0</v>
      </c>
      <c r="J74" s="47">
        <v>0</v>
      </c>
      <c r="K74" s="47">
        <v>0</v>
      </c>
      <c r="L74" s="47">
        <v>0</v>
      </c>
      <c r="M74" s="47">
        <v>0</v>
      </c>
      <c r="N74" s="49">
        <v>0</v>
      </c>
      <c r="O74" s="18"/>
    </row>
    <row r="75" spans="1:15" ht="15.75">
      <c r="A75" s="43" t="s">
        <v>16</v>
      </c>
      <c r="B75" s="44" t="s">
        <v>22</v>
      </c>
      <c r="C75" s="29">
        <v>840</v>
      </c>
      <c r="D75" s="29"/>
      <c r="E75" s="46" t="s">
        <v>1</v>
      </c>
      <c r="F75" s="47">
        <f>SUM(F76:F79)</f>
        <v>9004.5</v>
      </c>
      <c r="G75" s="47">
        <f aca="true" t="shared" si="29" ref="G75:N75">SUM(G76:G79)</f>
        <v>10341.5</v>
      </c>
      <c r="H75" s="47">
        <f t="shared" si="29"/>
        <v>0</v>
      </c>
      <c r="I75" s="48">
        <f t="shared" si="29"/>
        <v>0</v>
      </c>
      <c r="J75" s="47">
        <f t="shared" si="29"/>
        <v>0</v>
      </c>
      <c r="K75" s="47">
        <f t="shared" si="29"/>
        <v>0</v>
      </c>
      <c r="L75" s="47">
        <f t="shared" si="29"/>
        <v>0</v>
      </c>
      <c r="M75" s="47">
        <f t="shared" si="29"/>
        <v>0</v>
      </c>
      <c r="N75" s="49">
        <f t="shared" si="29"/>
        <v>0</v>
      </c>
      <c r="O75" s="18"/>
    </row>
    <row r="76" spans="1:15" ht="15.75">
      <c r="A76" s="43"/>
      <c r="B76" s="44"/>
      <c r="C76" s="29"/>
      <c r="D76" s="29"/>
      <c r="E76" s="46" t="s">
        <v>7</v>
      </c>
      <c r="F76" s="47">
        <v>0</v>
      </c>
      <c r="G76" s="47">
        <v>0</v>
      </c>
      <c r="H76" s="47">
        <v>0</v>
      </c>
      <c r="I76" s="48">
        <v>0</v>
      </c>
      <c r="J76" s="47">
        <v>0</v>
      </c>
      <c r="K76" s="47">
        <v>0</v>
      </c>
      <c r="L76" s="47">
        <v>0</v>
      </c>
      <c r="M76" s="47">
        <v>0</v>
      </c>
      <c r="N76" s="49">
        <v>0</v>
      </c>
      <c r="O76" s="18"/>
    </row>
    <row r="77" spans="1:15" ht="45">
      <c r="A77" s="43"/>
      <c r="B77" s="44"/>
      <c r="C77" s="52"/>
      <c r="D77" s="52"/>
      <c r="E77" s="46" t="s">
        <v>2</v>
      </c>
      <c r="F77" s="47">
        <v>4154.5</v>
      </c>
      <c r="G77" s="47">
        <v>5011.5</v>
      </c>
      <c r="H77" s="47">
        <v>0</v>
      </c>
      <c r="I77" s="48">
        <v>0</v>
      </c>
      <c r="J77" s="47">
        <v>0</v>
      </c>
      <c r="K77" s="47">
        <v>0</v>
      </c>
      <c r="L77" s="47">
        <v>0</v>
      </c>
      <c r="M77" s="47">
        <v>0</v>
      </c>
      <c r="N77" s="49">
        <v>0</v>
      </c>
      <c r="O77" s="18"/>
    </row>
    <row r="78" spans="1:15" ht="15.75">
      <c r="A78" s="50"/>
      <c r="B78" s="44"/>
      <c r="C78" s="52"/>
      <c r="D78" s="52"/>
      <c r="E78" s="46" t="s">
        <v>3</v>
      </c>
      <c r="F78" s="47">
        <v>4850</v>
      </c>
      <c r="G78" s="47">
        <v>5330</v>
      </c>
      <c r="H78" s="47">
        <v>0</v>
      </c>
      <c r="I78" s="48">
        <v>0</v>
      </c>
      <c r="J78" s="47">
        <v>0</v>
      </c>
      <c r="K78" s="47">
        <v>0</v>
      </c>
      <c r="L78" s="47">
        <v>0</v>
      </c>
      <c r="M78" s="47">
        <v>0</v>
      </c>
      <c r="N78" s="49">
        <v>0</v>
      </c>
      <c r="O78" s="18"/>
    </row>
    <row r="79" spans="1:15" ht="30">
      <c r="A79" s="50"/>
      <c r="B79" s="44"/>
      <c r="C79" s="52"/>
      <c r="D79" s="52"/>
      <c r="E79" s="46" t="s">
        <v>5</v>
      </c>
      <c r="F79" s="47">
        <v>0</v>
      </c>
      <c r="G79" s="47">
        <v>0</v>
      </c>
      <c r="H79" s="47">
        <v>0</v>
      </c>
      <c r="I79" s="48">
        <v>0</v>
      </c>
      <c r="J79" s="47">
        <v>0</v>
      </c>
      <c r="K79" s="47">
        <v>0</v>
      </c>
      <c r="L79" s="47">
        <v>0</v>
      </c>
      <c r="M79" s="47">
        <v>0</v>
      </c>
      <c r="N79" s="49">
        <v>0</v>
      </c>
      <c r="O79" s="18"/>
    </row>
    <row r="80" spans="1:15" ht="15.75">
      <c r="A80" s="43" t="s">
        <v>28</v>
      </c>
      <c r="B80" s="44" t="s">
        <v>23</v>
      </c>
      <c r="C80" s="29">
        <v>840</v>
      </c>
      <c r="D80" s="56"/>
      <c r="E80" s="46" t="s">
        <v>1</v>
      </c>
      <c r="F80" s="47">
        <f>SUM(F81:F84)</f>
        <v>890</v>
      </c>
      <c r="G80" s="47">
        <f aca="true" t="shared" si="30" ref="G80:N80">SUM(G81:G84)</f>
        <v>890</v>
      </c>
      <c r="H80" s="47">
        <f t="shared" si="30"/>
        <v>850</v>
      </c>
      <c r="I80" s="48">
        <f t="shared" si="30"/>
        <v>850</v>
      </c>
      <c r="J80" s="47">
        <f t="shared" si="30"/>
        <v>850</v>
      </c>
      <c r="K80" s="47">
        <f t="shared" si="30"/>
        <v>850</v>
      </c>
      <c r="L80" s="47">
        <f t="shared" si="30"/>
        <v>850</v>
      </c>
      <c r="M80" s="47">
        <f t="shared" si="30"/>
        <v>4250</v>
      </c>
      <c r="N80" s="49">
        <f t="shared" si="30"/>
        <v>4250</v>
      </c>
      <c r="O80" s="18"/>
    </row>
    <row r="81" spans="1:15" ht="15.75">
      <c r="A81" s="43"/>
      <c r="B81" s="44"/>
      <c r="C81" s="29"/>
      <c r="D81" s="57"/>
      <c r="E81" s="46" t="s">
        <v>7</v>
      </c>
      <c r="F81" s="47">
        <v>0</v>
      </c>
      <c r="G81" s="47">
        <v>0</v>
      </c>
      <c r="H81" s="47">
        <v>0</v>
      </c>
      <c r="I81" s="48">
        <v>0</v>
      </c>
      <c r="J81" s="47">
        <v>0</v>
      </c>
      <c r="K81" s="47">
        <v>0</v>
      </c>
      <c r="L81" s="47">
        <v>0</v>
      </c>
      <c r="M81" s="47">
        <v>0</v>
      </c>
      <c r="N81" s="49">
        <v>0</v>
      </c>
      <c r="O81" s="18"/>
    </row>
    <row r="82" spans="1:15" ht="45">
      <c r="A82" s="43"/>
      <c r="B82" s="44"/>
      <c r="C82" s="52"/>
      <c r="D82" s="57"/>
      <c r="E82" s="46" t="s">
        <v>2</v>
      </c>
      <c r="F82" s="47">
        <v>850</v>
      </c>
      <c r="G82" s="47">
        <v>850</v>
      </c>
      <c r="H82" s="47">
        <v>850</v>
      </c>
      <c r="I82" s="48">
        <v>850</v>
      </c>
      <c r="J82" s="47">
        <v>850</v>
      </c>
      <c r="K82" s="47">
        <v>850</v>
      </c>
      <c r="L82" s="47">
        <v>850</v>
      </c>
      <c r="M82" s="47">
        <v>4250</v>
      </c>
      <c r="N82" s="49">
        <v>4250</v>
      </c>
      <c r="O82" s="18"/>
    </row>
    <row r="83" spans="1:15" ht="15.75">
      <c r="A83" s="50"/>
      <c r="B83" s="44"/>
      <c r="C83" s="52"/>
      <c r="D83" s="57"/>
      <c r="E83" s="46" t="s">
        <v>3</v>
      </c>
      <c r="F83" s="47">
        <v>0</v>
      </c>
      <c r="G83" s="47">
        <v>0</v>
      </c>
      <c r="H83" s="47">
        <v>0</v>
      </c>
      <c r="I83" s="48">
        <v>0</v>
      </c>
      <c r="J83" s="47">
        <v>0</v>
      </c>
      <c r="K83" s="47">
        <v>0</v>
      </c>
      <c r="L83" s="47">
        <v>0</v>
      </c>
      <c r="M83" s="47">
        <v>0</v>
      </c>
      <c r="N83" s="49">
        <v>0</v>
      </c>
      <c r="O83" s="18"/>
    </row>
    <row r="84" spans="1:15" ht="30">
      <c r="A84" s="50"/>
      <c r="B84" s="44"/>
      <c r="C84" s="52"/>
      <c r="D84" s="57"/>
      <c r="E84" s="46" t="s">
        <v>5</v>
      </c>
      <c r="F84" s="47">
        <v>40</v>
      </c>
      <c r="G84" s="47">
        <v>40</v>
      </c>
      <c r="H84" s="47">
        <v>0</v>
      </c>
      <c r="I84" s="48">
        <v>0</v>
      </c>
      <c r="J84" s="47">
        <v>0</v>
      </c>
      <c r="K84" s="47">
        <v>0</v>
      </c>
      <c r="L84" s="47">
        <v>0</v>
      </c>
      <c r="M84" s="47">
        <v>0</v>
      </c>
      <c r="N84" s="49">
        <v>0</v>
      </c>
      <c r="O84" s="18"/>
    </row>
    <row r="85" spans="1:15" ht="15.75">
      <c r="A85" s="43" t="s">
        <v>20</v>
      </c>
      <c r="B85" s="44" t="s">
        <v>65</v>
      </c>
      <c r="C85" s="29">
        <v>840</v>
      </c>
      <c r="D85" s="56"/>
      <c r="E85" s="46" t="s">
        <v>1</v>
      </c>
      <c r="F85" s="47">
        <f>SUM(F86:F89)</f>
        <v>0</v>
      </c>
      <c r="G85" s="47">
        <f aca="true" t="shared" si="31" ref="G85:N85">SUM(G86:G89)</f>
        <v>0</v>
      </c>
      <c r="H85" s="47">
        <f t="shared" si="31"/>
        <v>0</v>
      </c>
      <c r="I85" s="48">
        <f t="shared" si="31"/>
        <v>0</v>
      </c>
      <c r="J85" s="47">
        <f t="shared" si="31"/>
        <v>0</v>
      </c>
      <c r="K85" s="47">
        <f t="shared" si="31"/>
        <v>0</v>
      </c>
      <c r="L85" s="47">
        <f t="shared" si="31"/>
        <v>0</v>
      </c>
      <c r="M85" s="47">
        <f t="shared" si="31"/>
        <v>0</v>
      </c>
      <c r="N85" s="49">
        <f t="shared" si="31"/>
        <v>0</v>
      </c>
      <c r="O85" s="18"/>
    </row>
    <row r="86" spans="1:15" ht="15.75">
      <c r="A86" s="43"/>
      <c r="B86" s="44"/>
      <c r="C86" s="29"/>
      <c r="D86" s="57"/>
      <c r="E86" s="46" t="s">
        <v>7</v>
      </c>
      <c r="F86" s="47">
        <v>0</v>
      </c>
      <c r="G86" s="47">
        <v>0</v>
      </c>
      <c r="H86" s="47">
        <v>0</v>
      </c>
      <c r="I86" s="48">
        <v>0</v>
      </c>
      <c r="J86" s="47">
        <v>0</v>
      </c>
      <c r="K86" s="47">
        <v>0</v>
      </c>
      <c r="L86" s="47">
        <v>0</v>
      </c>
      <c r="M86" s="47">
        <v>0</v>
      </c>
      <c r="N86" s="49">
        <v>0</v>
      </c>
      <c r="O86" s="18"/>
    </row>
    <row r="87" spans="1:15" ht="45">
      <c r="A87" s="43"/>
      <c r="B87" s="44"/>
      <c r="C87" s="52"/>
      <c r="D87" s="57"/>
      <c r="E87" s="46" t="s">
        <v>2</v>
      </c>
      <c r="F87" s="47">
        <v>0</v>
      </c>
      <c r="G87" s="47">
        <v>0</v>
      </c>
      <c r="H87" s="47">
        <v>0</v>
      </c>
      <c r="I87" s="48">
        <v>0</v>
      </c>
      <c r="J87" s="47">
        <v>0</v>
      </c>
      <c r="K87" s="47">
        <v>0</v>
      </c>
      <c r="L87" s="47">
        <v>0</v>
      </c>
      <c r="M87" s="47">
        <v>0</v>
      </c>
      <c r="N87" s="49">
        <v>0</v>
      </c>
      <c r="O87" s="18"/>
    </row>
    <row r="88" spans="1:15" ht="15.75">
      <c r="A88" s="50"/>
      <c r="B88" s="44"/>
      <c r="C88" s="52"/>
      <c r="D88" s="57"/>
      <c r="E88" s="46" t="s">
        <v>3</v>
      </c>
      <c r="F88" s="47">
        <v>0</v>
      </c>
      <c r="G88" s="47">
        <v>0</v>
      </c>
      <c r="H88" s="47">
        <v>0</v>
      </c>
      <c r="I88" s="48">
        <v>0</v>
      </c>
      <c r="J88" s="47">
        <v>0</v>
      </c>
      <c r="K88" s="47">
        <v>0</v>
      </c>
      <c r="L88" s="47">
        <v>0</v>
      </c>
      <c r="M88" s="47">
        <v>0</v>
      </c>
      <c r="N88" s="49">
        <v>0</v>
      </c>
      <c r="O88" s="18"/>
    </row>
    <row r="89" spans="1:15" ht="30">
      <c r="A89" s="50"/>
      <c r="B89" s="44"/>
      <c r="C89" s="52"/>
      <c r="D89" s="57"/>
      <c r="E89" s="46" t="s">
        <v>5</v>
      </c>
      <c r="F89" s="47">
        <v>0</v>
      </c>
      <c r="G89" s="47">
        <v>0</v>
      </c>
      <c r="H89" s="47">
        <v>0</v>
      </c>
      <c r="I89" s="48">
        <v>0</v>
      </c>
      <c r="J89" s="47">
        <v>0</v>
      </c>
      <c r="K89" s="47">
        <v>0</v>
      </c>
      <c r="L89" s="47">
        <v>0</v>
      </c>
      <c r="M89" s="47">
        <v>0</v>
      </c>
      <c r="N89" s="49">
        <v>0</v>
      </c>
      <c r="O89" s="18"/>
    </row>
    <row r="90" spans="1:15" ht="15.75">
      <c r="A90" s="43" t="s">
        <v>42</v>
      </c>
      <c r="B90" s="44" t="s">
        <v>67</v>
      </c>
      <c r="C90" s="29">
        <v>840</v>
      </c>
      <c r="D90" s="56"/>
      <c r="E90" s="46" t="s">
        <v>1</v>
      </c>
      <c r="F90" s="47">
        <f>SUM(F91:F94)</f>
        <v>8523.23</v>
      </c>
      <c r="G90" s="47">
        <f aca="true" t="shared" si="32" ref="G90:N90">SUM(G91:G94)</f>
        <v>8632</v>
      </c>
      <c r="H90" s="47">
        <f t="shared" si="32"/>
        <v>0</v>
      </c>
      <c r="I90" s="48">
        <f t="shared" si="32"/>
        <v>0</v>
      </c>
      <c r="J90" s="47">
        <f t="shared" si="32"/>
        <v>0</v>
      </c>
      <c r="K90" s="47">
        <f t="shared" si="32"/>
        <v>0</v>
      </c>
      <c r="L90" s="47">
        <f t="shared" si="32"/>
        <v>0</v>
      </c>
      <c r="M90" s="47">
        <f t="shared" si="32"/>
        <v>0</v>
      </c>
      <c r="N90" s="49">
        <f t="shared" si="32"/>
        <v>0</v>
      </c>
      <c r="O90" s="18"/>
    </row>
    <row r="91" spans="1:15" ht="15.75">
      <c r="A91" s="43"/>
      <c r="B91" s="44"/>
      <c r="C91" s="29"/>
      <c r="D91" s="57"/>
      <c r="E91" s="46" t="s">
        <v>7</v>
      </c>
      <c r="F91" s="47">
        <v>8438</v>
      </c>
      <c r="G91" s="47">
        <v>8545.7</v>
      </c>
      <c r="H91" s="47">
        <v>0</v>
      </c>
      <c r="I91" s="48">
        <v>0</v>
      </c>
      <c r="J91" s="47">
        <v>0</v>
      </c>
      <c r="K91" s="47">
        <v>0</v>
      </c>
      <c r="L91" s="47">
        <v>0</v>
      </c>
      <c r="M91" s="47">
        <v>0</v>
      </c>
      <c r="N91" s="49">
        <v>0</v>
      </c>
      <c r="O91" s="18"/>
    </row>
    <row r="92" spans="1:15" ht="45">
      <c r="A92" s="43"/>
      <c r="B92" s="44"/>
      <c r="C92" s="52"/>
      <c r="D92" s="57"/>
      <c r="E92" s="46" t="s">
        <v>2</v>
      </c>
      <c r="F92" s="47">
        <v>85.23</v>
      </c>
      <c r="G92" s="47">
        <v>86.3</v>
      </c>
      <c r="H92" s="47">
        <v>0</v>
      </c>
      <c r="I92" s="48">
        <v>0</v>
      </c>
      <c r="J92" s="47">
        <v>0</v>
      </c>
      <c r="K92" s="47">
        <v>0</v>
      </c>
      <c r="L92" s="47">
        <v>0</v>
      </c>
      <c r="M92" s="47">
        <v>0</v>
      </c>
      <c r="N92" s="49">
        <v>0</v>
      </c>
      <c r="O92" s="18"/>
    </row>
    <row r="93" spans="1:15" ht="15.75">
      <c r="A93" s="50"/>
      <c r="B93" s="44"/>
      <c r="C93" s="52"/>
      <c r="D93" s="57"/>
      <c r="E93" s="46" t="s">
        <v>3</v>
      </c>
      <c r="F93" s="47">
        <v>0</v>
      </c>
      <c r="G93" s="47">
        <v>0</v>
      </c>
      <c r="H93" s="47">
        <v>0</v>
      </c>
      <c r="I93" s="48">
        <v>0</v>
      </c>
      <c r="J93" s="47">
        <v>0</v>
      </c>
      <c r="K93" s="47">
        <v>0</v>
      </c>
      <c r="L93" s="47">
        <v>0</v>
      </c>
      <c r="M93" s="47">
        <v>0</v>
      </c>
      <c r="N93" s="49">
        <v>0</v>
      </c>
      <c r="O93" s="18"/>
    </row>
    <row r="94" spans="1:15" ht="30">
      <c r="A94" s="50"/>
      <c r="B94" s="44"/>
      <c r="C94" s="52"/>
      <c r="D94" s="57"/>
      <c r="E94" s="46" t="s">
        <v>5</v>
      </c>
      <c r="F94" s="47">
        <v>0</v>
      </c>
      <c r="G94" s="47">
        <v>0</v>
      </c>
      <c r="H94" s="47">
        <v>0</v>
      </c>
      <c r="I94" s="48">
        <v>0</v>
      </c>
      <c r="J94" s="47">
        <v>0</v>
      </c>
      <c r="K94" s="47">
        <v>0</v>
      </c>
      <c r="L94" s="47">
        <v>0</v>
      </c>
      <c r="M94" s="47">
        <v>0</v>
      </c>
      <c r="N94" s="49">
        <v>0</v>
      </c>
      <c r="O94" s="18"/>
    </row>
    <row r="95" spans="1:15" ht="15.75">
      <c r="A95" s="43" t="s">
        <v>44</v>
      </c>
      <c r="B95" s="44" t="s">
        <v>68</v>
      </c>
      <c r="C95" s="29">
        <v>840</v>
      </c>
      <c r="D95" s="56"/>
      <c r="E95" s="46" t="s">
        <v>1</v>
      </c>
      <c r="F95" s="47">
        <f>SUM(F96:F99)</f>
        <v>0</v>
      </c>
      <c r="G95" s="47">
        <f aca="true" t="shared" si="33" ref="G95:N95">SUM(G96:G99)</f>
        <v>42661.1</v>
      </c>
      <c r="H95" s="47">
        <f t="shared" si="33"/>
        <v>80000</v>
      </c>
      <c r="I95" s="48">
        <f t="shared" si="33"/>
        <v>50000</v>
      </c>
      <c r="J95" s="47">
        <f t="shared" si="33"/>
        <v>80000</v>
      </c>
      <c r="K95" s="47">
        <f t="shared" si="33"/>
        <v>0</v>
      </c>
      <c r="L95" s="47">
        <f t="shared" si="33"/>
        <v>0</v>
      </c>
      <c r="M95" s="47">
        <f t="shared" si="33"/>
        <v>60000</v>
      </c>
      <c r="N95" s="49">
        <f t="shared" si="33"/>
        <v>60000</v>
      </c>
      <c r="O95" s="18"/>
    </row>
    <row r="96" spans="1:15" ht="15.75">
      <c r="A96" s="43"/>
      <c r="B96" s="44"/>
      <c r="C96" s="29"/>
      <c r="D96" s="57"/>
      <c r="E96" s="46" t="s">
        <v>7</v>
      </c>
      <c r="F96" s="47">
        <v>0</v>
      </c>
      <c r="G96" s="47">
        <v>42234.5</v>
      </c>
      <c r="H96" s="47">
        <v>0</v>
      </c>
      <c r="I96" s="48">
        <v>0</v>
      </c>
      <c r="J96" s="47">
        <v>0</v>
      </c>
      <c r="K96" s="47">
        <v>0</v>
      </c>
      <c r="L96" s="47">
        <v>0</v>
      </c>
      <c r="M96" s="47">
        <v>0</v>
      </c>
      <c r="N96" s="49">
        <v>0</v>
      </c>
      <c r="O96" s="18"/>
    </row>
    <row r="97" spans="1:15" ht="45">
      <c r="A97" s="43"/>
      <c r="B97" s="44"/>
      <c r="C97" s="52"/>
      <c r="D97" s="57"/>
      <c r="E97" s="46" t="s">
        <v>2</v>
      </c>
      <c r="F97" s="47">
        <v>0</v>
      </c>
      <c r="G97" s="47">
        <v>426.6</v>
      </c>
      <c r="H97" s="47">
        <v>80000</v>
      </c>
      <c r="I97" s="48">
        <v>50000</v>
      </c>
      <c r="J97" s="47">
        <v>80000</v>
      </c>
      <c r="K97" s="47">
        <v>0</v>
      </c>
      <c r="L97" s="47">
        <v>0</v>
      </c>
      <c r="M97" s="47">
        <v>60000</v>
      </c>
      <c r="N97" s="49">
        <v>60000</v>
      </c>
      <c r="O97" s="18"/>
    </row>
    <row r="98" spans="1:15" ht="15.75">
      <c r="A98" s="50"/>
      <c r="B98" s="44"/>
      <c r="C98" s="52"/>
      <c r="D98" s="57"/>
      <c r="E98" s="46" t="s">
        <v>3</v>
      </c>
      <c r="F98" s="47">
        <v>0</v>
      </c>
      <c r="G98" s="47">
        <v>0</v>
      </c>
      <c r="H98" s="47">
        <v>0</v>
      </c>
      <c r="I98" s="48">
        <v>0</v>
      </c>
      <c r="J98" s="47">
        <v>0</v>
      </c>
      <c r="K98" s="47">
        <v>0</v>
      </c>
      <c r="L98" s="47">
        <v>0</v>
      </c>
      <c r="M98" s="47">
        <v>0</v>
      </c>
      <c r="N98" s="49">
        <v>0</v>
      </c>
      <c r="O98" s="18"/>
    </row>
    <row r="99" spans="1:15" ht="30">
      <c r="A99" s="50"/>
      <c r="B99" s="44"/>
      <c r="C99" s="52"/>
      <c r="D99" s="57"/>
      <c r="E99" s="46" t="s">
        <v>5</v>
      </c>
      <c r="F99" s="47">
        <v>0</v>
      </c>
      <c r="G99" s="47">
        <v>0</v>
      </c>
      <c r="H99" s="47">
        <v>0</v>
      </c>
      <c r="I99" s="48">
        <v>0</v>
      </c>
      <c r="J99" s="47">
        <v>0</v>
      </c>
      <c r="K99" s="47">
        <v>0</v>
      </c>
      <c r="L99" s="47">
        <v>0</v>
      </c>
      <c r="M99" s="47">
        <v>0</v>
      </c>
      <c r="N99" s="49">
        <v>0</v>
      </c>
      <c r="O99" s="18"/>
    </row>
    <row r="100" spans="1:15" ht="15.75">
      <c r="A100" s="43" t="s">
        <v>45</v>
      </c>
      <c r="B100" s="44" t="s">
        <v>73</v>
      </c>
      <c r="C100" s="29">
        <v>840</v>
      </c>
      <c r="D100" s="56"/>
      <c r="E100" s="46" t="s">
        <v>1</v>
      </c>
      <c r="F100" s="47">
        <f>SUM(F101:F104)</f>
        <v>0</v>
      </c>
      <c r="G100" s="47">
        <f aca="true" t="shared" si="34" ref="G100:N100">SUM(G101:G104)</f>
        <v>1010101</v>
      </c>
      <c r="H100" s="47">
        <f t="shared" si="34"/>
        <v>656565.7</v>
      </c>
      <c r="I100" s="48">
        <f t="shared" si="34"/>
        <v>404040.4</v>
      </c>
      <c r="J100" s="47">
        <f t="shared" si="34"/>
        <v>404040.4</v>
      </c>
      <c r="K100" s="47">
        <f t="shared" si="34"/>
        <v>303030.3</v>
      </c>
      <c r="L100" s="47">
        <f t="shared" si="34"/>
        <v>0</v>
      </c>
      <c r="M100" s="47">
        <f t="shared" si="34"/>
        <v>0</v>
      </c>
      <c r="N100" s="49">
        <f t="shared" si="34"/>
        <v>0</v>
      </c>
      <c r="O100" s="18"/>
    </row>
    <row r="101" spans="1:15" ht="15.75">
      <c r="A101" s="43"/>
      <c r="B101" s="44"/>
      <c r="C101" s="29"/>
      <c r="D101" s="57"/>
      <c r="E101" s="46" t="s">
        <v>7</v>
      </c>
      <c r="F101" s="47">
        <v>0</v>
      </c>
      <c r="G101" s="47">
        <v>1000000</v>
      </c>
      <c r="H101" s="47">
        <v>650000</v>
      </c>
      <c r="I101" s="48">
        <v>400000</v>
      </c>
      <c r="J101" s="47">
        <v>400000</v>
      </c>
      <c r="K101" s="47">
        <v>300000</v>
      </c>
      <c r="L101" s="47">
        <v>0</v>
      </c>
      <c r="M101" s="47">
        <v>0</v>
      </c>
      <c r="N101" s="49">
        <v>0</v>
      </c>
      <c r="O101" s="18"/>
    </row>
    <row r="102" spans="1:15" ht="45">
      <c r="A102" s="43"/>
      <c r="B102" s="44"/>
      <c r="C102" s="52"/>
      <c r="D102" s="57"/>
      <c r="E102" s="46" t="s">
        <v>2</v>
      </c>
      <c r="F102" s="47">
        <v>0</v>
      </c>
      <c r="G102" s="47">
        <v>10101</v>
      </c>
      <c r="H102" s="47">
        <v>6565.7</v>
      </c>
      <c r="I102" s="48">
        <v>4040.4</v>
      </c>
      <c r="J102" s="47">
        <v>4040.4</v>
      </c>
      <c r="K102" s="47">
        <v>3030.3</v>
      </c>
      <c r="L102" s="47">
        <v>0</v>
      </c>
      <c r="M102" s="47">
        <v>0</v>
      </c>
      <c r="N102" s="49">
        <v>0</v>
      </c>
      <c r="O102" s="18"/>
    </row>
    <row r="103" spans="1:15" ht="15.75">
      <c r="A103" s="50"/>
      <c r="B103" s="44"/>
      <c r="C103" s="52"/>
      <c r="D103" s="57"/>
      <c r="E103" s="46" t="s">
        <v>3</v>
      </c>
      <c r="F103" s="47">
        <v>0</v>
      </c>
      <c r="G103" s="47">
        <v>0</v>
      </c>
      <c r="H103" s="47">
        <v>0</v>
      </c>
      <c r="I103" s="48">
        <v>0</v>
      </c>
      <c r="J103" s="47">
        <v>0</v>
      </c>
      <c r="K103" s="47">
        <v>0</v>
      </c>
      <c r="L103" s="47">
        <v>0</v>
      </c>
      <c r="M103" s="47">
        <v>0</v>
      </c>
      <c r="N103" s="49">
        <v>0</v>
      </c>
      <c r="O103" s="18"/>
    </row>
    <row r="104" spans="1:15" ht="30">
      <c r="A104" s="50"/>
      <c r="B104" s="44"/>
      <c r="C104" s="52"/>
      <c r="D104" s="57"/>
      <c r="E104" s="46" t="s">
        <v>5</v>
      </c>
      <c r="F104" s="47">
        <v>0</v>
      </c>
      <c r="G104" s="47">
        <v>0</v>
      </c>
      <c r="H104" s="47">
        <v>0</v>
      </c>
      <c r="I104" s="48">
        <v>0</v>
      </c>
      <c r="J104" s="47">
        <v>0</v>
      </c>
      <c r="K104" s="47">
        <v>0</v>
      </c>
      <c r="L104" s="47">
        <v>0</v>
      </c>
      <c r="M104" s="47">
        <v>0</v>
      </c>
      <c r="N104" s="49">
        <v>0</v>
      </c>
      <c r="O104" s="18"/>
    </row>
    <row r="105" spans="1:15" ht="13.5" customHeight="1">
      <c r="A105" s="43" t="s">
        <v>69</v>
      </c>
      <c r="B105" s="44" t="s">
        <v>86</v>
      </c>
      <c r="C105" s="29">
        <v>840</v>
      </c>
      <c r="D105" s="56"/>
      <c r="E105" s="46" t="s">
        <v>1</v>
      </c>
      <c r="F105" s="47">
        <f>SUM(F106:F109)</f>
        <v>0</v>
      </c>
      <c r="G105" s="47">
        <f aca="true" t="shared" si="35" ref="G105:N105">SUM(G106:G109)</f>
        <v>0</v>
      </c>
      <c r="H105" s="47">
        <f t="shared" si="35"/>
        <v>3063</v>
      </c>
      <c r="I105" s="48">
        <f t="shared" si="35"/>
        <v>6216.099999999999</v>
      </c>
      <c r="J105" s="47">
        <f t="shared" si="35"/>
        <v>6862.1</v>
      </c>
      <c r="K105" s="47">
        <f t="shared" si="35"/>
        <v>6862.1</v>
      </c>
      <c r="L105" s="47">
        <f t="shared" si="35"/>
        <v>0</v>
      </c>
      <c r="M105" s="47">
        <f t="shared" si="35"/>
        <v>0</v>
      </c>
      <c r="N105" s="49">
        <f t="shared" si="35"/>
        <v>0</v>
      </c>
      <c r="O105" s="18"/>
    </row>
    <row r="106" spans="1:15" ht="15.75">
      <c r="A106" s="43"/>
      <c r="B106" s="44"/>
      <c r="C106" s="29"/>
      <c r="D106" s="57"/>
      <c r="E106" s="46" t="s">
        <v>7</v>
      </c>
      <c r="F106" s="47">
        <v>0</v>
      </c>
      <c r="G106" s="47">
        <v>0</v>
      </c>
      <c r="H106" s="47">
        <v>3032.4</v>
      </c>
      <c r="I106" s="48">
        <v>6153.9</v>
      </c>
      <c r="J106" s="47">
        <v>6793.5</v>
      </c>
      <c r="K106" s="47">
        <v>6793.5</v>
      </c>
      <c r="L106" s="47">
        <v>0</v>
      </c>
      <c r="M106" s="47">
        <v>0</v>
      </c>
      <c r="N106" s="49">
        <v>0</v>
      </c>
      <c r="O106" s="18"/>
    </row>
    <row r="107" spans="1:15" ht="45">
      <c r="A107" s="43"/>
      <c r="B107" s="44"/>
      <c r="C107" s="52"/>
      <c r="D107" s="57"/>
      <c r="E107" s="46" t="s">
        <v>2</v>
      </c>
      <c r="F107" s="47">
        <v>0</v>
      </c>
      <c r="G107" s="47">
        <v>0</v>
      </c>
      <c r="H107" s="47">
        <v>30.6</v>
      </c>
      <c r="I107" s="48">
        <v>62.2</v>
      </c>
      <c r="J107" s="47">
        <v>68.6</v>
      </c>
      <c r="K107" s="47">
        <v>68.6</v>
      </c>
      <c r="L107" s="47">
        <v>0</v>
      </c>
      <c r="M107" s="47">
        <v>0</v>
      </c>
      <c r="N107" s="49">
        <v>0</v>
      </c>
      <c r="O107" s="18"/>
    </row>
    <row r="108" spans="1:15" ht="15.75">
      <c r="A108" s="50"/>
      <c r="B108" s="44"/>
      <c r="C108" s="52"/>
      <c r="D108" s="57"/>
      <c r="E108" s="46" t="s">
        <v>3</v>
      </c>
      <c r="F108" s="47">
        <v>0</v>
      </c>
      <c r="G108" s="47">
        <v>0</v>
      </c>
      <c r="H108" s="47">
        <v>0</v>
      </c>
      <c r="I108" s="48">
        <v>0</v>
      </c>
      <c r="J108" s="47">
        <v>0</v>
      </c>
      <c r="K108" s="47">
        <v>0</v>
      </c>
      <c r="L108" s="47">
        <v>0</v>
      </c>
      <c r="M108" s="47">
        <v>0</v>
      </c>
      <c r="N108" s="49">
        <v>0</v>
      </c>
      <c r="O108" s="18"/>
    </row>
    <row r="109" spans="1:15" ht="30">
      <c r="A109" s="50"/>
      <c r="B109" s="44"/>
      <c r="C109" s="52"/>
      <c r="D109" s="57"/>
      <c r="E109" s="46" t="s">
        <v>5</v>
      </c>
      <c r="F109" s="47">
        <v>0</v>
      </c>
      <c r="G109" s="47">
        <v>0</v>
      </c>
      <c r="H109" s="47">
        <v>0</v>
      </c>
      <c r="I109" s="48">
        <v>0</v>
      </c>
      <c r="J109" s="47">
        <v>0</v>
      </c>
      <c r="K109" s="47">
        <v>0</v>
      </c>
      <c r="L109" s="47">
        <v>0</v>
      </c>
      <c r="M109" s="47">
        <v>0</v>
      </c>
      <c r="N109" s="49">
        <v>0</v>
      </c>
      <c r="O109" s="18"/>
    </row>
    <row r="110" spans="1:15" ht="13.5" customHeight="1">
      <c r="A110" s="43" t="s">
        <v>70</v>
      </c>
      <c r="B110" s="44" t="s">
        <v>87</v>
      </c>
      <c r="C110" s="29">
        <v>840</v>
      </c>
      <c r="D110" s="56"/>
      <c r="E110" s="46" t="s">
        <v>1</v>
      </c>
      <c r="F110" s="47">
        <f>SUM(F111:F114)</f>
        <v>0</v>
      </c>
      <c r="G110" s="47">
        <f aca="true" t="shared" si="36" ref="G110:N110">SUM(G111:G114)</f>
        <v>0</v>
      </c>
      <c r="H110" s="47">
        <f t="shared" si="36"/>
        <v>11207.5</v>
      </c>
      <c r="I110" s="48">
        <f t="shared" si="36"/>
        <v>24157.3</v>
      </c>
      <c r="J110" s="47">
        <f>SUM(J111:J114)</f>
        <v>44553.8</v>
      </c>
      <c r="K110" s="47">
        <f t="shared" si="36"/>
        <v>47314.5</v>
      </c>
      <c r="L110" s="47">
        <f t="shared" si="36"/>
        <v>0</v>
      </c>
      <c r="M110" s="47">
        <f t="shared" si="36"/>
        <v>0</v>
      </c>
      <c r="N110" s="49">
        <f t="shared" si="36"/>
        <v>0</v>
      </c>
      <c r="O110" s="18"/>
    </row>
    <row r="111" spans="1:15" ht="15.75">
      <c r="A111" s="43"/>
      <c r="B111" s="44"/>
      <c r="C111" s="29"/>
      <c r="D111" s="57"/>
      <c r="E111" s="46" t="s">
        <v>7</v>
      </c>
      <c r="F111" s="47">
        <v>0</v>
      </c>
      <c r="G111" s="47">
        <v>0</v>
      </c>
      <c r="H111" s="47">
        <v>11095.4</v>
      </c>
      <c r="I111" s="48">
        <v>23915.8</v>
      </c>
      <c r="J111" s="47">
        <v>44108.3</v>
      </c>
      <c r="K111" s="47">
        <v>46841.4</v>
      </c>
      <c r="L111" s="47">
        <v>0</v>
      </c>
      <c r="M111" s="47">
        <v>0</v>
      </c>
      <c r="N111" s="49">
        <v>0</v>
      </c>
      <c r="O111" s="18"/>
    </row>
    <row r="112" spans="1:15" ht="45">
      <c r="A112" s="43"/>
      <c r="B112" s="44"/>
      <c r="C112" s="52"/>
      <c r="D112" s="57"/>
      <c r="E112" s="46" t="s">
        <v>2</v>
      </c>
      <c r="F112" s="47">
        <v>0</v>
      </c>
      <c r="G112" s="47">
        <v>0</v>
      </c>
      <c r="H112" s="47">
        <v>112.1</v>
      </c>
      <c r="I112" s="48">
        <v>241.5</v>
      </c>
      <c r="J112" s="47">
        <v>445.5</v>
      </c>
      <c r="K112" s="47">
        <v>473.1</v>
      </c>
      <c r="L112" s="47">
        <v>0</v>
      </c>
      <c r="M112" s="47">
        <v>0</v>
      </c>
      <c r="N112" s="49">
        <v>0</v>
      </c>
      <c r="O112" s="18"/>
    </row>
    <row r="113" spans="1:15" ht="15.75">
      <c r="A113" s="50"/>
      <c r="B113" s="44"/>
      <c r="C113" s="52"/>
      <c r="D113" s="57"/>
      <c r="E113" s="46" t="s">
        <v>3</v>
      </c>
      <c r="F113" s="47">
        <v>0</v>
      </c>
      <c r="G113" s="47">
        <v>0</v>
      </c>
      <c r="H113" s="47">
        <v>0</v>
      </c>
      <c r="I113" s="48">
        <v>0</v>
      </c>
      <c r="J113" s="47">
        <v>0</v>
      </c>
      <c r="K113" s="47">
        <v>0</v>
      </c>
      <c r="L113" s="47">
        <v>0</v>
      </c>
      <c r="M113" s="47">
        <v>0</v>
      </c>
      <c r="N113" s="49">
        <v>0</v>
      </c>
      <c r="O113" s="18"/>
    </row>
    <row r="114" spans="1:15" ht="30">
      <c r="A114" s="50"/>
      <c r="B114" s="44"/>
      <c r="C114" s="52"/>
      <c r="D114" s="57"/>
      <c r="E114" s="46" t="s">
        <v>5</v>
      </c>
      <c r="F114" s="47">
        <v>0</v>
      </c>
      <c r="G114" s="47">
        <v>0</v>
      </c>
      <c r="H114" s="47">
        <v>0</v>
      </c>
      <c r="I114" s="48">
        <v>0</v>
      </c>
      <c r="J114" s="47">
        <v>0</v>
      </c>
      <c r="K114" s="47">
        <v>0</v>
      </c>
      <c r="L114" s="47">
        <v>0</v>
      </c>
      <c r="M114" s="47">
        <v>0</v>
      </c>
      <c r="N114" s="49">
        <v>0</v>
      </c>
      <c r="O114" s="18"/>
    </row>
    <row r="115" spans="1:15" ht="13.5" customHeight="1">
      <c r="A115" s="58" t="s">
        <v>71</v>
      </c>
      <c r="B115" s="44" t="s">
        <v>79</v>
      </c>
      <c r="C115" s="52"/>
      <c r="D115" s="59"/>
      <c r="E115" s="46" t="s">
        <v>1</v>
      </c>
      <c r="F115" s="47">
        <f>F116+F117+F119+F120</f>
        <v>0</v>
      </c>
      <c r="G115" s="47">
        <f aca="true" t="shared" si="37" ref="G115:N115">G116+G117+G119+G120</f>
        <v>0</v>
      </c>
      <c r="H115" s="47">
        <f t="shared" si="37"/>
        <v>191000</v>
      </c>
      <c r="I115" s="48">
        <f t="shared" si="37"/>
        <v>135000</v>
      </c>
      <c r="J115" s="47">
        <f t="shared" si="37"/>
        <v>95000</v>
      </c>
      <c r="K115" s="47">
        <f t="shared" si="37"/>
        <v>0</v>
      </c>
      <c r="L115" s="47">
        <f t="shared" si="37"/>
        <v>0</v>
      </c>
      <c r="M115" s="47">
        <f t="shared" si="37"/>
        <v>0</v>
      </c>
      <c r="N115" s="49">
        <f t="shared" si="37"/>
        <v>0</v>
      </c>
      <c r="O115" s="18"/>
    </row>
    <row r="116" spans="1:15" ht="15.75">
      <c r="A116" s="58"/>
      <c r="B116" s="44"/>
      <c r="C116" s="52"/>
      <c r="D116" s="59"/>
      <c r="E116" s="46" t="s">
        <v>7</v>
      </c>
      <c r="F116" s="47">
        <v>0</v>
      </c>
      <c r="G116" s="47">
        <v>0</v>
      </c>
      <c r="H116" s="47">
        <v>0</v>
      </c>
      <c r="I116" s="48">
        <v>0</v>
      </c>
      <c r="J116" s="47">
        <v>0</v>
      </c>
      <c r="K116" s="47">
        <v>0</v>
      </c>
      <c r="L116" s="47">
        <v>0</v>
      </c>
      <c r="M116" s="47">
        <v>0</v>
      </c>
      <c r="N116" s="49">
        <v>0</v>
      </c>
      <c r="O116" s="18"/>
    </row>
    <row r="117" spans="1:15" ht="45">
      <c r="A117" s="58"/>
      <c r="B117" s="44"/>
      <c r="C117" s="52"/>
      <c r="D117" s="59"/>
      <c r="E117" s="46" t="s">
        <v>2</v>
      </c>
      <c r="F117" s="47">
        <v>0</v>
      </c>
      <c r="G117" s="47">
        <v>0</v>
      </c>
      <c r="H117" s="47">
        <v>191000</v>
      </c>
      <c r="I117" s="48">
        <v>135000</v>
      </c>
      <c r="J117" s="47">
        <v>95000</v>
      </c>
      <c r="K117" s="47">
        <v>0</v>
      </c>
      <c r="L117" s="47">
        <v>0</v>
      </c>
      <c r="M117" s="47">
        <v>0</v>
      </c>
      <c r="N117" s="49">
        <v>0</v>
      </c>
      <c r="O117" s="18"/>
    </row>
    <row r="118" spans="1:15" ht="30">
      <c r="A118" s="58"/>
      <c r="B118" s="44"/>
      <c r="C118" s="52"/>
      <c r="D118" s="59"/>
      <c r="E118" s="46" t="s">
        <v>74</v>
      </c>
      <c r="F118" s="47">
        <v>0</v>
      </c>
      <c r="G118" s="47">
        <v>0</v>
      </c>
      <c r="H118" s="47">
        <v>191000</v>
      </c>
      <c r="I118" s="48">
        <v>135000</v>
      </c>
      <c r="J118" s="47">
        <v>95000</v>
      </c>
      <c r="K118" s="47">
        <v>0</v>
      </c>
      <c r="L118" s="47">
        <v>0</v>
      </c>
      <c r="M118" s="47">
        <v>0</v>
      </c>
      <c r="N118" s="49">
        <v>0</v>
      </c>
      <c r="O118" s="18"/>
    </row>
    <row r="119" spans="1:15" ht="15.75">
      <c r="A119" s="60"/>
      <c r="B119" s="44"/>
      <c r="C119" s="52"/>
      <c r="D119" s="59"/>
      <c r="E119" s="46" t="s">
        <v>3</v>
      </c>
      <c r="F119" s="47">
        <v>0</v>
      </c>
      <c r="G119" s="47">
        <v>0</v>
      </c>
      <c r="H119" s="47">
        <v>0</v>
      </c>
      <c r="I119" s="48">
        <v>0</v>
      </c>
      <c r="J119" s="47">
        <v>0</v>
      </c>
      <c r="K119" s="47">
        <v>0</v>
      </c>
      <c r="L119" s="47">
        <v>0</v>
      </c>
      <c r="M119" s="47">
        <v>0</v>
      </c>
      <c r="N119" s="49">
        <v>0</v>
      </c>
      <c r="O119" s="18"/>
    </row>
    <row r="120" spans="1:15" ht="30">
      <c r="A120" s="60"/>
      <c r="B120" s="44"/>
      <c r="C120" s="52"/>
      <c r="D120" s="59"/>
      <c r="E120" s="46" t="s">
        <v>5</v>
      </c>
      <c r="F120" s="47">
        <v>0</v>
      </c>
      <c r="G120" s="47">
        <v>0</v>
      </c>
      <c r="H120" s="47">
        <v>0</v>
      </c>
      <c r="I120" s="48">
        <v>0</v>
      </c>
      <c r="J120" s="47">
        <v>0</v>
      </c>
      <c r="K120" s="47">
        <v>0</v>
      </c>
      <c r="L120" s="47">
        <v>0</v>
      </c>
      <c r="M120" s="47">
        <v>0</v>
      </c>
      <c r="N120" s="49">
        <v>0</v>
      </c>
      <c r="O120" s="18"/>
    </row>
    <row r="121" spans="1:15" ht="15.75">
      <c r="A121" s="34" t="s">
        <v>60</v>
      </c>
      <c r="B121" s="42" t="s">
        <v>24</v>
      </c>
      <c r="C121" s="53">
        <v>840</v>
      </c>
      <c r="D121" s="36" t="s">
        <v>52</v>
      </c>
      <c r="E121" s="37" t="s">
        <v>1</v>
      </c>
      <c r="F121" s="38">
        <f>SUM(F122:F125)</f>
        <v>1551471.6</v>
      </c>
      <c r="G121" s="38">
        <f aca="true" t="shared" si="38" ref="G121:N121">SUM(G122:G125)</f>
        <v>1597516.7</v>
      </c>
      <c r="H121" s="38">
        <f t="shared" si="38"/>
        <v>1603970</v>
      </c>
      <c r="I121" s="38">
        <f t="shared" si="38"/>
        <v>1608323.2</v>
      </c>
      <c r="J121" s="38">
        <f t="shared" si="38"/>
        <v>1674125</v>
      </c>
      <c r="K121" s="38">
        <f t="shared" si="38"/>
        <v>1729256</v>
      </c>
      <c r="L121" s="38">
        <f t="shared" si="38"/>
        <v>1808746</v>
      </c>
      <c r="M121" s="38">
        <f t="shared" si="38"/>
        <v>10112437.6</v>
      </c>
      <c r="N121" s="39">
        <f t="shared" si="38"/>
        <v>12302501</v>
      </c>
      <c r="O121" s="17">
        <f>F121+G121+H121+I121+J121+K121+L121+M121+N121</f>
        <v>33988347.1</v>
      </c>
    </row>
    <row r="122" spans="1:15" ht="28.5">
      <c r="A122" s="34"/>
      <c r="B122" s="42"/>
      <c r="C122" s="53"/>
      <c r="D122" s="40"/>
      <c r="E122" s="37" t="s">
        <v>7</v>
      </c>
      <c r="F122" s="38">
        <f>F127+F132+F137+F142+F147</f>
        <v>0</v>
      </c>
      <c r="G122" s="38">
        <f aca="true" t="shared" si="39" ref="G122:N122">G127+G132+G137+G142+G147</f>
        <v>0</v>
      </c>
      <c r="H122" s="38">
        <f t="shared" si="39"/>
        <v>0</v>
      </c>
      <c r="I122" s="38">
        <f t="shared" si="39"/>
        <v>0</v>
      </c>
      <c r="J122" s="38">
        <f t="shared" si="39"/>
        <v>0</v>
      </c>
      <c r="K122" s="38">
        <f t="shared" si="39"/>
        <v>0</v>
      </c>
      <c r="L122" s="38">
        <f t="shared" si="39"/>
        <v>0</v>
      </c>
      <c r="M122" s="38">
        <f t="shared" si="39"/>
        <v>0</v>
      </c>
      <c r="N122" s="39">
        <f t="shared" si="39"/>
        <v>0</v>
      </c>
      <c r="O122" s="17">
        <f>F122+G122+H122+I122+J122+K122+L122+M122+N122</f>
        <v>0</v>
      </c>
    </row>
    <row r="123" spans="1:15" ht="42.75">
      <c r="A123" s="34"/>
      <c r="B123" s="42"/>
      <c r="C123" s="54"/>
      <c r="D123" s="40"/>
      <c r="E123" s="37" t="s">
        <v>2</v>
      </c>
      <c r="F123" s="38">
        <f>F128+F133+F138+F143+F148</f>
        <v>1471.6</v>
      </c>
      <c r="G123" s="38">
        <f aca="true" t="shared" si="40" ref="G123:N123">G128+G133+G138+G143+G148</f>
        <v>1016.7</v>
      </c>
      <c r="H123" s="38">
        <f t="shared" si="40"/>
        <v>2680</v>
      </c>
      <c r="I123" s="38">
        <f t="shared" si="40"/>
        <v>2223.2</v>
      </c>
      <c r="J123" s="38">
        <f t="shared" si="40"/>
        <v>3781</v>
      </c>
      <c r="K123" s="38">
        <f t="shared" si="40"/>
        <v>2101</v>
      </c>
      <c r="L123" s="38">
        <f t="shared" si="40"/>
        <v>2101</v>
      </c>
      <c r="M123" s="38">
        <f t="shared" si="40"/>
        <v>34595</v>
      </c>
      <c r="N123" s="39">
        <f t="shared" si="40"/>
        <v>35835</v>
      </c>
      <c r="O123" s="17">
        <f>F123+G123+H123+I123+J123+K123+L123+M123+N123</f>
        <v>85804.5</v>
      </c>
    </row>
    <row r="124" spans="1:15" ht="15.75">
      <c r="A124" s="34"/>
      <c r="B124" s="42"/>
      <c r="C124" s="54"/>
      <c r="D124" s="40"/>
      <c r="E124" s="37" t="s">
        <v>3</v>
      </c>
      <c r="F124" s="38">
        <f aca="true" t="shared" si="41" ref="F124:N125">F129+F134+F139+F144+F149</f>
        <v>0</v>
      </c>
      <c r="G124" s="38">
        <f t="shared" si="41"/>
        <v>0</v>
      </c>
      <c r="H124" s="38">
        <f t="shared" si="41"/>
        <v>0</v>
      </c>
      <c r="I124" s="38">
        <f t="shared" si="41"/>
        <v>0</v>
      </c>
      <c r="J124" s="38">
        <f t="shared" si="41"/>
        <v>0</v>
      </c>
      <c r="K124" s="38">
        <f t="shared" si="41"/>
        <v>0</v>
      </c>
      <c r="L124" s="38">
        <f t="shared" si="41"/>
        <v>0</v>
      </c>
      <c r="M124" s="38">
        <f t="shared" si="41"/>
        <v>0</v>
      </c>
      <c r="N124" s="39">
        <f t="shared" si="41"/>
        <v>0</v>
      </c>
      <c r="O124" s="17">
        <f>F124+G124+H124+I124+J124+K124+L124+M124+N124</f>
        <v>0</v>
      </c>
    </row>
    <row r="125" spans="1:15" ht="28.5">
      <c r="A125" s="34"/>
      <c r="B125" s="42"/>
      <c r="C125" s="54"/>
      <c r="D125" s="40"/>
      <c r="E125" s="37" t="s">
        <v>5</v>
      </c>
      <c r="F125" s="38">
        <f t="shared" si="41"/>
        <v>1550000</v>
      </c>
      <c r="G125" s="38">
        <f t="shared" si="41"/>
        <v>1596500</v>
      </c>
      <c r="H125" s="38">
        <f t="shared" si="41"/>
        <v>1601290</v>
      </c>
      <c r="I125" s="38">
        <f t="shared" si="41"/>
        <v>1606100</v>
      </c>
      <c r="J125" s="38">
        <f t="shared" si="41"/>
        <v>1670344</v>
      </c>
      <c r="K125" s="38">
        <f t="shared" si="41"/>
        <v>1727155</v>
      </c>
      <c r="L125" s="38">
        <f t="shared" si="41"/>
        <v>1806645</v>
      </c>
      <c r="M125" s="38">
        <f t="shared" si="41"/>
        <v>10077842.6</v>
      </c>
      <c r="N125" s="39">
        <f t="shared" si="41"/>
        <v>12266666</v>
      </c>
      <c r="O125" s="17">
        <f>F125+G125+H125+I125+J125+K125+L125+M125+N125</f>
        <v>33902542.6</v>
      </c>
    </row>
    <row r="126" spans="1:15" ht="15.75">
      <c r="A126" s="43" t="s">
        <v>11</v>
      </c>
      <c r="B126" s="44" t="s">
        <v>25</v>
      </c>
      <c r="C126" s="29">
        <v>840</v>
      </c>
      <c r="D126" s="29"/>
      <c r="E126" s="46" t="s">
        <v>1</v>
      </c>
      <c r="F126" s="47">
        <f>SUM(F127:F130)</f>
        <v>0</v>
      </c>
      <c r="G126" s="47">
        <f aca="true" t="shared" si="42" ref="G126:N126">SUM(G127:G130)</f>
        <v>0</v>
      </c>
      <c r="H126" s="47">
        <f t="shared" si="42"/>
        <v>0</v>
      </c>
      <c r="I126" s="48">
        <f t="shared" si="42"/>
        <v>0</v>
      </c>
      <c r="J126" s="47">
        <f t="shared" si="42"/>
        <v>0</v>
      </c>
      <c r="K126" s="47">
        <f t="shared" si="42"/>
        <v>0</v>
      </c>
      <c r="L126" s="47">
        <f t="shared" si="42"/>
        <v>0</v>
      </c>
      <c r="M126" s="47">
        <f t="shared" si="42"/>
        <v>0</v>
      </c>
      <c r="N126" s="49">
        <f t="shared" si="42"/>
        <v>0</v>
      </c>
      <c r="O126" s="18"/>
    </row>
    <row r="127" spans="1:15" ht="15.75">
      <c r="A127" s="43"/>
      <c r="B127" s="44"/>
      <c r="C127" s="29"/>
      <c r="D127" s="29"/>
      <c r="E127" s="46" t="s">
        <v>7</v>
      </c>
      <c r="F127" s="47">
        <v>0</v>
      </c>
      <c r="G127" s="47">
        <v>0</v>
      </c>
      <c r="H127" s="47">
        <v>0</v>
      </c>
      <c r="I127" s="48">
        <v>0</v>
      </c>
      <c r="J127" s="47">
        <v>0</v>
      </c>
      <c r="K127" s="47">
        <v>0</v>
      </c>
      <c r="L127" s="47">
        <v>0</v>
      </c>
      <c r="M127" s="47">
        <v>0</v>
      </c>
      <c r="N127" s="49">
        <v>0</v>
      </c>
      <c r="O127" s="18"/>
    </row>
    <row r="128" spans="1:15" ht="45">
      <c r="A128" s="43"/>
      <c r="B128" s="44"/>
      <c r="C128" s="52"/>
      <c r="D128" s="52"/>
      <c r="E128" s="46" t="s">
        <v>2</v>
      </c>
      <c r="F128" s="47">
        <v>0</v>
      </c>
      <c r="G128" s="47">
        <v>0</v>
      </c>
      <c r="H128" s="47">
        <v>0</v>
      </c>
      <c r="I128" s="48">
        <v>0</v>
      </c>
      <c r="J128" s="47">
        <v>0</v>
      </c>
      <c r="K128" s="47">
        <v>0</v>
      </c>
      <c r="L128" s="47">
        <v>0</v>
      </c>
      <c r="M128" s="47">
        <v>0</v>
      </c>
      <c r="N128" s="49">
        <v>0</v>
      </c>
      <c r="O128" s="18"/>
    </row>
    <row r="129" spans="1:15" ht="15.75">
      <c r="A129" s="50"/>
      <c r="B129" s="44"/>
      <c r="C129" s="52"/>
      <c r="D129" s="52"/>
      <c r="E129" s="46" t="s">
        <v>3</v>
      </c>
      <c r="F129" s="47">
        <v>0</v>
      </c>
      <c r="G129" s="47">
        <v>0</v>
      </c>
      <c r="H129" s="47">
        <v>0</v>
      </c>
      <c r="I129" s="48">
        <v>0</v>
      </c>
      <c r="J129" s="47">
        <v>0</v>
      </c>
      <c r="K129" s="47">
        <v>0</v>
      </c>
      <c r="L129" s="47">
        <v>0</v>
      </c>
      <c r="M129" s="47">
        <v>0</v>
      </c>
      <c r="N129" s="49">
        <v>0</v>
      </c>
      <c r="O129" s="18"/>
    </row>
    <row r="130" spans="1:15" ht="30">
      <c r="A130" s="50"/>
      <c r="B130" s="44"/>
      <c r="C130" s="52"/>
      <c r="D130" s="52"/>
      <c r="E130" s="46" t="s">
        <v>5</v>
      </c>
      <c r="F130" s="47">
        <v>0</v>
      </c>
      <c r="G130" s="47">
        <v>0</v>
      </c>
      <c r="H130" s="47">
        <v>0</v>
      </c>
      <c r="I130" s="48">
        <v>0</v>
      </c>
      <c r="J130" s="47">
        <v>0</v>
      </c>
      <c r="K130" s="47">
        <v>0</v>
      </c>
      <c r="L130" s="47">
        <v>0</v>
      </c>
      <c r="M130" s="47">
        <v>0</v>
      </c>
      <c r="N130" s="49">
        <v>0</v>
      </c>
      <c r="O130" s="18"/>
    </row>
    <row r="131" spans="1:15" ht="15.75">
      <c r="A131" s="43" t="s">
        <v>15</v>
      </c>
      <c r="B131" s="44" t="s">
        <v>26</v>
      </c>
      <c r="C131" s="29">
        <v>840</v>
      </c>
      <c r="D131" s="29"/>
      <c r="E131" s="46" t="s">
        <v>1</v>
      </c>
      <c r="F131" s="47">
        <f>SUM(F132:F135)</f>
        <v>1550000</v>
      </c>
      <c r="G131" s="47">
        <f aca="true" t="shared" si="43" ref="G131:N131">SUM(G132:G135)</f>
        <v>1596500</v>
      </c>
      <c r="H131" s="47">
        <f t="shared" si="43"/>
        <v>1601290</v>
      </c>
      <c r="I131" s="48">
        <f t="shared" si="43"/>
        <v>1606100</v>
      </c>
      <c r="J131" s="47">
        <f t="shared" si="43"/>
        <v>1670344</v>
      </c>
      <c r="K131" s="47">
        <f t="shared" si="43"/>
        <v>1727155</v>
      </c>
      <c r="L131" s="47">
        <f t="shared" si="43"/>
        <v>1806645</v>
      </c>
      <c r="M131" s="47">
        <f t="shared" si="43"/>
        <v>10077842.6</v>
      </c>
      <c r="N131" s="49">
        <f t="shared" si="43"/>
        <v>12266666</v>
      </c>
      <c r="O131" s="18"/>
    </row>
    <row r="132" spans="1:15" ht="15.75">
      <c r="A132" s="43"/>
      <c r="B132" s="44"/>
      <c r="C132" s="29"/>
      <c r="D132" s="29"/>
      <c r="E132" s="46" t="s">
        <v>7</v>
      </c>
      <c r="F132" s="47">
        <v>0</v>
      </c>
      <c r="G132" s="47">
        <v>0</v>
      </c>
      <c r="H132" s="47">
        <v>0</v>
      </c>
      <c r="I132" s="48">
        <v>0</v>
      </c>
      <c r="J132" s="47">
        <v>0</v>
      </c>
      <c r="K132" s="47">
        <v>0</v>
      </c>
      <c r="L132" s="47">
        <v>0</v>
      </c>
      <c r="M132" s="47">
        <v>0</v>
      </c>
      <c r="N132" s="49">
        <v>0</v>
      </c>
      <c r="O132" s="18"/>
    </row>
    <row r="133" spans="1:15" ht="45">
      <c r="A133" s="43"/>
      <c r="B133" s="44"/>
      <c r="C133" s="52"/>
      <c r="D133" s="52"/>
      <c r="E133" s="46" t="s">
        <v>2</v>
      </c>
      <c r="F133" s="47">
        <v>0</v>
      </c>
      <c r="G133" s="47">
        <v>0</v>
      </c>
      <c r="H133" s="47">
        <v>0</v>
      </c>
      <c r="I133" s="48">
        <v>0</v>
      </c>
      <c r="J133" s="47">
        <v>0</v>
      </c>
      <c r="K133" s="47">
        <v>0</v>
      </c>
      <c r="L133" s="47">
        <v>0</v>
      </c>
      <c r="M133" s="47">
        <v>0</v>
      </c>
      <c r="N133" s="49">
        <v>0</v>
      </c>
      <c r="O133" s="18"/>
    </row>
    <row r="134" spans="1:15" ht="15.75">
      <c r="A134" s="50"/>
      <c r="B134" s="44"/>
      <c r="C134" s="52"/>
      <c r="D134" s="52"/>
      <c r="E134" s="46" t="s">
        <v>3</v>
      </c>
      <c r="F134" s="47">
        <v>0</v>
      </c>
      <c r="G134" s="47">
        <v>0</v>
      </c>
      <c r="H134" s="47">
        <v>0</v>
      </c>
      <c r="I134" s="48">
        <v>0</v>
      </c>
      <c r="J134" s="47">
        <v>0</v>
      </c>
      <c r="K134" s="47">
        <v>0</v>
      </c>
      <c r="L134" s="47">
        <v>0</v>
      </c>
      <c r="M134" s="47">
        <v>0</v>
      </c>
      <c r="N134" s="49">
        <v>0</v>
      </c>
      <c r="O134" s="18"/>
    </row>
    <row r="135" spans="1:15" ht="30">
      <c r="A135" s="50"/>
      <c r="B135" s="44"/>
      <c r="C135" s="52"/>
      <c r="D135" s="52"/>
      <c r="E135" s="46" t="s">
        <v>5</v>
      </c>
      <c r="F135" s="47">
        <v>1550000</v>
      </c>
      <c r="G135" s="47">
        <v>1596500</v>
      </c>
      <c r="H135" s="47">
        <v>1601290</v>
      </c>
      <c r="I135" s="48">
        <v>1606100</v>
      </c>
      <c r="J135" s="47">
        <v>1670344</v>
      </c>
      <c r="K135" s="47">
        <v>1727155</v>
      </c>
      <c r="L135" s="47">
        <v>1806645</v>
      </c>
      <c r="M135" s="47">
        <v>10077842.6</v>
      </c>
      <c r="N135" s="49">
        <v>12266666</v>
      </c>
      <c r="O135" s="18"/>
    </row>
    <row r="136" spans="1:15" ht="15.75">
      <c r="A136" s="43" t="s">
        <v>16</v>
      </c>
      <c r="B136" s="44" t="s">
        <v>27</v>
      </c>
      <c r="C136" s="29">
        <v>840</v>
      </c>
      <c r="D136" s="29"/>
      <c r="E136" s="46" t="s">
        <v>1</v>
      </c>
      <c r="F136" s="47">
        <f>SUM(F137:F140)</f>
        <v>551</v>
      </c>
      <c r="G136" s="47">
        <f aca="true" t="shared" si="44" ref="G136:N136">SUM(G137:G140)</f>
        <v>0</v>
      </c>
      <c r="H136" s="47">
        <f t="shared" si="44"/>
        <v>0</v>
      </c>
      <c r="I136" s="48">
        <f t="shared" si="44"/>
        <v>542.7</v>
      </c>
      <c r="J136" s="47">
        <f t="shared" si="44"/>
        <v>551</v>
      </c>
      <c r="K136" s="47">
        <f t="shared" si="44"/>
        <v>551</v>
      </c>
      <c r="L136" s="47">
        <f t="shared" si="44"/>
        <v>551</v>
      </c>
      <c r="M136" s="47">
        <f t="shared" si="44"/>
        <v>2650</v>
      </c>
      <c r="N136" s="49">
        <f t="shared" si="44"/>
        <v>2900</v>
      </c>
      <c r="O136" s="18"/>
    </row>
    <row r="137" spans="1:15" ht="15.75">
      <c r="A137" s="43"/>
      <c r="B137" s="44"/>
      <c r="C137" s="29"/>
      <c r="D137" s="29"/>
      <c r="E137" s="46" t="s">
        <v>7</v>
      </c>
      <c r="F137" s="47">
        <v>0</v>
      </c>
      <c r="G137" s="47">
        <v>0</v>
      </c>
      <c r="H137" s="47">
        <v>0</v>
      </c>
      <c r="I137" s="48">
        <v>0</v>
      </c>
      <c r="J137" s="47">
        <v>0</v>
      </c>
      <c r="K137" s="47">
        <v>0</v>
      </c>
      <c r="L137" s="47">
        <v>0</v>
      </c>
      <c r="M137" s="47">
        <v>0</v>
      </c>
      <c r="N137" s="49">
        <v>0</v>
      </c>
      <c r="O137" s="18"/>
    </row>
    <row r="138" spans="1:15" ht="45">
      <c r="A138" s="43"/>
      <c r="B138" s="44"/>
      <c r="C138" s="52"/>
      <c r="D138" s="52"/>
      <c r="E138" s="46" t="s">
        <v>2</v>
      </c>
      <c r="F138" s="47">
        <v>551</v>
      </c>
      <c r="G138" s="47">
        <v>0</v>
      </c>
      <c r="H138" s="47">
        <v>0</v>
      </c>
      <c r="I138" s="48">
        <v>542.7</v>
      </c>
      <c r="J138" s="47">
        <v>551</v>
      </c>
      <c r="K138" s="47">
        <v>551</v>
      </c>
      <c r="L138" s="47">
        <v>551</v>
      </c>
      <c r="M138" s="47">
        <v>2650</v>
      </c>
      <c r="N138" s="49">
        <v>2900</v>
      </c>
      <c r="O138" s="18"/>
    </row>
    <row r="139" spans="1:15" ht="15.75">
      <c r="A139" s="50"/>
      <c r="B139" s="44"/>
      <c r="C139" s="52"/>
      <c r="D139" s="52"/>
      <c r="E139" s="46" t="s">
        <v>3</v>
      </c>
      <c r="F139" s="47">
        <v>0</v>
      </c>
      <c r="G139" s="47">
        <v>0</v>
      </c>
      <c r="H139" s="47">
        <v>0</v>
      </c>
      <c r="I139" s="48">
        <v>0</v>
      </c>
      <c r="J139" s="47">
        <v>0</v>
      </c>
      <c r="K139" s="47">
        <v>0</v>
      </c>
      <c r="L139" s="47">
        <v>0</v>
      </c>
      <c r="M139" s="47">
        <v>0</v>
      </c>
      <c r="N139" s="49">
        <v>0</v>
      </c>
      <c r="O139" s="18"/>
    </row>
    <row r="140" spans="1:15" ht="30">
      <c r="A140" s="50"/>
      <c r="B140" s="44"/>
      <c r="C140" s="52"/>
      <c r="D140" s="52"/>
      <c r="E140" s="46" t="s">
        <v>5</v>
      </c>
      <c r="F140" s="47">
        <v>0</v>
      </c>
      <c r="G140" s="47">
        <v>0</v>
      </c>
      <c r="H140" s="47">
        <v>0</v>
      </c>
      <c r="I140" s="48">
        <v>0</v>
      </c>
      <c r="J140" s="47">
        <v>0</v>
      </c>
      <c r="K140" s="47">
        <v>0</v>
      </c>
      <c r="L140" s="47">
        <v>0</v>
      </c>
      <c r="M140" s="47">
        <v>0</v>
      </c>
      <c r="N140" s="49">
        <v>0</v>
      </c>
      <c r="O140" s="18"/>
    </row>
    <row r="141" spans="1:15" ht="15.75">
      <c r="A141" s="43" t="s">
        <v>28</v>
      </c>
      <c r="B141" s="44" t="s">
        <v>29</v>
      </c>
      <c r="C141" s="29">
        <v>840</v>
      </c>
      <c r="D141" s="29"/>
      <c r="E141" s="46" t="s">
        <v>1</v>
      </c>
      <c r="F141" s="47">
        <f>SUM(F142:F145)</f>
        <v>344.8</v>
      </c>
      <c r="G141" s="47">
        <f aca="true" t="shared" si="45" ref="G141:N141">SUM(G142:G145)</f>
        <v>374</v>
      </c>
      <c r="H141" s="47">
        <f t="shared" si="45"/>
        <v>2500</v>
      </c>
      <c r="I141" s="48">
        <f t="shared" si="45"/>
        <v>1550</v>
      </c>
      <c r="J141" s="47">
        <f t="shared" si="45"/>
        <v>3050</v>
      </c>
      <c r="K141" s="47">
        <f t="shared" si="45"/>
        <v>1550</v>
      </c>
      <c r="L141" s="47">
        <f t="shared" si="45"/>
        <v>1550</v>
      </c>
      <c r="M141" s="47">
        <f t="shared" si="45"/>
        <v>28000</v>
      </c>
      <c r="N141" s="49">
        <f t="shared" si="45"/>
        <v>28000</v>
      </c>
      <c r="O141" s="18"/>
    </row>
    <row r="142" spans="1:15" ht="15.75">
      <c r="A142" s="43"/>
      <c r="B142" s="44"/>
      <c r="C142" s="29"/>
      <c r="D142" s="29"/>
      <c r="E142" s="46" t="s">
        <v>7</v>
      </c>
      <c r="F142" s="47">
        <v>0</v>
      </c>
      <c r="G142" s="47">
        <v>0</v>
      </c>
      <c r="H142" s="47">
        <v>0</v>
      </c>
      <c r="I142" s="48">
        <v>0</v>
      </c>
      <c r="J142" s="47">
        <v>0</v>
      </c>
      <c r="K142" s="47">
        <v>0</v>
      </c>
      <c r="L142" s="47">
        <v>0</v>
      </c>
      <c r="M142" s="47">
        <v>0</v>
      </c>
      <c r="N142" s="49">
        <v>0</v>
      </c>
      <c r="O142" s="18"/>
    </row>
    <row r="143" spans="1:15" ht="45">
      <c r="A143" s="43"/>
      <c r="B143" s="44"/>
      <c r="C143" s="52"/>
      <c r="D143" s="52"/>
      <c r="E143" s="46" t="s">
        <v>2</v>
      </c>
      <c r="F143" s="47">
        <v>344.8</v>
      </c>
      <c r="G143" s="47">
        <v>374</v>
      </c>
      <c r="H143" s="47">
        <v>2500</v>
      </c>
      <c r="I143" s="48">
        <v>1550</v>
      </c>
      <c r="J143" s="47">
        <v>3050</v>
      </c>
      <c r="K143" s="47">
        <v>1550</v>
      </c>
      <c r="L143" s="47">
        <v>1550</v>
      </c>
      <c r="M143" s="47">
        <v>28000</v>
      </c>
      <c r="N143" s="49">
        <v>28000</v>
      </c>
      <c r="O143" s="18"/>
    </row>
    <row r="144" spans="1:15" ht="15.75">
      <c r="A144" s="50"/>
      <c r="B144" s="44"/>
      <c r="C144" s="52"/>
      <c r="D144" s="52"/>
      <c r="E144" s="46" t="s">
        <v>3</v>
      </c>
      <c r="F144" s="47">
        <v>0</v>
      </c>
      <c r="G144" s="47">
        <v>0</v>
      </c>
      <c r="H144" s="47">
        <v>0</v>
      </c>
      <c r="I144" s="48">
        <v>0</v>
      </c>
      <c r="J144" s="47">
        <v>0</v>
      </c>
      <c r="K144" s="47">
        <v>0</v>
      </c>
      <c r="L144" s="47">
        <v>0</v>
      </c>
      <c r="M144" s="47">
        <v>0</v>
      </c>
      <c r="N144" s="49">
        <v>0</v>
      </c>
      <c r="O144" s="18"/>
    </row>
    <row r="145" spans="1:15" ht="30">
      <c r="A145" s="50"/>
      <c r="B145" s="44"/>
      <c r="C145" s="52"/>
      <c r="D145" s="52"/>
      <c r="E145" s="46" t="s">
        <v>5</v>
      </c>
      <c r="F145" s="47">
        <v>0</v>
      </c>
      <c r="G145" s="47">
        <v>0</v>
      </c>
      <c r="H145" s="47">
        <v>0</v>
      </c>
      <c r="I145" s="48">
        <v>0</v>
      </c>
      <c r="J145" s="47">
        <v>0</v>
      </c>
      <c r="K145" s="47">
        <v>0</v>
      </c>
      <c r="L145" s="47">
        <v>0</v>
      </c>
      <c r="M145" s="47">
        <v>0</v>
      </c>
      <c r="N145" s="49">
        <v>0</v>
      </c>
      <c r="O145" s="18"/>
    </row>
    <row r="146" spans="1:15" ht="15.75">
      <c r="A146" s="43" t="s">
        <v>20</v>
      </c>
      <c r="B146" s="44" t="s">
        <v>30</v>
      </c>
      <c r="C146" s="29">
        <v>840</v>
      </c>
      <c r="D146" s="29"/>
      <c r="E146" s="46" t="s">
        <v>1</v>
      </c>
      <c r="F146" s="47">
        <f>SUM(F147:F150)</f>
        <v>575.8</v>
      </c>
      <c r="G146" s="47">
        <f aca="true" t="shared" si="46" ref="G146:N146">SUM(G147:G150)</f>
        <v>642.7</v>
      </c>
      <c r="H146" s="47">
        <f t="shared" si="46"/>
        <v>180</v>
      </c>
      <c r="I146" s="48">
        <f t="shared" si="46"/>
        <v>130.5</v>
      </c>
      <c r="J146" s="47">
        <f t="shared" si="46"/>
        <v>180</v>
      </c>
      <c r="K146" s="47">
        <f t="shared" si="46"/>
        <v>0</v>
      </c>
      <c r="L146" s="47">
        <f t="shared" si="46"/>
        <v>0</v>
      </c>
      <c r="M146" s="47">
        <f t="shared" si="46"/>
        <v>3945</v>
      </c>
      <c r="N146" s="49">
        <f t="shared" si="46"/>
        <v>4935</v>
      </c>
      <c r="O146" s="18"/>
    </row>
    <row r="147" spans="1:15" ht="15.75">
      <c r="A147" s="43"/>
      <c r="B147" s="44"/>
      <c r="C147" s="29"/>
      <c r="D147" s="29"/>
      <c r="E147" s="46" t="s">
        <v>7</v>
      </c>
      <c r="F147" s="47">
        <v>0</v>
      </c>
      <c r="G147" s="47">
        <v>0</v>
      </c>
      <c r="H147" s="47">
        <v>0</v>
      </c>
      <c r="I147" s="48">
        <v>0</v>
      </c>
      <c r="J147" s="47">
        <v>0</v>
      </c>
      <c r="K147" s="47">
        <v>0</v>
      </c>
      <c r="L147" s="47">
        <v>0</v>
      </c>
      <c r="M147" s="47">
        <v>0</v>
      </c>
      <c r="N147" s="49">
        <v>0</v>
      </c>
      <c r="O147" s="18"/>
    </row>
    <row r="148" spans="1:15" ht="45">
      <c r="A148" s="43"/>
      <c r="B148" s="44"/>
      <c r="C148" s="52"/>
      <c r="D148" s="52"/>
      <c r="E148" s="46" t="s">
        <v>2</v>
      </c>
      <c r="F148" s="47">
        <v>575.8</v>
      </c>
      <c r="G148" s="47">
        <v>642.7</v>
      </c>
      <c r="H148" s="47">
        <v>180</v>
      </c>
      <c r="I148" s="48">
        <v>130.5</v>
      </c>
      <c r="J148" s="47">
        <v>180</v>
      </c>
      <c r="K148" s="47">
        <v>0</v>
      </c>
      <c r="L148" s="47">
        <v>0</v>
      </c>
      <c r="M148" s="47">
        <v>3945</v>
      </c>
      <c r="N148" s="49">
        <v>4935</v>
      </c>
      <c r="O148" s="18"/>
    </row>
    <row r="149" spans="1:15" ht="15.75">
      <c r="A149" s="50"/>
      <c r="B149" s="44"/>
      <c r="C149" s="52"/>
      <c r="D149" s="52"/>
      <c r="E149" s="46" t="s">
        <v>3</v>
      </c>
      <c r="F149" s="47">
        <v>0</v>
      </c>
      <c r="G149" s="47">
        <v>0</v>
      </c>
      <c r="H149" s="47">
        <v>0</v>
      </c>
      <c r="I149" s="48">
        <v>0</v>
      </c>
      <c r="J149" s="47">
        <v>0</v>
      </c>
      <c r="K149" s="47">
        <v>0</v>
      </c>
      <c r="L149" s="47">
        <v>0</v>
      </c>
      <c r="M149" s="47">
        <v>0</v>
      </c>
      <c r="N149" s="49">
        <v>0</v>
      </c>
      <c r="O149" s="18"/>
    </row>
    <row r="150" spans="1:15" ht="30">
      <c r="A150" s="50"/>
      <c r="B150" s="44"/>
      <c r="C150" s="52"/>
      <c r="D150" s="52"/>
      <c r="E150" s="46" t="s">
        <v>5</v>
      </c>
      <c r="F150" s="47">
        <v>0</v>
      </c>
      <c r="G150" s="47">
        <v>0</v>
      </c>
      <c r="H150" s="47">
        <v>0</v>
      </c>
      <c r="I150" s="48">
        <v>0</v>
      </c>
      <c r="J150" s="47">
        <v>0</v>
      </c>
      <c r="K150" s="47">
        <v>0</v>
      </c>
      <c r="L150" s="47">
        <v>0</v>
      </c>
      <c r="M150" s="47">
        <v>0</v>
      </c>
      <c r="N150" s="49">
        <v>0</v>
      </c>
      <c r="O150" s="18"/>
    </row>
    <row r="151" spans="1:16" ht="15.75">
      <c r="A151" s="34" t="s">
        <v>60</v>
      </c>
      <c r="B151" s="42" t="s">
        <v>31</v>
      </c>
      <c r="C151" s="53">
        <v>840</v>
      </c>
      <c r="D151" s="36" t="s">
        <v>53</v>
      </c>
      <c r="E151" s="37" t="s">
        <v>1</v>
      </c>
      <c r="F151" s="38">
        <f>SUM(F152:F155)</f>
        <v>6289.9</v>
      </c>
      <c r="G151" s="38">
        <f aca="true" t="shared" si="47" ref="G151:N151">SUM(G152:G155)</f>
        <v>3410</v>
      </c>
      <c r="H151" s="38">
        <f t="shared" si="47"/>
        <v>3296.1</v>
      </c>
      <c r="I151" s="38">
        <f t="shared" si="47"/>
        <v>8274.7</v>
      </c>
      <c r="J151" s="38">
        <f t="shared" si="47"/>
        <v>7529.8</v>
      </c>
      <c r="K151" s="38">
        <f t="shared" si="47"/>
        <v>7599.8</v>
      </c>
      <c r="L151" s="38">
        <f t="shared" si="47"/>
        <v>7719.8</v>
      </c>
      <c r="M151" s="38">
        <f t="shared" si="47"/>
        <v>37500</v>
      </c>
      <c r="N151" s="39">
        <f t="shared" si="47"/>
        <v>38950</v>
      </c>
      <c r="O151" s="16">
        <f>F151+G151+H151+I151+J151+K151+L151+M151+N151</f>
        <v>120570.1</v>
      </c>
      <c r="P151" s="4"/>
    </row>
    <row r="152" spans="1:16" ht="28.5">
      <c r="A152" s="34"/>
      <c r="B152" s="42"/>
      <c r="C152" s="53"/>
      <c r="D152" s="40"/>
      <c r="E152" s="37" t="s">
        <v>7</v>
      </c>
      <c r="F152" s="38">
        <f>F157+F162+F167+F172+F177+F182</f>
        <v>0</v>
      </c>
      <c r="G152" s="38">
        <f aca="true" t="shared" si="48" ref="G152:N152">G157+G162+G167+G172+G177+G182</f>
        <v>0</v>
      </c>
      <c r="H152" s="38">
        <f t="shared" si="48"/>
        <v>0</v>
      </c>
      <c r="I152" s="38">
        <f t="shared" si="48"/>
        <v>0</v>
      </c>
      <c r="J152" s="38">
        <f t="shared" si="48"/>
        <v>0</v>
      </c>
      <c r="K152" s="38">
        <f t="shared" si="48"/>
        <v>0</v>
      </c>
      <c r="L152" s="38">
        <f t="shared" si="48"/>
        <v>0</v>
      </c>
      <c r="M152" s="38">
        <f t="shared" si="48"/>
        <v>0</v>
      </c>
      <c r="N152" s="39">
        <f t="shared" si="48"/>
        <v>0</v>
      </c>
      <c r="O152" s="16">
        <f>F152+G152+H152+I152+J152+K152+L152+M152+N152</f>
        <v>0</v>
      </c>
      <c r="P152" s="4"/>
    </row>
    <row r="153" spans="1:16" ht="42.75">
      <c r="A153" s="34"/>
      <c r="B153" s="42"/>
      <c r="C153" s="54"/>
      <c r="D153" s="40"/>
      <c r="E153" s="37" t="s">
        <v>2</v>
      </c>
      <c r="F153" s="38">
        <f>F158+F163+F168+F173+F178+F183</f>
        <v>3819.8999999999996</v>
      </c>
      <c r="G153" s="38">
        <f aca="true" t="shared" si="49" ref="G153:N153">G158+G163+G168+G173+G178+G183</f>
        <v>940</v>
      </c>
      <c r="H153" s="38">
        <f t="shared" si="49"/>
        <v>826.1</v>
      </c>
      <c r="I153" s="38">
        <f>I158+I163+I168+I173+I178+I183</f>
        <v>5574.7</v>
      </c>
      <c r="J153" s="38">
        <f t="shared" si="49"/>
        <v>4809.8</v>
      </c>
      <c r="K153" s="38">
        <f t="shared" si="49"/>
        <v>4669.8</v>
      </c>
      <c r="L153" s="38">
        <f t="shared" si="49"/>
        <v>4669.8</v>
      </c>
      <c r="M153" s="38">
        <f t="shared" si="49"/>
        <v>19700</v>
      </c>
      <c r="N153" s="39">
        <f t="shared" si="49"/>
        <v>20250</v>
      </c>
      <c r="O153" s="16">
        <f>F153+G153+H153+I153+J153+K153+L153+M153+N153</f>
        <v>65260.1</v>
      </c>
      <c r="P153" s="4"/>
    </row>
    <row r="154" spans="1:16" ht="15.75">
      <c r="A154" s="34"/>
      <c r="B154" s="42"/>
      <c r="C154" s="54"/>
      <c r="D154" s="40"/>
      <c r="E154" s="37" t="s">
        <v>3</v>
      </c>
      <c r="F154" s="38">
        <f aca="true" t="shared" si="50" ref="F154:N155">F159+F164+F169+F174+F179+F184</f>
        <v>0</v>
      </c>
      <c r="G154" s="38">
        <f t="shared" si="50"/>
        <v>0</v>
      </c>
      <c r="H154" s="38">
        <f t="shared" si="50"/>
        <v>0</v>
      </c>
      <c r="I154" s="38">
        <f t="shared" si="50"/>
        <v>0</v>
      </c>
      <c r="J154" s="38">
        <f t="shared" si="50"/>
        <v>0</v>
      </c>
      <c r="K154" s="38">
        <f t="shared" si="50"/>
        <v>0</v>
      </c>
      <c r="L154" s="38">
        <f t="shared" si="50"/>
        <v>0</v>
      </c>
      <c r="M154" s="38">
        <f t="shared" si="50"/>
        <v>0</v>
      </c>
      <c r="N154" s="39">
        <f t="shared" si="50"/>
        <v>0</v>
      </c>
      <c r="O154" s="16">
        <f>F154+G154+H154+I154+J154+K154+L154+M154+N154</f>
        <v>0</v>
      </c>
      <c r="P154" s="4"/>
    </row>
    <row r="155" spans="1:16" ht="28.5">
      <c r="A155" s="34"/>
      <c r="B155" s="42"/>
      <c r="C155" s="54"/>
      <c r="D155" s="40"/>
      <c r="E155" s="37" t="s">
        <v>5</v>
      </c>
      <c r="F155" s="38">
        <f>F160+F165+F170+F175+F180+F185</f>
        <v>2470</v>
      </c>
      <c r="G155" s="38">
        <f t="shared" si="50"/>
        <v>2470</v>
      </c>
      <c r="H155" s="38">
        <f t="shared" si="50"/>
        <v>2470</v>
      </c>
      <c r="I155" s="38">
        <f t="shared" si="50"/>
        <v>2700</v>
      </c>
      <c r="J155" s="38">
        <f t="shared" si="50"/>
        <v>2720</v>
      </c>
      <c r="K155" s="38">
        <f t="shared" si="50"/>
        <v>2930</v>
      </c>
      <c r="L155" s="38">
        <f t="shared" si="50"/>
        <v>3050</v>
      </c>
      <c r="M155" s="38">
        <f t="shared" si="50"/>
        <v>17800</v>
      </c>
      <c r="N155" s="39">
        <f t="shared" si="50"/>
        <v>18700</v>
      </c>
      <c r="O155" s="16">
        <f>F155+G155+H155+I155+J155+K155+L155+M155+N155</f>
        <v>55310</v>
      </c>
      <c r="P155" s="4"/>
    </row>
    <row r="156" spans="1:15" ht="15.75">
      <c r="A156" s="43" t="s">
        <v>11</v>
      </c>
      <c r="B156" s="44" t="s">
        <v>32</v>
      </c>
      <c r="C156" s="29">
        <v>840</v>
      </c>
      <c r="D156" s="53"/>
      <c r="E156" s="46" t="s">
        <v>1</v>
      </c>
      <c r="F156" s="47">
        <f>SUM(F157:F160)</f>
        <v>0</v>
      </c>
      <c r="G156" s="47">
        <f aca="true" t="shared" si="51" ref="G156:N156">SUM(G157:G160)</f>
        <v>0</v>
      </c>
      <c r="H156" s="47">
        <f t="shared" si="51"/>
        <v>0</v>
      </c>
      <c r="I156" s="48">
        <f t="shared" si="51"/>
        <v>0</v>
      </c>
      <c r="J156" s="47">
        <f t="shared" si="51"/>
        <v>0</v>
      </c>
      <c r="K156" s="47">
        <f t="shared" si="51"/>
        <v>0</v>
      </c>
      <c r="L156" s="47">
        <f t="shared" si="51"/>
        <v>0</v>
      </c>
      <c r="M156" s="47">
        <f t="shared" si="51"/>
        <v>0</v>
      </c>
      <c r="N156" s="49">
        <f t="shared" si="51"/>
        <v>0</v>
      </c>
      <c r="O156" s="18"/>
    </row>
    <row r="157" spans="1:15" ht="15.75">
      <c r="A157" s="43"/>
      <c r="B157" s="44"/>
      <c r="C157" s="29"/>
      <c r="D157" s="53"/>
      <c r="E157" s="46" t="s">
        <v>7</v>
      </c>
      <c r="F157" s="47">
        <v>0</v>
      </c>
      <c r="G157" s="47">
        <v>0</v>
      </c>
      <c r="H157" s="47">
        <v>0</v>
      </c>
      <c r="I157" s="48">
        <v>0</v>
      </c>
      <c r="J157" s="47">
        <v>0</v>
      </c>
      <c r="K157" s="47">
        <v>0</v>
      </c>
      <c r="L157" s="47">
        <v>0</v>
      </c>
      <c r="M157" s="47">
        <v>0</v>
      </c>
      <c r="N157" s="49">
        <v>0</v>
      </c>
      <c r="O157" s="18"/>
    </row>
    <row r="158" spans="1:15" ht="45">
      <c r="A158" s="43"/>
      <c r="B158" s="44"/>
      <c r="C158" s="52"/>
      <c r="D158" s="54"/>
      <c r="E158" s="46" t="s">
        <v>2</v>
      </c>
      <c r="F158" s="47">
        <v>0</v>
      </c>
      <c r="G158" s="47">
        <v>0</v>
      </c>
      <c r="H158" s="47">
        <v>0</v>
      </c>
      <c r="I158" s="48">
        <v>0</v>
      </c>
      <c r="J158" s="47">
        <v>0</v>
      </c>
      <c r="K158" s="47">
        <v>0</v>
      </c>
      <c r="L158" s="47">
        <v>0</v>
      </c>
      <c r="M158" s="47">
        <v>0</v>
      </c>
      <c r="N158" s="49">
        <v>0</v>
      </c>
      <c r="O158" s="18"/>
    </row>
    <row r="159" spans="1:15" ht="15.75">
      <c r="A159" s="50"/>
      <c r="B159" s="44"/>
      <c r="C159" s="52"/>
      <c r="D159" s="54"/>
      <c r="E159" s="46" t="s">
        <v>3</v>
      </c>
      <c r="F159" s="47">
        <v>0</v>
      </c>
      <c r="G159" s="47">
        <v>0</v>
      </c>
      <c r="H159" s="47">
        <v>0</v>
      </c>
      <c r="I159" s="48">
        <v>0</v>
      </c>
      <c r="J159" s="47">
        <v>0</v>
      </c>
      <c r="K159" s="47">
        <v>0</v>
      </c>
      <c r="L159" s="47">
        <v>0</v>
      </c>
      <c r="M159" s="47">
        <v>0</v>
      </c>
      <c r="N159" s="49">
        <v>0</v>
      </c>
      <c r="O159" s="18"/>
    </row>
    <row r="160" spans="1:15" ht="30">
      <c r="A160" s="50"/>
      <c r="B160" s="44"/>
      <c r="C160" s="52"/>
      <c r="D160" s="54"/>
      <c r="E160" s="46" t="s">
        <v>5</v>
      </c>
      <c r="F160" s="47">
        <v>0</v>
      </c>
      <c r="G160" s="47">
        <v>0</v>
      </c>
      <c r="H160" s="47">
        <v>0</v>
      </c>
      <c r="I160" s="48">
        <v>0</v>
      </c>
      <c r="J160" s="47">
        <v>0</v>
      </c>
      <c r="K160" s="47">
        <v>0</v>
      </c>
      <c r="L160" s="47">
        <v>0</v>
      </c>
      <c r="M160" s="47">
        <v>0</v>
      </c>
      <c r="N160" s="49">
        <v>0</v>
      </c>
      <c r="O160" s="18"/>
    </row>
    <row r="161" spans="1:15" ht="15.75">
      <c r="A161" s="43" t="s">
        <v>15</v>
      </c>
      <c r="B161" s="44" t="s">
        <v>33</v>
      </c>
      <c r="C161" s="29">
        <v>840</v>
      </c>
      <c r="D161" s="29"/>
      <c r="E161" s="46" t="s">
        <v>1</v>
      </c>
      <c r="F161" s="47">
        <f>SUM(F162:F165)</f>
        <v>1283.7</v>
      </c>
      <c r="G161" s="47">
        <f aca="true" t="shared" si="52" ref="G161:N161">SUM(G162:G165)</f>
        <v>1169.8</v>
      </c>
      <c r="H161" s="47">
        <f t="shared" si="52"/>
        <v>1296.1</v>
      </c>
      <c r="I161" s="48">
        <f t="shared" si="52"/>
        <v>1474.7</v>
      </c>
      <c r="J161" s="47">
        <f t="shared" si="52"/>
        <v>1089.8</v>
      </c>
      <c r="K161" s="47">
        <f t="shared" si="52"/>
        <v>1099.8</v>
      </c>
      <c r="L161" s="47">
        <f t="shared" si="52"/>
        <v>1119.8</v>
      </c>
      <c r="M161" s="47">
        <f t="shared" si="52"/>
        <v>6600</v>
      </c>
      <c r="N161" s="49">
        <f t="shared" si="52"/>
        <v>7000</v>
      </c>
      <c r="O161" s="18"/>
    </row>
    <row r="162" spans="1:15" ht="15.75">
      <c r="A162" s="43"/>
      <c r="B162" s="44"/>
      <c r="C162" s="29"/>
      <c r="D162" s="29"/>
      <c r="E162" s="46" t="s">
        <v>7</v>
      </c>
      <c r="F162" s="47">
        <v>0</v>
      </c>
      <c r="G162" s="47">
        <v>0</v>
      </c>
      <c r="H162" s="47">
        <v>0</v>
      </c>
      <c r="I162" s="48">
        <v>0</v>
      </c>
      <c r="J162" s="47">
        <v>0</v>
      </c>
      <c r="K162" s="47">
        <v>0</v>
      </c>
      <c r="L162" s="47">
        <v>0</v>
      </c>
      <c r="M162" s="47">
        <v>0</v>
      </c>
      <c r="N162" s="49">
        <v>0</v>
      </c>
      <c r="O162" s="18"/>
    </row>
    <row r="163" spans="1:15" ht="45">
      <c r="A163" s="43"/>
      <c r="B163" s="44"/>
      <c r="C163" s="52"/>
      <c r="D163" s="52"/>
      <c r="E163" s="46" t="s">
        <v>2</v>
      </c>
      <c r="F163" s="47">
        <v>813.7</v>
      </c>
      <c r="G163" s="47">
        <v>699.8</v>
      </c>
      <c r="H163" s="47">
        <v>826.1</v>
      </c>
      <c r="I163" s="48">
        <v>874.7</v>
      </c>
      <c r="J163" s="47">
        <v>469.8</v>
      </c>
      <c r="K163" s="47">
        <v>469.8</v>
      </c>
      <c r="L163" s="47">
        <v>469.8</v>
      </c>
      <c r="M163" s="47">
        <v>3300</v>
      </c>
      <c r="N163" s="49">
        <v>3500</v>
      </c>
      <c r="O163" s="18"/>
    </row>
    <row r="164" spans="1:15" ht="15.75">
      <c r="A164" s="50"/>
      <c r="B164" s="44"/>
      <c r="C164" s="52"/>
      <c r="D164" s="52"/>
      <c r="E164" s="46" t="s">
        <v>3</v>
      </c>
      <c r="F164" s="47">
        <v>0</v>
      </c>
      <c r="G164" s="47">
        <v>0</v>
      </c>
      <c r="H164" s="47">
        <v>0</v>
      </c>
      <c r="I164" s="48">
        <v>0</v>
      </c>
      <c r="J164" s="47">
        <v>0</v>
      </c>
      <c r="K164" s="47">
        <v>0</v>
      </c>
      <c r="L164" s="47">
        <v>0</v>
      </c>
      <c r="M164" s="47">
        <v>0</v>
      </c>
      <c r="N164" s="49">
        <v>0</v>
      </c>
      <c r="O164" s="18"/>
    </row>
    <row r="165" spans="1:15" ht="30">
      <c r="A165" s="50"/>
      <c r="B165" s="44"/>
      <c r="C165" s="52"/>
      <c r="D165" s="52"/>
      <c r="E165" s="46" t="s">
        <v>5</v>
      </c>
      <c r="F165" s="47">
        <v>470</v>
      </c>
      <c r="G165" s="47">
        <v>470</v>
      </c>
      <c r="H165" s="47">
        <v>470</v>
      </c>
      <c r="I165" s="48">
        <v>600</v>
      </c>
      <c r="J165" s="47">
        <v>620</v>
      </c>
      <c r="K165" s="47">
        <v>630</v>
      </c>
      <c r="L165" s="47">
        <v>650</v>
      </c>
      <c r="M165" s="47">
        <v>3300</v>
      </c>
      <c r="N165" s="49">
        <v>3500</v>
      </c>
      <c r="O165" s="18"/>
    </row>
    <row r="166" spans="1:15" ht="15.75">
      <c r="A166" s="43" t="s">
        <v>16</v>
      </c>
      <c r="B166" s="44" t="s">
        <v>34</v>
      </c>
      <c r="C166" s="29">
        <v>840</v>
      </c>
      <c r="D166" s="29"/>
      <c r="E166" s="46" t="s">
        <v>1</v>
      </c>
      <c r="F166" s="47">
        <f>SUM(F167:F170)</f>
        <v>4644</v>
      </c>
      <c r="G166" s="47">
        <f aca="true" t="shared" si="53" ref="G166:N166">SUM(G167:G170)</f>
        <v>2000</v>
      </c>
      <c r="H166" s="47">
        <f t="shared" si="53"/>
        <v>2000</v>
      </c>
      <c r="I166" s="48">
        <f>SUM(I167:I170)</f>
        <v>6300</v>
      </c>
      <c r="J166" s="47">
        <f t="shared" si="53"/>
        <v>6300</v>
      </c>
      <c r="K166" s="47">
        <f t="shared" si="53"/>
        <v>6500</v>
      </c>
      <c r="L166" s="47">
        <f t="shared" si="53"/>
        <v>6600</v>
      </c>
      <c r="M166" s="47">
        <f t="shared" si="53"/>
        <v>30000</v>
      </c>
      <c r="N166" s="49">
        <f t="shared" si="53"/>
        <v>31000</v>
      </c>
      <c r="O166" s="18"/>
    </row>
    <row r="167" spans="1:15" ht="15.75">
      <c r="A167" s="43"/>
      <c r="B167" s="44"/>
      <c r="C167" s="29"/>
      <c r="D167" s="29"/>
      <c r="E167" s="46" t="s">
        <v>7</v>
      </c>
      <c r="F167" s="47">
        <v>0</v>
      </c>
      <c r="G167" s="47">
        <v>0</v>
      </c>
      <c r="H167" s="47">
        <v>0</v>
      </c>
      <c r="I167" s="48">
        <v>0</v>
      </c>
      <c r="J167" s="47">
        <v>0</v>
      </c>
      <c r="K167" s="47">
        <v>0</v>
      </c>
      <c r="L167" s="47">
        <v>0</v>
      </c>
      <c r="M167" s="47">
        <v>0</v>
      </c>
      <c r="N167" s="49">
        <v>0</v>
      </c>
      <c r="O167" s="18"/>
    </row>
    <row r="168" spans="1:15" ht="45">
      <c r="A168" s="43"/>
      <c r="B168" s="44"/>
      <c r="C168" s="52"/>
      <c r="D168" s="52"/>
      <c r="E168" s="46" t="s">
        <v>2</v>
      </c>
      <c r="F168" s="47">
        <v>2644</v>
      </c>
      <c r="G168" s="47">
        <v>0</v>
      </c>
      <c r="H168" s="47">
        <v>0</v>
      </c>
      <c r="I168" s="48">
        <v>4200</v>
      </c>
      <c r="J168" s="47">
        <v>4200</v>
      </c>
      <c r="K168" s="47">
        <v>4200</v>
      </c>
      <c r="L168" s="47">
        <v>4200</v>
      </c>
      <c r="M168" s="47">
        <v>15500</v>
      </c>
      <c r="N168" s="49">
        <v>15800</v>
      </c>
      <c r="O168" s="18"/>
    </row>
    <row r="169" spans="1:15" ht="15.75">
      <c r="A169" s="50"/>
      <c r="B169" s="44"/>
      <c r="C169" s="52"/>
      <c r="D169" s="52"/>
      <c r="E169" s="46" t="s">
        <v>3</v>
      </c>
      <c r="F169" s="47">
        <v>0</v>
      </c>
      <c r="G169" s="47">
        <v>0</v>
      </c>
      <c r="H169" s="47">
        <v>0</v>
      </c>
      <c r="I169" s="48">
        <v>0</v>
      </c>
      <c r="J169" s="47">
        <v>0</v>
      </c>
      <c r="K169" s="47">
        <v>0</v>
      </c>
      <c r="L169" s="47">
        <v>0</v>
      </c>
      <c r="M169" s="47">
        <v>0</v>
      </c>
      <c r="N169" s="49">
        <v>0</v>
      </c>
      <c r="O169" s="18"/>
    </row>
    <row r="170" spans="1:15" ht="30">
      <c r="A170" s="50"/>
      <c r="B170" s="44"/>
      <c r="C170" s="52"/>
      <c r="D170" s="52"/>
      <c r="E170" s="46" t="s">
        <v>5</v>
      </c>
      <c r="F170" s="47">
        <v>2000</v>
      </c>
      <c r="G170" s="47">
        <v>2000</v>
      </c>
      <c r="H170" s="47">
        <v>2000</v>
      </c>
      <c r="I170" s="48">
        <v>2100</v>
      </c>
      <c r="J170" s="47">
        <v>2100</v>
      </c>
      <c r="K170" s="47">
        <v>2300</v>
      </c>
      <c r="L170" s="47">
        <v>2400</v>
      </c>
      <c r="M170" s="47">
        <v>14500</v>
      </c>
      <c r="N170" s="49">
        <v>15200</v>
      </c>
      <c r="O170" s="18"/>
    </row>
    <row r="171" spans="1:15" ht="15.75">
      <c r="A171" s="43" t="s">
        <v>18</v>
      </c>
      <c r="B171" s="44" t="s">
        <v>35</v>
      </c>
      <c r="C171" s="29">
        <v>840</v>
      </c>
      <c r="D171" s="29"/>
      <c r="E171" s="46" t="s">
        <v>1</v>
      </c>
      <c r="F171" s="47">
        <f>SUM(F172:F175)</f>
        <v>362.2</v>
      </c>
      <c r="G171" s="47">
        <f aca="true" t="shared" si="54" ref="G171:N171">SUM(G172:G175)</f>
        <v>240.2</v>
      </c>
      <c r="H171" s="47">
        <f t="shared" si="54"/>
        <v>0</v>
      </c>
      <c r="I171" s="48">
        <f t="shared" si="54"/>
        <v>140</v>
      </c>
      <c r="J171" s="47">
        <f t="shared" si="54"/>
        <v>140</v>
      </c>
      <c r="K171" s="47">
        <f t="shared" si="54"/>
        <v>0</v>
      </c>
      <c r="L171" s="47">
        <f t="shared" si="54"/>
        <v>0</v>
      </c>
      <c r="M171" s="47">
        <f t="shared" si="54"/>
        <v>900</v>
      </c>
      <c r="N171" s="49">
        <f t="shared" si="54"/>
        <v>950</v>
      </c>
      <c r="O171" s="18"/>
    </row>
    <row r="172" spans="1:15" ht="15.75">
      <c r="A172" s="43"/>
      <c r="B172" s="44"/>
      <c r="C172" s="29"/>
      <c r="D172" s="29"/>
      <c r="E172" s="46" t="s">
        <v>7</v>
      </c>
      <c r="F172" s="47">
        <v>0</v>
      </c>
      <c r="G172" s="47">
        <v>0</v>
      </c>
      <c r="H172" s="47">
        <v>0</v>
      </c>
      <c r="I172" s="48">
        <v>0</v>
      </c>
      <c r="J172" s="47">
        <v>0</v>
      </c>
      <c r="K172" s="47">
        <v>0</v>
      </c>
      <c r="L172" s="47">
        <v>0</v>
      </c>
      <c r="M172" s="47">
        <v>0</v>
      </c>
      <c r="N172" s="49">
        <v>0</v>
      </c>
      <c r="O172" s="18"/>
    </row>
    <row r="173" spans="1:15" ht="45">
      <c r="A173" s="43"/>
      <c r="B173" s="44"/>
      <c r="C173" s="52"/>
      <c r="D173" s="52"/>
      <c r="E173" s="46" t="s">
        <v>2</v>
      </c>
      <c r="F173" s="47">
        <v>362.2</v>
      </c>
      <c r="G173" s="47">
        <v>240.2</v>
      </c>
      <c r="H173" s="47">
        <v>0</v>
      </c>
      <c r="I173" s="48">
        <v>140</v>
      </c>
      <c r="J173" s="47">
        <v>140</v>
      </c>
      <c r="K173" s="47">
        <v>0</v>
      </c>
      <c r="L173" s="47">
        <v>0</v>
      </c>
      <c r="M173" s="47">
        <v>900</v>
      </c>
      <c r="N173" s="49">
        <v>950</v>
      </c>
      <c r="O173" s="18"/>
    </row>
    <row r="174" spans="1:15" ht="15.75">
      <c r="A174" s="50"/>
      <c r="B174" s="44"/>
      <c r="C174" s="52"/>
      <c r="D174" s="52"/>
      <c r="E174" s="46" t="s">
        <v>3</v>
      </c>
      <c r="F174" s="47">
        <v>0</v>
      </c>
      <c r="G174" s="47">
        <v>0</v>
      </c>
      <c r="H174" s="47">
        <v>0</v>
      </c>
      <c r="I174" s="48">
        <v>0</v>
      </c>
      <c r="J174" s="47">
        <v>0</v>
      </c>
      <c r="K174" s="47">
        <v>0</v>
      </c>
      <c r="L174" s="47">
        <v>0</v>
      </c>
      <c r="M174" s="47">
        <v>0</v>
      </c>
      <c r="N174" s="49">
        <v>0</v>
      </c>
      <c r="O174" s="18"/>
    </row>
    <row r="175" spans="1:15" ht="30">
      <c r="A175" s="50"/>
      <c r="B175" s="44"/>
      <c r="C175" s="52"/>
      <c r="D175" s="52"/>
      <c r="E175" s="46" t="s">
        <v>5</v>
      </c>
      <c r="F175" s="47">
        <v>0</v>
      </c>
      <c r="G175" s="47">
        <v>0</v>
      </c>
      <c r="H175" s="47">
        <v>0</v>
      </c>
      <c r="I175" s="48">
        <v>0</v>
      </c>
      <c r="J175" s="47">
        <v>0</v>
      </c>
      <c r="K175" s="47">
        <v>0</v>
      </c>
      <c r="L175" s="47">
        <v>0</v>
      </c>
      <c r="M175" s="47">
        <v>0</v>
      </c>
      <c r="N175" s="49">
        <v>0</v>
      </c>
      <c r="O175" s="18"/>
    </row>
    <row r="176" spans="1:15" ht="15.75">
      <c r="A176" s="43" t="s">
        <v>20</v>
      </c>
      <c r="B176" s="44" t="s">
        <v>93</v>
      </c>
      <c r="C176" s="29">
        <v>840</v>
      </c>
      <c r="D176" s="52"/>
      <c r="E176" s="46" t="s">
        <v>1</v>
      </c>
      <c r="F176" s="47">
        <f>SUM(F177:F180)</f>
        <v>0</v>
      </c>
      <c r="G176" s="47">
        <f aca="true" t="shared" si="55" ref="G176:N176">SUM(G177:G180)</f>
        <v>0</v>
      </c>
      <c r="H176" s="47">
        <f t="shared" si="55"/>
        <v>0</v>
      </c>
      <c r="I176" s="48">
        <f t="shared" si="55"/>
        <v>360</v>
      </c>
      <c r="J176" s="47">
        <f t="shared" si="55"/>
        <v>0</v>
      </c>
      <c r="K176" s="47">
        <f t="shared" si="55"/>
        <v>0</v>
      </c>
      <c r="L176" s="47">
        <f t="shared" si="55"/>
        <v>0</v>
      </c>
      <c r="M176" s="47">
        <f t="shared" si="55"/>
        <v>0</v>
      </c>
      <c r="N176" s="49">
        <f t="shared" si="55"/>
        <v>0</v>
      </c>
      <c r="O176" s="18"/>
    </row>
    <row r="177" spans="1:15" ht="15.75">
      <c r="A177" s="43"/>
      <c r="B177" s="44"/>
      <c r="C177" s="29"/>
      <c r="D177" s="52"/>
      <c r="E177" s="46" t="s">
        <v>7</v>
      </c>
      <c r="F177" s="47">
        <v>0</v>
      </c>
      <c r="G177" s="47">
        <v>0</v>
      </c>
      <c r="H177" s="47">
        <v>0</v>
      </c>
      <c r="I177" s="48">
        <v>0</v>
      </c>
      <c r="J177" s="47">
        <v>0</v>
      </c>
      <c r="K177" s="47">
        <v>0</v>
      </c>
      <c r="L177" s="47">
        <v>0</v>
      </c>
      <c r="M177" s="47">
        <v>0</v>
      </c>
      <c r="N177" s="49">
        <v>0</v>
      </c>
      <c r="O177" s="18"/>
    </row>
    <row r="178" spans="1:15" ht="45">
      <c r="A178" s="43"/>
      <c r="B178" s="44"/>
      <c r="C178" s="52"/>
      <c r="D178" s="52"/>
      <c r="E178" s="46" t="s">
        <v>2</v>
      </c>
      <c r="F178" s="47">
        <v>0</v>
      </c>
      <c r="G178" s="47">
        <v>0</v>
      </c>
      <c r="H178" s="47">
        <v>0</v>
      </c>
      <c r="I178" s="48">
        <v>360</v>
      </c>
      <c r="J178" s="47">
        <v>0</v>
      </c>
      <c r="K178" s="47">
        <v>0</v>
      </c>
      <c r="L178" s="47">
        <v>0</v>
      </c>
      <c r="M178" s="47">
        <v>0</v>
      </c>
      <c r="N178" s="49">
        <v>0</v>
      </c>
      <c r="O178" s="18"/>
    </row>
    <row r="179" spans="1:15" ht="15.75">
      <c r="A179" s="50"/>
      <c r="B179" s="44"/>
      <c r="C179" s="52"/>
      <c r="D179" s="52"/>
      <c r="E179" s="46" t="s">
        <v>3</v>
      </c>
      <c r="F179" s="47">
        <v>0</v>
      </c>
      <c r="G179" s="47">
        <v>0</v>
      </c>
      <c r="H179" s="47">
        <v>0</v>
      </c>
      <c r="I179" s="48">
        <v>0</v>
      </c>
      <c r="J179" s="47">
        <v>0</v>
      </c>
      <c r="K179" s="47">
        <v>0</v>
      </c>
      <c r="L179" s="47">
        <v>0</v>
      </c>
      <c r="M179" s="47">
        <v>0</v>
      </c>
      <c r="N179" s="49">
        <v>0</v>
      </c>
      <c r="O179" s="18"/>
    </row>
    <row r="180" spans="1:15" ht="30">
      <c r="A180" s="50"/>
      <c r="B180" s="44"/>
      <c r="C180" s="52"/>
      <c r="D180" s="52"/>
      <c r="E180" s="46" t="s">
        <v>5</v>
      </c>
      <c r="F180" s="47">
        <v>0</v>
      </c>
      <c r="G180" s="47">
        <v>0</v>
      </c>
      <c r="H180" s="47">
        <v>0</v>
      </c>
      <c r="I180" s="48">
        <v>0</v>
      </c>
      <c r="J180" s="47">
        <v>0</v>
      </c>
      <c r="K180" s="47">
        <v>0</v>
      </c>
      <c r="L180" s="47">
        <v>0</v>
      </c>
      <c r="M180" s="47">
        <v>0</v>
      </c>
      <c r="N180" s="49">
        <v>0</v>
      </c>
      <c r="O180" s="18"/>
    </row>
    <row r="181" spans="1:15" ht="15.75">
      <c r="A181" s="43" t="s">
        <v>42</v>
      </c>
      <c r="B181" s="44" t="s">
        <v>64</v>
      </c>
      <c r="C181" s="29">
        <v>840</v>
      </c>
      <c r="D181" s="52"/>
      <c r="E181" s="46" t="s">
        <v>1</v>
      </c>
      <c r="F181" s="47">
        <f>SUM(F182:F185)</f>
        <v>0</v>
      </c>
      <c r="G181" s="47">
        <f aca="true" t="shared" si="56" ref="G181:N181">SUM(G182:G185)</f>
        <v>0</v>
      </c>
      <c r="H181" s="47">
        <f t="shared" si="56"/>
        <v>0</v>
      </c>
      <c r="I181" s="48">
        <f t="shared" si="56"/>
        <v>0</v>
      </c>
      <c r="J181" s="47">
        <f t="shared" si="56"/>
        <v>0</v>
      </c>
      <c r="K181" s="47">
        <f t="shared" si="56"/>
        <v>0</v>
      </c>
      <c r="L181" s="47">
        <f t="shared" si="56"/>
        <v>0</v>
      </c>
      <c r="M181" s="47">
        <f t="shared" si="56"/>
        <v>0</v>
      </c>
      <c r="N181" s="49">
        <f t="shared" si="56"/>
        <v>0</v>
      </c>
      <c r="O181" s="18"/>
    </row>
    <row r="182" spans="1:15" ht="15.75">
      <c r="A182" s="43"/>
      <c r="B182" s="44"/>
      <c r="C182" s="29"/>
      <c r="D182" s="52"/>
      <c r="E182" s="46" t="s">
        <v>7</v>
      </c>
      <c r="F182" s="47">
        <v>0</v>
      </c>
      <c r="G182" s="47">
        <v>0</v>
      </c>
      <c r="H182" s="47">
        <v>0</v>
      </c>
      <c r="I182" s="48">
        <v>0</v>
      </c>
      <c r="J182" s="47">
        <v>0</v>
      </c>
      <c r="K182" s="47">
        <v>0</v>
      </c>
      <c r="L182" s="47">
        <v>0</v>
      </c>
      <c r="M182" s="47">
        <v>0</v>
      </c>
      <c r="N182" s="49">
        <v>0</v>
      </c>
      <c r="O182" s="18"/>
    </row>
    <row r="183" spans="1:15" ht="45">
      <c r="A183" s="43"/>
      <c r="B183" s="44"/>
      <c r="C183" s="52"/>
      <c r="D183" s="52"/>
      <c r="E183" s="46" t="s">
        <v>2</v>
      </c>
      <c r="F183" s="47">
        <v>0</v>
      </c>
      <c r="G183" s="47">
        <v>0</v>
      </c>
      <c r="H183" s="47">
        <v>0</v>
      </c>
      <c r="I183" s="48">
        <v>0</v>
      </c>
      <c r="J183" s="47">
        <v>0</v>
      </c>
      <c r="K183" s="47">
        <v>0</v>
      </c>
      <c r="L183" s="47">
        <v>0</v>
      </c>
      <c r="M183" s="47">
        <v>0</v>
      </c>
      <c r="N183" s="49">
        <v>0</v>
      </c>
      <c r="O183" s="18"/>
    </row>
    <row r="184" spans="1:15" ht="15.75">
      <c r="A184" s="50"/>
      <c r="B184" s="44"/>
      <c r="C184" s="52"/>
      <c r="D184" s="52"/>
      <c r="E184" s="46" t="s">
        <v>3</v>
      </c>
      <c r="F184" s="47">
        <v>0</v>
      </c>
      <c r="G184" s="47">
        <v>0</v>
      </c>
      <c r="H184" s="47">
        <v>0</v>
      </c>
      <c r="I184" s="48">
        <v>0</v>
      </c>
      <c r="J184" s="47">
        <v>0</v>
      </c>
      <c r="K184" s="47">
        <v>0</v>
      </c>
      <c r="L184" s="47">
        <v>0</v>
      </c>
      <c r="M184" s="47">
        <v>0</v>
      </c>
      <c r="N184" s="49">
        <v>0</v>
      </c>
      <c r="O184" s="18"/>
    </row>
    <row r="185" spans="1:15" ht="30">
      <c r="A185" s="50"/>
      <c r="B185" s="44"/>
      <c r="C185" s="52"/>
      <c r="D185" s="52"/>
      <c r="E185" s="46" t="s">
        <v>5</v>
      </c>
      <c r="F185" s="47">
        <v>0</v>
      </c>
      <c r="G185" s="47">
        <v>0</v>
      </c>
      <c r="H185" s="47">
        <v>0</v>
      </c>
      <c r="I185" s="48">
        <v>0</v>
      </c>
      <c r="J185" s="47">
        <v>0</v>
      </c>
      <c r="K185" s="47">
        <v>0</v>
      </c>
      <c r="L185" s="47">
        <v>0</v>
      </c>
      <c r="M185" s="47">
        <v>0</v>
      </c>
      <c r="N185" s="49">
        <v>0</v>
      </c>
      <c r="O185" s="18"/>
    </row>
    <row r="186" spans="1:15" ht="15.75">
      <c r="A186" s="34" t="s">
        <v>60</v>
      </c>
      <c r="B186" s="42" t="s">
        <v>36</v>
      </c>
      <c r="C186" s="53" t="s">
        <v>91</v>
      </c>
      <c r="D186" s="36" t="s">
        <v>54</v>
      </c>
      <c r="E186" s="37" t="s">
        <v>1</v>
      </c>
      <c r="F186" s="38">
        <f>SUM(F187:F190)</f>
        <v>19079.7</v>
      </c>
      <c r="G186" s="38">
        <f aca="true" t="shared" si="57" ref="G186:N186">SUM(G187:G190)</f>
        <v>7298</v>
      </c>
      <c r="H186" s="38">
        <f t="shared" si="57"/>
        <v>234931.7</v>
      </c>
      <c r="I186" s="38">
        <f t="shared" si="57"/>
        <v>262939.3</v>
      </c>
      <c r="J186" s="38">
        <f t="shared" si="57"/>
        <v>287739.4</v>
      </c>
      <c r="K186" s="38">
        <f t="shared" si="57"/>
        <v>259645.3</v>
      </c>
      <c r="L186" s="38">
        <f t="shared" si="57"/>
        <v>259645.3</v>
      </c>
      <c r="M186" s="38">
        <f t="shared" si="57"/>
        <v>36346.5</v>
      </c>
      <c r="N186" s="39">
        <f t="shared" si="57"/>
        <v>36346.5</v>
      </c>
      <c r="O186" s="17">
        <f>F186+G186+H186+I186+J186+K186+L186+M186+N186</f>
        <v>1403971.7000000002</v>
      </c>
    </row>
    <row r="187" spans="1:15" ht="28.5">
      <c r="A187" s="34"/>
      <c r="B187" s="42"/>
      <c r="C187" s="53"/>
      <c r="D187" s="40"/>
      <c r="E187" s="37" t="s">
        <v>7</v>
      </c>
      <c r="F187" s="38">
        <f>F192+F197</f>
        <v>0</v>
      </c>
      <c r="G187" s="38">
        <f aca="true" t="shared" si="58" ref="G187:N187">G192+G197</f>
        <v>0</v>
      </c>
      <c r="H187" s="38">
        <f t="shared" si="58"/>
        <v>0</v>
      </c>
      <c r="I187" s="38">
        <f t="shared" si="58"/>
        <v>0</v>
      </c>
      <c r="J187" s="38">
        <f t="shared" si="58"/>
        <v>0</v>
      </c>
      <c r="K187" s="38">
        <f t="shared" si="58"/>
        <v>0</v>
      </c>
      <c r="L187" s="38">
        <f t="shared" si="58"/>
        <v>0</v>
      </c>
      <c r="M187" s="38">
        <f t="shared" si="58"/>
        <v>0</v>
      </c>
      <c r="N187" s="39">
        <f t="shared" si="58"/>
        <v>0</v>
      </c>
      <c r="O187" s="17">
        <f>F187+G187+H187+I187+J187+K187+L187+M187+N187</f>
        <v>0</v>
      </c>
    </row>
    <row r="188" spans="1:15" ht="42.75">
      <c r="A188" s="34"/>
      <c r="B188" s="42"/>
      <c r="C188" s="53"/>
      <c r="D188" s="40"/>
      <c r="E188" s="37" t="s">
        <v>2</v>
      </c>
      <c r="F188" s="38">
        <f aca="true" t="shared" si="59" ref="F188:N190">F193+F198</f>
        <v>17843.7</v>
      </c>
      <c r="G188" s="38">
        <f t="shared" si="59"/>
        <v>7298</v>
      </c>
      <c r="H188" s="38">
        <f t="shared" si="59"/>
        <v>234931.7</v>
      </c>
      <c r="I188" s="38">
        <f t="shared" si="59"/>
        <v>262939.3</v>
      </c>
      <c r="J188" s="38">
        <f t="shared" si="59"/>
        <v>287739.4</v>
      </c>
      <c r="K188" s="38">
        <f t="shared" si="59"/>
        <v>259645.3</v>
      </c>
      <c r="L188" s="38">
        <f t="shared" si="59"/>
        <v>259645.3</v>
      </c>
      <c r="M188" s="38">
        <f t="shared" si="59"/>
        <v>36346.5</v>
      </c>
      <c r="N188" s="39">
        <f t="shared" si="59"/>
        <v>36346.5</v>
      </c>
      <c r="O188" s="17">
        <f>F188+G188+H188+I188+J188+K188+L188+M188+N188</f>
        <v>1402735.7000000002</v>
      </c>
    </row>
    <row r="189" spans="1:15" ht="15.75">
      <c r="A189" s="34"/>
      <c r="B189" s="42"/>
      <c r="C189" s="53"/>
      <c r="D189" s="40"/>
      <c r="E189" s="37" t="s">
        <v>3</v>
      </c>
      <c r="F189" s="38">
        <f t="shared" si="59"/>
        <v>1236</v>
      </c>
      <c r="G189" s="38">
        <f t="shared" si="59"/>
        <v>0</v>
      </c>
      <c r="H189" s="38">
        <f t="shared" si="59"/>
        <v>0</v>
      </c>
      <c r="I189" s="38">
        <f t="shared" si="59"/>
        <v>0</v>
      </c>
      <c r="J189" s="38">
        <f t="shared" si="59"/>
        <v>0</v>
      </c>
      <c r="K189" s="38">
        <f t="shared" si="59"/>
        <v>0</v>
      </c>
      <c r="L189" s="38">
        <f t="shared" si="59"/>
        <v>0</v>
      </c>
      <c r="M189" s="38">
        <f t="shared" si="59"/>
        <v>0</v>
      </c>
      <c r="N189" s="39">
        <f t="shared" si="59"/>
        <v>0</v>
      </c>
      <c r="O189" s="17">
        <f>F189+G189+H189+I189+J189+K189+L189+M189+N189</f>
        <v>1236</v>
      </c>
    </row>
    <row r="190" spans="1:15" ht="28.5">
      <c r="A190" s="34"/>
      <c r="B190" s="42"/>
      <c r="C190" s="53"/>
      <c r="D190" s="40"/>
      <c r="E190" s="37" t="s">
        <v>5</v>
      </c>
      <c r="F190" s="38">
        <f t="shared" si="59"/>
        <v>0</v>
      </c>
      <c r="G190" s="38">
        <f t="shared" si="59"/>
        <v>0</v>
      </c>
      <c r="H190" s="38">
        <f t="shared" si="59"/>
        <v>0</v>
      </c>
      <c r="I190" s="38">
        <f t="shared" si="59"/>
        <v>0</v>
      </c>
      <c r="J190" s="38">
        <f t="shared" si="59"/>
        <v>0</v>
      </c>
      <c r="K190" s="38">
        <f t="shared" si="59"/>
        <v>0</v>
      </c>
      <c r="L190" s="38">
        <f t="shared" si="59"/>
        <v>0</v>
      </c>
      <c r="M190" s="38">
        <f t="shared" si="59"/>
        <v>0</v>
      </c>
      <c r="N190" s="39">
        <f t="shared" si="59"/>
        <v>0</v>
      </c>
      <c r="O190" s="17">
        <f>F190+G190+H190+I190+J190+K190+L190+M190+N190</f>
        <v>0</v>
      </c>
    </row>
    <row r="191" spans="1:15" ht="15.75">
      <c r="A191" s="43" t="s">
        <v>11</v>
      </c>
      <c r="B191" s="44" t="s">
        <v>37</v>
      </c>
      <c r="C191" s="29">
        <v>832</v>
      </c>
      <c r="D191" s="29"/>
      <c r="E191" s="46" t="s">
        <v>1</v>
      </c>
      <c r="F191" s="47">
        <f>SUM(F192:F195)</f>
        <v>0</v>
      </c>
      <c r="G191" s="47">
        <f aca="true" t="shared" si="60" ref="G191:N191">SUM(G192:G195)</f>
        <v>0</v>
      </c>
      <c r="H191" s="47">
        <f t="shared" si="60"/>
        <v>0</v>
      </c>
      <c r="I191" s="48">
        <f t="shared" si="60"/>
        <v>0</v>
      </c>
      <c r="J191" s="47">
        <f t="shared" si="60"/>
        <v>0</v>
      </c>
      <c r="K191" s="47">
        <f t="shared" si="60"/>
        <v>0</v>
      </c>
      <c r="L191" s="47">
        <f t="shared" si="60"/>
        <v>0</v>
      </c>
      <c r="M191" s="47">
        <f t="shared" si="60"/>
        <v>0</v>
      </c>
      <c r="N191" s="49">
        <f t="shared" si="60"/>
        <v>0</v>
      </c>
      <c r="O191" s="18"/>
    </row>
    <row r="192" spans="1:15" ht="15.75">
      <c r="A192" s="43"/>
      <c r="B192" s="44"/>
      <c r="C192" s="29"/>
      <c r="D192" s="29"/>
      <c r="E192" s="46" t="s">
        <v>7</v>
      </c>
      <c r="F192" s="47">
        <v>0</v>
      </c>
      <c r="G192" s="47">
        <v>0</v>
      </c>
      <c r="H192" s="47">
        <v>0</v>
      </c>
      <c r="I192" s="48">
        <v>0</v>
      </c>
      <c r="J192" s="47">
        <v>0</v>
      </c>
      <c r="K192" s="47">
        <v>0</v>
      </c>
      <c r="L192" s="47">
        <v>0</v>
      </c>
      <c r="M192" s="47">
        <v>0</v>
      </c>
      <c r="N192" s="49">
        <v>0</v>
      </c>
      <c r="O192" s="18"/>
    </row>
    <row r="193" spans="1:15" ht="45">
      <c r="A193" s="43"/>
      <c r="B193" s="44"/>
      <c r="C193" s="52"/>
      <c r="D193" s="52"/>
      <c r="E193" s="46" t="s">
        <v>2</v>
      </c>
      <c r="F193" s="47">
        <v>0</v>
      </c>
      <c r="G193" s="47">
        <v>0</v>
      </c>
      <c r="H193" s="47">
        <v>0</v>
      </c>
      <c r="I193" s="48">
        <v>0</v>
      </c>
      <c r="J193" s="47">
        <v>0</v>
      </c>
      <c r="K193" s="47">
        <v>0</v>
      </c>
      <c r="L193" s="47">
        <v>0</v>
      </c>
      <c r="M193" s="47">
        <v>0</v>
      </c>
      <c r="N193" s="49">
        <v>0</v>
      </c>
      <c r="O193" s="18"/>
    </row>
    <row r="194" spans="1:15" ht="15.75">
      <c r="A194" s="50"/>
      <c r="B194" s="44"/>
      <c r="C194" s="52"/>
      <c r="D194" s="52"/>
      <c r="E194" s="46" t="s">
        <v>3</v>
      </c>
      <c r="F194" s="47">
        <v>0</v>
      </c>
      <c r="G194" s="47">
        <v>0</v>
      </c>
      <c r="H194" s="47">
        <v>0</v>
      </c>
      <c r="I194" s="48">
        <v>0</v>
      </c>
      <c r="J194" s="47">
        <v>0</v>
      </c>
      <c r="K194" s="47">
        <v>0</v>
      </c>
      <c r="L194" s="47">
        <v>0</v>
      </c>
      <c r="M194" s="47">
        <v>0</v>
      </c>
      <c r="N194" s="49">
        <v>0</v>
      </c>
      <c r="O194" s="18"/>
    </row>
    <row r="195" spans="1:15" ht="30">
      <c r="A195" s="50"/>
      <c r="B195" s="44"/>
      <c r="C195" s="52"/>
      <c r="D195" s="52"/>
      <c r="E195" s="46" t="s">
        <v>5</v>
      </c>
      <c r="F195" s="47">
        <v>0</v>
      </c>
      <c r="G195" s="47">
        <v>0</v>
      </c>
      <c r="H195" s="47">
        <v>0</v>
      </c>
      <c r="I195" s="48">
        <v>0</v>
      </c>
      <c r="J195" s="47">
        <v>0</v>
      </c>
      <c r="K195" s="47">
        <v>0</v>
      </c>
      <c r="L195" s="47">
        <v>0</v>
      </c>
      <c r="M195" s="47">
        <v>0</v>
      </c>
      <c r="N195" s="49">
        <v>0</v>
      </c>
      <c r="O195" s="18"/>
    </row>
    <row r="196" spans="1:15" ht="15.75">
      <c r="A196" s="43" t="s">
        <v>15</v>
      </c>
      <c r="B196" s="44" t="s">
        <v>38</v>
      </c>
      <c r="C196" s="61" t="s">
        <v>92</v>
      </c>
      <c r="D196" s="29"/>
      <c r="E196" s="46" t="s">
        <v>1</v>
      </c>
      <c r="F196" s="47">
        <f>SUM(F197:F200)</f>
        <v>19079.7</v>
      </c>
      <c r="G196" s="47">
        <f aca="true" t="shared" si="61" ref="G196:N196">SUM(G197:G200)</f>
        <v>7298</v>
      </c>
      <c r="H196" s="47">
        <f t="shared" si="61"/>
        <v>234931.7</v>
      </c>
      <c r="I196" s="48">
        <f>SUM(I197:I200)</f>
        <v>262939.3</v>
      </c>
      <c r="J196" s="47">
        <f t="shared" si="61"/>
        <v>287739.4</v>
      </c>
      <c r="K196" s="47">
        <f t="shared" si="61"/>
        <v>259645.3</v>
      </c>
      <c r="L196" s="47">
        <f t="shared" si="61"/>
        <v>259645.3</v>
      </c>
      <c r="M196" s="47">
        <f t="shared" si="61"/>
        <v>36346.5</v>
      </c>
      <c r="N196" s="49">
        <f t="shared" si="61"/>
        <v>36346.5</v>
      </c>
      <c r="O196" s="18"/>
    </row>
    <row r="197" spans="1:15" ht="15.75">
      <c r="A197" s="43"/>
      <c r="B197" s="44"/>
      <c r="C197" s="29"/>
      <c r="D197" s="29"/>
      <c r="E197" s="46" t="s">
        <v>7</v>
      </c>
      <c r="F197" s="47">
        <v>0</v>
      </c>
      <c r="G197" s="47">
        <v>0</v>
      </c>
      <c r="H197" s="47">
        <v>0</v>
      </c>
      <c r="I197" s="48">
        <v>0</v>
      </c>
      <c r="J197" s="47">
        <v>0</v>
      </c>
      <c r="K197" s="47">
        <v>0</v>
      </c>
      <c r="L197" s="47">
        <v>0</v>
      </c>
      <c r="M197" s="47">
        <v>0</v>
      </c>
      <c r="N197" s="49">
        <v>0</v>
      </c>
      <c r="O197" s="18"/>
    </row>
    <row r="198" spans="1:15" ht="45">
      <c r="A198" s="43"/>
      <c r="B198" s="44"/>
      <c r="C198" s="52"/>
      <c r="D198" s="52"/>
      <c r="E198" s="46" t="s">
        <v>2</v>
      </c>
      <c r="F198" s="47">
        <v>17843.7</v>
      </c>
      <c r="G198" s="47">
        <v>7298</v>
      </c>
      <c r="H198" s="47">
        <v>234931.7</v>
      </c>
      <c r="I198" s="48">
        <v>262939.3</v>
      </c>
      <c r="J198" s="47">
        <v>287739.4</v>
      </c>
      <c r="K198" s="47">
        <v>259645.3</v>
      </c>
      <c r="L198" s="47">
        <v>259645.3</v>
      </c>
      <c r="M198" s="47">
        <v>36346.5</v>
      </c>
      <c r="N198" s="49">
        <v>36346.5</v>
      </c>
      <c r="O198" s="18"/>
    </row>
    <row r="199" spans="1:15" ht="15.75">
      <c r="A199" s="50"/>
      <c r="B199" s="44"/>
      <c r="C199" s="52"/>
      <c r="D199" s="52"/>
      <c r="E199" s="46" t="s">
        <v>3</v>
      </c>
      <c r="F199" s="47">
        <v>1236</v>
      </c>
      <c r="G199" s="47">
        <v>0</v>
      </c>
      <c r="H199" s="47">
        <v>0</v>
      </c>
      <c r="I199" s="48">
        <v>0</v>
      </c>
      <c r="J199" s="47">
        <v>0</v>
      </c>
      <c r="K199" s="47">
        <v>0</v>
      </c>
      <c r="L199" s="47">
        <v>0</v>
      </c>
      <c r="M199" s="47">
        <v>0</v>
      </c>
      <c r="N199" s="49">
        <v>0</v>
      </c>
      <c r="O199" s="18"/>
    </row>
    <row r="200" spans="1:15" ht="30">
      <c r="A200" s="50"/>
      <c r="B200" s="44"/>
      <c r="C200" s="52"/>
      <c r="D200" s="52"/>
      <c r="E200" s="46" t="s">
        <v>5</v>
      </c>
      <c r="F200" s="47">
        <v>0</v>
      </c>
      <c r="G200" s="47">
        <v>0</v>
      </c>
      <c r="H200" s="47">
        <v>0</v>
      </c>
      <c r="I200" s="48">
        <v>0</v>
      </c>
      <c r="J200" s="47">
        <v>0</v>
      </c>
      <c r="K200" s="47">
        <v>0</v>
      </c>
      <c r="L200" s="47">
        <v>0</v>
      </c>
      <c r="M200" s="47">
        <v>0</v>
      </c>
      <c r="N200" s="49">
        <v>0</v>
      </c>
      <c r="O200" s="18"/>
    </row>
    <row r="201" spans="1:16" ht="15.75">
      <c r="A201" s="34" t="s">
        <v>60</v>
      </c>
      <c r="B201" s="42" t="s">
        <v>39</v>
      </c>
      <c r="C201" s="53" t="s">
        <v>88</v>
      </c>
      <c r="D201" s="36" t="s">
        <v>55</v>
      </c>
      <c r="E201" s="37" t="s">
        <v>1</v>
      </c>
      <c r="F201" s="38">
        <f aca="true" t="shared" si="62" ref="F201:N201">F202+F203+F205+F206</f>
        <v>349794.9</v>
      </c>
      <c r="G201" s="38">
        <f t="shared" si="62"/>
        <v>55850</v>
      </c>
      <c r="H201" s="38">
        <f t="shared" si="62"/>
        <v>120310.29999999999</v>
      </c>
      <c r="I201" s="38">
        <f t="shared" si="62"/>
        <v>500775.3</v>
      </c>
      <c r="J201" s="38">
        <f t="shared" si="62"/>
        <v>2675721.6</v>
      </c>
      <c r="K201" s="38">
        <f t="shared" si="62"/>
        <v>1426059.4</v>
      </c>
      <c r="L201" s="38">
        <f t="shared" si="62"/>
        <v>78070.2</v>
      </c>
      <c r="M201" s="38">
        <f t="shared" si="62"/>
        <v>746000</v>
      </c>
      <c r="N201" s="39">
        <f t="shared" si="62"/>
        <v>746000</v>
      </c>
      <c r="O201" s="16">
        <f aca="true" t="shared" si="63" ref="O201:O206">F201+G201+H201+I201+J201+K201+L201+M201+N201</f>
        <v>6698581.7</v>
      </c>
      <c r="P201" s="4"/>
    </row>
    <row r="202" spans="1:16" ht="18" customHeight="1">
      <c r="A202" s="34"/>
      <c r="B202" s="42"/>
      <c r="C202" s="53"/>
      <c r="D202" s="40"/>
      <c r="E202" s="37" t="s">
        <v>7</v>
      </c>
      <c r="F202" s="38">
        <f>F208+F213+F218+F224+F229+F234+F239+F244+F249+F254</f>
        <v>132458.5</v>
      </c>
      <c r="G202" s="38">
        <f aca="true" t="shared" si="64" ref="G202:N202">G208+G213+G218+G224+G229+G234+G239+G244+G249+G254</f>
        <v>0</v>
      </c>
      <c r="H202" s="38">
        <f t="shared" si="64"/>
        <v>0</v>
      </c>
      <c r="I202" s="38">
        <f t="shared" si="64"/>
        <v>327700</v>
      </c>
      <c r="J202" s="38">
        <f t="shared" si="64"/>
        <v>271700</v>
      </c>
      <c r="K202" s="38">
        <f t="shared" si="64"/>
        <v>303600</v>
      </c>
      <c r="L202" s="38">
        <f t="shared" si="64"/>
        <v>0</v>
      </c>
      <c r="M202" s="38">
        <f t="shared" si="64"/>
        <v>0</v>
      </c>
      <c r="N202" s="39">
        <f t="shared" si="64"/>
        <v>0</v>
      </c>
      <c r="O202" s="16">
        <f t="shared" si="63"/>
        <v>1035458.5</v>
      </c>
      <c r="P202" s="4"/>
    </row>
    <row r="203" spans="1:16" ht="45" customHeight="1">
      <c r="A203" s="34"/>
      <c r="B203" s="42"/>
      <c r="C203" s="54"/>
      <c r="D203" s="40"/>
      <c r="E203" s="37" t="s">
        <v>2</v>
      </c>
      <c r="F203" s="38">
        <f>F209+F214+F219+F225+F230+F235+F240+F245+F250+F255</f>
        <v>211357.4</v>
      </c>
      <c r="G203" s="38">
        <f aca="true" t="shared" si="65" ref="G203:N203">G209+G214+G219+G225+G230+G235+G240+G245+G250+G255</f>
        <v>55850</v>
      </c>
      <c r="H203" s="38">
        <f>H209+H214+H219+H225+H230+H235+H240+H245+H250+H255</f>
        <v>117310.29999999999</v>
      </c>
      <c r="I203" s="38">
        <f t="shared" si="65"/>
        <v>168575.3</v>
      </c>
      <c r="J203" s="38">
        <f>J209+J214+J219+J225+J230+J235+J240+J245+J250+J255</f>
        <v>2399521.6</v>
      </c>
      <c r="K203" s="38">
        <f>K209+K214+K219+K225+K230+K235+K240+K245+K250+K255</f>
        <v>1117959.4</v>
      </c>
      <c r="L203" s="38">
        <f t="shared" si="65"/>
        <v>73570.2</v>
      </c>
      <c r="M203" s="38">
        <f t="shared" si="65"/>
        <v>723500</v>
      </c>
      <c r="N203" s="39">
        <f t="shared" si="65"/>
        <v>723500</v>
      </c>
      <c r="O203" s="16">
        <f t="shared" si="63"/>
        <v>5591144.2</v>
      </c>
      <c r="P203" s="4"/>
    </row>
    <row r="204" spans="1:16" ht="28.5">
      <c r="A204" s="34"/>
      <c r="B204" s="42"/>
      <c r="C204" s="54"/>
      <c r="D204" s="40"/>
      <c r="E204" s="37" t="s">
        <v>74</v>
      </c>
      <c r="F204" s="38">
        <f>F220</f>
        <v>0</v>
      </c>
      <c r="G204" s="38">
        <f aca="true" t="shared" si="66" ref="G204:N204">G220</f>
        <v>0</v>
      </c>
      <c r="H204" s="38">
        <f t="shared" si="66"/>
        <v>1300</v>
      </c>
      <c r="I204" s="38">
        <f t="shared" si="66"/>
        <v>1500</v>
      </c>
      <c r="J204" s="38">
        <f t="shared" si="66"/>
        <v>1700</v>
      </c>
      <c r="K204" s="38">
        <f t="shared" si="66"/>
        <v>2000</v>
      </c>
      <c r="L204" s="38">
        <f>L220</f>
        <v>0</v>
      </c>
      <c r="M204" s="38">
        <f t="shared" si="66"/>
        <v>0</v>
      </c>
      <c r="N204" s="39">
        <f t="shared" si="66"/>
        <v>0</v>
      </c>
      <c r="O204" s="16">
        <f t="shared" si="63"/>
        <v>6500</v>
      </c>
      <c r="P204" s="4"/>
    </row>
    <row r="205" spans="1:16" ht="15.75">
      <c r="A205" s="34"/>
      <c r="B205" s="42"/>
      <c r="C205" s="54"/>
      <c r="D205" s="40"/>
      <c r="E205" s="37" t="s">
        <v>3</v>
      </c>
      <c r="F205" s="38">
        <f>F210+F215+F221+F226+F231+F236+F241+F246+F251+F256</f>
        <v>5979</v>
      </c>
      <c r="G205" s="38">
        <f aca="true" t="shared" si="67" ref="G205:N205">G210+G215+G221+G226+G231+G236+G241+G246+G251+G256</f>
        <v>0</v>
      </c>
      <c r="H205" s="38">
        <f t="shared" si="67"/>
        <v>0</v>
      </c>
      <c r="I205" s="38">
        <f t="shared" si="67"/>
        <v>0</v>
      </c>
      <c r="J205" s="38">
        <f t="shared" si="67"/>
        <v>0</v>
      </c>
      <c r="K205" s="38">
        <f t="shared" si="67"/>
        <v>0</v>
      </c>
      <c r="L205" s="38">
        <f t="shared" si="67"/>
        <v>0</v>
      </c>
      <c r="M205" s="38">
        <f t="shared" si="67"/>
        <v>0</v>
      </c>
      <c r="N205" s="39">
        <f t="shared" si="67"/>
        <v>0</v>
      </c>
      <c r="O205" s="16">
        <f t="shared" si="63"/>
        <v>5979</v>
      </c>
      <c r="P205" s="4"/>
    </row>
    <row r="206" spans="1:16" ht="28.5">
      <c r="A206" s="34"/>
      <c r="B206" s="42"/>
      <c r="C206" s="54"/>
      <c r="D206" s="40"/>
      <c r="E206" s="37" t="s">
        <v>5</v>
      </c>
      <c r="F206" s="38">
        <f>F211+F216+F222+F227+F232+F237+F242+F247+F252+F257</f>
        <v>0</v>
      </c>
      <c r="G206" s="38">
        <f aca="true" t="shared" si="68" ref="G206:N206">G211+G216+G222+G227+G232+G237+G242+G247+G252+G257</f>
        <v>0</v>
      </c>
      <c r="H206" s="38">
        <f t="shared" si="68"/>
        <v>3000</v>
      </c>
      <c r="I206" s="38">
        <f t="shared" si="68"/>
        <v>4500</v>
      </c>
      <c r="J206" s="38">
        <f t="shared" si="68"/>
        <v>4500</v>
      </c>
      <c r="K206" s="38">
        <f t="shared" si="68"/>
        <v>4500</v>
      </c>
      <c r="L206" s="38">
        <f t="shared" si="68"/>
        <v>4500</v>
      </c>
      <c r="M206" s="38">
        <f t="shared" si="68"/>
        <v>22500</v>
      </c>
      <c r="N206" s="39">
        <f t="shared" si="68"/>
        <v>22500</v>
      </c>
      <c r="O206" s="16">
        <f t="shared" si="63"/>
        <v>66000</v>
      </c>
      <c r="P206" s="4"/>
    </row>
    <row r="207" spans="1:15" ht="15.75">
      <c r="A207" s="43" t="s">
        <v>11</v>
      </c>
      <c r="B207" s="44" t="s">
        <v>40</v>
      </c>
      <c r="C207" s="29">
        <v>840</v>
      </c>
      <c r="D207" s="29"/>
      <c r="E207" s="46" t="s">
        <v>1</v>
      </c>
      <c r="F207" s="47">
        <f>SUM(F208:F211)</f>
        <v>0</v>
      </c>
      <c r="G207" s="47">
        <f aca="true" t="shared" si="69" ref="G207:N207">SUM(G208:G211)</f>
        <v>0</v>
      </c>
      <c r="H207" s="47">
        <f t="shared" si="69"/>
        <v>2969.7</v>
      </c>
      <c r="I207" s="48">
        <f t="shared" si="69"/>
        <v>29045</v>
      </c>
      <c r="J207" s="47">
        <f t="shared" si="69"/>
        <v>15347.3</v>
      </c>
      <c r="K207" s="47">
        <f t="shared" si="69"/>
        <v>10070.2</v>
      </c>
      <c r="L207" s="47">
        <f t="shared" si="69"/>
        <v>10070.2</v>
      </c>
      <c r="M207" s="47">
        <f t="shared" si="69"/>
        <v>1000</v>
      </c>
      <c r="N207" s="49">
        <f t="shared" si="69"/>
        <v>1000</v>
      </c>
      <c r="O207" s="18"/>
    </row>
    <row r="208" spans="1:15" ht="15.75">
      <c r="A208" s="43"/>
      <c r="B208" s="44"/>
      <c r="C208" s="29"/>
      <c r="D208" s="29"/>
      <c r="E208" s="46" t="s">
        <v>7</v>
      </c>
      <c r="F208" s="47">
        <v>0</v>
      </c>
      <c r="G208" s="47">
        <v>0</v>
      </c>
      <c r="H208" s="47">
        <v>0</v>
      </c>
      <c r="I208" s="48">
        <v>0</v>
      </c>
      <c r="J208" s="47">
        <v>0</v>
      </c>
      <c r="K208" s="47">
        <v>0</v>
      </c>
      <c r="L208" s="47">
        <v>0</v>
      </c>
      <c r="M208" s="47">
        <v>0</v>
      </c>
      <c r="N208" s="49">
        <v>0</v>
      </c>
      <c r="O208" s="18"/>
    </row>
    <row r="209" spans="1:15" ht="45">
      <c r="A209" s="43"/>
      <c r="B209" s="44"/>
      <c r="C209" s="52"/>
      <c r="D209" s="52"/>
      <c r="E209" s="46" t="s">
        <v>2</v>
      </c>
      <c r="F209" s="47">
        <v>0</v>
      </c>
      <c r="G209" s="47">
        <v>0</v>
      </c>
      <c r="H209" s="47">
        <v>2969.7</v>
      </c>
      <c r="I209" s="48">
        <v>29045</v>
      </c>
      <c r="J209" s="47">
        <v>15347.3</v>
      </c>
      <c r="K209" s="47">
        <v>10070.2</v>
      </c>
      <c r="L209" s="47">
        <v>10070.2</v>
      </c>
      <c r="M209" s="47">
        <v>1000</v>
      </c>
      <c r="N209" s="49">
        <v>1000</v>
      </c>
      <c r="O209" s="18"/>
    </row>
    <row r="210" spans="1:15" ht="15.75">
      <c r="A210" s="50"/>
      <c r="B210" s="44"/>
      <c r="C210" s="52"/>
      <c r="D210" s="52"/>
      <c r="E210" s="46" t="s">
        <v>3</v>
      </c>
      <c r="F210" s="47">
        <v>0</v>
      </c>
      <c r="G210" s="47">
        <v>0</v>
      </c>
      <c r="H210" s="47">
        <v>0</v>
      </c>
      <c r="I210" s="48">
        <v>0</v>
      </c>
      <c r="J210" s="47">
        <v>0</v>
      </c>
      <c r="K210" s="47">
        <v>0</v>
      </c>
      <c r="L210" s="47">
        <v>0</v>
      </c>
      <c r="M210" s="47">
        <v>0</v>
      </c>
      <c r="N210" s="49">
        <v>0</v>
      </c>
      <c r="O210" s="18"/>
    </row>
    <row r="211" spans="1:15" ht="30">
      <c r="A211" s="50"/>
      <c r="B211" s="44"/>
      <c r="C211" s="52"/>
      <c r="D211" s="52"/>
      <c r="E211" s="46" t="s">
        <v>5</v>
      </c>
      <c r="F211" s="47">
        <v>0</v>
      </c>
      <c r="G211" s="47">
        <v>0</v>
      </c>
      <c r="H211" s="47">
        <v>0</v>
      </c>
      <c r="I211" s="48">
        <v>0</v>
      </c>
      <c r="J211" s="47">
        <v>0</v>
      </c>
      <c r="K211" s="47">
        <v>0</v>
      </c>
      <c r="L211" s="47">
        <v>0</v>
      </c>
      <c r="M211" s="47">
        <v>0</v>
      </c>
      <c r="N211" s="49">
        <v>0</v>
      </c>
      <c r="O211" s="18"/>
    </row>
    <row r="212" spans="1:15" ht="15.75">
      <c r="A212" s="43" t="s">
        <v>15</v>
      </c>
      <c r="B212" s="44" t="s">
        <v>72</v>
      </c>
      <c r="C212" s="29" t="s">
        <v>89</v>
      </c>
      <c r="D212" s="29"/>
      <c r="E212" s="46" t="s">
        <v>1</v>
      </c>
      <c r="F212" s="47">
        <f>SUM(F213:F216)</f>
        <v>293978.1</v>
      </c>
      <c r="G212" s="47">
        <f aca="true" t="shared" si="70" ref="G212:N212">SUM(G213:G216)</f>
        <v>0</v>
      </c>
      <c r="H212" s="47">
        <f t="shared" si="70"/>
        <v>16500</v>
      </c>
      <c r="I212" s="48">
        <f t="shared" si="70"/>
        <v>0</v>
      </c>
      <c r="J212" s="47">
        <f t="shared" si="70"/>
        <v>0</v>
      </c>
      <c r="K212" s="47">
        <f t="shared" si="70"/>
        <v>0</v>
      </c>
      <c r="L212" s="47">
        <f t="shared" si="70"/>
        <v>0</v>
      </c>
      <c r="M212" s="47">
        <f t="shared" si="70"/>
        <v>50000</v>
      </c>
      <c r="N212" s="49">
        <f t="shared" si="70"/>
        <v>50000</v>
      </c>
      <c r="O212" s="18"/>
    </row>
    <row r="213" spans="1:15" ht="15.75">
      <c r="A213" s="43"/>
      <c r="B213" s="44"/>
      <c r="C213" s="29"/>
      <c r="D213" s="29"/>
      <c r="E213" s="46" t="s">
        <v>7</v>
      </c>
      <c r="F213" s="47">
        <v>132458.5</v>
      </c>
      <c r="G213" s="47">
        <v>0</v>
      </c>
      <c r="H213" s="47">
        <v>0</v>
      </c>
      <c r="I213" s="48">
        <v>0</v>
      </c>
      <c r="J213" s="47">
        <v>0</v>
      </c>
      <c r="K213" s="47">
        <v>0</v>
      </c>
      <c r="L213" s="47">
        <v>0</v>
      </c>
      <c r="M213" s="47">
        <v>0</v>
      </c>
      <c r="N213" s="49">
        <v>0</v>
      </c>
      <c r="O213" s="18"/>
    </row>
    <row r="214" spans="1:15" ht="45">
      <c r="A214" s="43"/>
      <c r="B214" s="44"/>
      <c r="C214" s="52"/>
      <c r="D214" s="52"/>
      <c r="E214" s="46" t="s">
        <v>2</v>
      </c>
      <c r="F214" s="47">
        <v>155540.6</v>
      </c>
      <c r="G214" s="47">
        <v>0</v>
      </c>
      <c r="H214" s="47">
        <v>16500</v>
      </c>
      <c r="I214" s="48">
        <v>0</v>
      </c>
      <c r="J214" s="47">
        <v>0</v>
      </c>
      <c r="K214" s="47">
        <v>0</v>
      </c>
      <c r="L214" s="47">
        <v>0</v>
      </c>
      <c r="M214" s="47">
        <v>50000</v>
      </c>
      <c r="N214" s="49">
        <v>50000</v>
      </c>
      <c r="O214" s="18"/>
    </row>
    <row r="215" spans="1:15" ht="15.75">
      <c r="A215" s="50"/>
      <c r="B215" s="44"/>
      <c r="C215" s="52"/>
      <c r="D215" s="52"/>
      <c r="E215" s="46" t="s">
        <v>3</v>
      </c>
      <c r="F215" s="47">
        <v>5979</v>
      </c>
      <c r="G215" s="47">
        <v>0</v>
      </c>
      <c r="H215" s="47">
        <v>0</v>
      </c>
      <c r="I215" s="48">
        <v>0</v>
      </c>
      <c r="J215" s="47">
        <v>0</v>
      </c>
      <c r="K215" s="47">
        <v>0</v>
      </c>
      <c r="L215" s="47">
        <v>0</v>
      </c>
      <c r="M215" s="47">
        <v>0</v>
      </c>
      <c r="N215" s="49">
        <v>0</v>
      </c>
      <c r="O215" s="18"/>
    </row>
    <row r="216" spans="1:15" ht="30">
      <c r="A216" s="50"/>
      <c r="B216" s="44"/>
      <c r="C216" s="52"/>
      <c r="D216" s="52"/>
      <c r="E216" s="46" t="s">
        <v>5</v>
      </c>
      <c r="F216" s="47">
        <v>0</v>
      </c>
      <c r="G216" s="47">
        <v>0</v>
      </c>
      <c r="H216" s="47">
        <v>0</v>
      </c>
      <c r="I216" s="48">
        <v>0</v>
      </c>
      <c r="J216" s="47">
        <v>0</v>
      </c>
      <c r="K216" s="47">
        <v>0</v>
      </c>
      <c r="L216" s="47">
        <v>0</v>
      </c>
      <c r="M216" s="47">
        <v>0</v>
      </c>
      <c r="N216" s="49">
        <v>0</v>
      </c>
      <c r="O216" s="18"/>
    </row>
    <row r="217" spans="1:15" ht="15.75">
      <c r="A217" s="43" t="s">
        <v>16</v>
      </c>
      <c r="B217" s="44" t="s">
        <v>41</v>
      </c>
      <c r="C217" s="29">
        <v>840</v>
      </c>
      <c r="D217" s="29"/>
      <c r="E217" s="46" t="s">
        <v>1</v>
      </c>
      <c r="F217" s="47">
        <f>F219</f>
        <v>0</v>
      </c>
      <c r="G217" s="47">
        <f aca="true" t="shared" si="71" ref="G217:N217">G219</f>
        <v>0</v>
      </c>
      <c r="H217" s="47">
        <f t="shared" si="71"/>
        <v>1300</v>
      </c>
      <c r="I217" s="48">
        <f t="shared" si="71"/>
        <v>1500</v>
      </c>
      <c r="J217" s="47">
        <f t="shared" si="71"/>
        <v>1700</v>
      </c>
      <c r="K217" s="47">
        <f t="shared" si="71"/>
        <v>2000</v>
      </c>
      <c r="L217" s="47">
        <f t="shared" si="71"/>
        <v>0</v>
      </c>
      <c r="M217" s="47">
        <f t="shared" si="71"/>
        <v>0</v>
      </c>
      <c r="N217" s="49">
        <f t="shared" si="71"/>
        <v>0</v>
      </c>
      <c r="O217" s="18"/>
    </row>
    <row r="218" spans="1:15" ht="15.75">
      <c r="A218" s="43"/>
      <c r="B218" s="44"/>
      <c r="C218" s="29"/>
      <c r="D218" s="29"/>
      <c r="E218" s="46" t="s">
        <v>7</v>
      </c>
      <c r="F218" s="47">
        <v>0</v>
      </c>
      <c r="G218" s="47">
        <v>0</v>
      </c>
      <c r="H218" s="47">
        <v>0</v>
      </c>
      <c r="I218" s="48">
        <v>0</v>
      </c>
      <c r="J218" s="47">
        <v>0</v>
      </c>
      <c r="K218" s="47">
        <v>0</v>
      </c>
      <c r="L218" s="47">
        <v>0</v>
      </c>
      <c r="M218" s="47">
        <v>0</v>
      </c>
      <c r="N218" s="49">
        <v>0</v>
      </c>
      <c r="O218" s="18"/>
    </row>
    <row r="219" spans="1:15" ht="45">
      <c r="A219" s="43"/>
      <c r="B219" s="44"/>
      <c r="C219" s="52"/>
      <c r="D219" s="52"/>
      <c r="E219" s="46" t="s">
        <v>2</v>
      </c>
      <c r="F219" s="47">
        <v>0</v>
      </c>
      <c r="G219" s="47">
        <v>0</v>
      </c>
      <c r="H219" s="47">
        <v>1300</v>
      </c>
      <c r="I219" s="48">
        <v>1500</v>
      </c>
      <c r="J219" s="47">
        <v>1700</v>
      </c>
      <c r="K219" s="47">
        <v>2000</v>
      </c>
      <c r="L219" s="47">
        <v>0</v>
      </c>
      <c r="M219" s="47">
        <v>0</v>
      </c>
      <c r="N219" s="49">
        <v>0</v>
      </c>
      <c r="O219" s="18"/>
    </row>
    <row r="220" spans="1:15" ht="30">
      <c r="A220" s="43"/>
      <c r="B220" s="44"/>
      <c r="C220" s="52"/>
      <c r="D220" s="52"/>
      <c r="E220" s="46" t="s">
        <v>74</v>
      </c>
      <c r="F220" s="47">
        <v>0</v>
      </c>
      <c r="G220" s="47">
        <v>0</v>
      </c>
      <c r="H220" s="47">
        <v>1300</v>
      </c>
      <c r="I220" s="48">
        <v>1500</v>
      </c>
      <c r="J220" s="47">
        <v>1700</v>
      </c>
      <c r="K220" s="47">
        <v>2000</v>
      </c>
      <c r="L220" s="47">
        <v>0</v>
      </c>
      <c r="M220" s="47">
        <v>0</v>
      </c>
      <c r="N220" s="49">
        <v>0</v>
      </c>
      <c r="O220" s="18"/>
    </row>
    <row r="221" spans="1:15" ht="15.75">
      <c r="A221" s="50"/>
      <c r="B221" s="44"/>
      <c r="C221" s="52"/>
      <c r="D221" s="52"/>
      <c r="E221" s="46" t="s">
        <v>3</v>
      </c>
      <c r="F221" s="47">
        <v>0</v>
      </c>
      <c r="G221" s="47">
        <v>0</v>
      </c>
      <c r="H221" s="47">
        <v>0</v>
      </c>
      <c r="I221" s="48">
        <v>0</v>
      </c>
      <c r="J221" s="47">
        <v>0</v>
      </c>
      <c r="K221" s="47">
        <v>0</v>
      </c>
      <c r="L221" s="47">
        <v>0</v>
      </c>
      <c r="M221" s="47">
        <v>0</v>
      </c>
      <c r="N221" s="49">
        <v>0</v>
      </c>
      <c r="O221" s="18"/>
    </row>
    <row r="222" spans="1:15" ht="30">
      <c r="A222" s="50"/>
      <c r="B222" s="44"/>
      <c r="C222" s="52"/>
      <c r="D222" s="52"/>
      <c r="E222" s="46" t="s">
        <v>5</v>
      </c>
      <c r="F222" s="47">
        <v>0</v>
      </c>
      <c r="G222" s="47">
        <v>0</v>
      </c>
      <c r="H222" s="47">
        <v>0</v>
      </c>
      <c r="I222" s="48">
        <v>0</v>
      </c>
      <c r="J222" s="47">
        <v>0</v>
      </c>
      <c r="K222" s="47">
        <v>0</v>
      </c>
      <c r="L222" s="47">
        <v>0</v>
      </c>
      <c r="M222" s="47">
        <v>0</v>
      </c>
      <c r="N222" s="49">
        <v>0</v>
      </c>
      <c r="O222" s="18"/>
    </row>
    <row r="223" spans="1:15" ht="15.75">
      <c r="A223" s="43" t="s">
        <v>18</v>
      </c>
      <c r="B223" s="44" t="s">
        <v>56</v>
      </c>
      <c r="C223" s="29">
        <v>840</v>
      </c>
      <c r="D223" s="29"/>
      <c r="E223" s="46" t="s">
        <v>1</v>
      </c>
      <c r="F223" s="47">
        <f>SUM(F224:F227)</f>
        <v>0</v>
      </c>
      <c r="G223" s="47">
        <f aca="true" t="shared" si="72" ref="G223:N223">SUM(G224:G227)</f>
        <v>0</v>
      </c>
      <c r="H223" s="47">
        <f t="shared" si="72"/>
        <v>0</v>
      </c>
      <c r="I223" s="48">
        <f t="shared" si="72"/>
        <v>0</v>
      </c>
      <c r="J223" s="47">
        <f t="shared" si="72"/>
        <v>0</v>
      </c>
      <c r="K223" s="47">
        <f t="shared" si="72"/>
        <v>0</v>
      </c>
      <c r="L223" s="47">
        <f t="shared" si="72"/>
        <v>0</v>
      </c>
      <c r="M223" s="47">
        <f t="shared" si="72"/>
        <v>0</v>
      </c>
      <c r="N223" s="49">
        <f t="shared" si="72"/>
        <v>0</v>
      </c>
      <c r="O223" s="18"/>
    </row>
    <row r="224" spans="1:15" ht="15.75">
      <c r="A224" s="43"/>
      <c r="B224" s="44"/>
      <c r="C224" s="29"/>
      <c r="D224" s="29"/>
      <c r="E224" s="46" t="s">
        <v>7</v>
      </c>
      <c r="F224" s="47">
        <v>0</v>
      </c>
      <c r="G224" s="47">
        <v>0</v>
      </c>
      <c r="H224" s="47">
        <v>0</v>
      </c>
      <c r="I224" s="48">
        <v>0</v>
      </c>
      <c r="J224" s="47">
        <v>0</v>
      </c>
      <c r="K224" s="47">
        <v>0</v>
      </c>
      <c r="L224" s="47">
        <v>0</v>
      </c>
      <c r="M224" s="47">
        <v>0</v>
      </c>
      <c r="N224" s="49">
        <v>0</v>
      </c>
      <c r="O224" s="18"/>
    </row>
    <row r="225" spans="1:15" ht="45">
      <c r="A225" s="43"/>
      <c r="B225" s="44"/>
      <c r="C225" s="52"/>
      <c r="D225" s="52"/>
      <c r="E225" s="46" t="s">
        <v>2</v>
      </c>
      <c r="F225" s="47">
        <v>0</v>
      </c>
      <c r="G225" s="47">
        <v>0</v>
      </c>
      <c r="H225" s="47">
        <v>0</v>
      </c>
      <c r="I225" s="48">
        <v>0</v>
      </c>
      <c r="J225" s="47">
        <v>0</v>
      </c>
      <c r="K225" s="47">
        <v>0</v>
      </c>
      <c r="L225" s="47">
        <v>0</v>
      </c>
      <c r="M225" s="47">
        <v>0</v>
      </c>
      <c r="N225" s="49">
        <v>0</v>
      </c>
      <c r="O225" s="18"/>
    </row>
    <row r="226" spans="1:15" ht="15.75">
      <c r="A226" s="50"/>
      <c r="B226" s="44"/>
      <c r="C226" s="52"/>
      <c r="D226" s="52"/>
      <c r="E226" s="46" t="s">
        <v>3</v>
      </c>
      <c r="F226" s="47">
        <v>0</v>
      </c>
      <c r="G226" s="47">
        <v>0</v>
      </c>
      <c r="H226" s="47">
        <v>0</v>
      </c>
      <c r="I226" s="48">
        <v>0</v>
      </c>
      <c r="J226" s="47">
        <v>0</v>
      </c>
      <c r="K226" s="47">
        <v>0</v>
      </c>
      <c r="L226" s="47">
        <v>0</v>
      </c>
      <c r="M226" s="47">
        <v>0</v>
      </c>
      <c r="N226" s="49">
        <v>0</v>
      </c>
      <c r="O226" s="18"/>
    </row>
    <row r="227" spans="1:15" ht="30">
      <c r="A227" s="50"/>
      <c r="B227" s="44"/>
      <c r="C227" s="52"/>
      <c r="D227" s="52"/>
      <c r="E227" s="46" t="s">
        <v>5</v>
      </c>
      <c r="F227" s="47">
        <v>0</v>
      </c>
      <c r="G227" s="47">
        <v>0</v>
      </c>
      <c r="H227" s="47">
        <v>0</v>
      </c>
      <c r="I227" s="48">
        <v>0</v>
      </c>
      <c r="J227" s="47">
        <v>0</v>
      </c>
      <c r="K227" s="47">
        <v>0</v>
      </c>
      <c r="L227" s="47">
        <v>0</v>
      </c>
      <c r="M227" s="47">
        <v>0</v>
      </c>
      <c r="N227" s="49">
        <v>0</v>
      </c>
      <c r="O227" s="18"/>
    </row>
    <row r="228" spans="1:15" ht="15.75">
      <c r="A228" s="43" t="s">
        <v>20</v>
      </c>
      <c r="B228" s="44" t="s">
        <v>90</v>
      </c>
      <c r="C228" s="29">
        <v>840</v>
      </c>
      <c r="D228" s="29"/>
      <c r="E228" s="46" t="s">
        <v>1</v>
      </c>
      <c r="F228" s="47">
        <f>SUM(F229:F232)</f>
        <v>816.8</v>
      </c>
      <c r="G228" s="47">
        <f aca="true" t="shared" si="73" ref="G228:N228">SUM(G229:G232)</f>
        <v>550</v>
      </c>
      <c r="H228" s="47">
        <f t="shared" si="73"/>
        <v>12806.7</v>
      </c>
      <c r="I228" s="48">
        <f t="shared" si="73"/>
        <v>14500</v>
      </c>
      <c r="J228" s="47">
        <f t="shared" si="73"/>
        <v>19553.4</v>
      </c>
      <c r="K228" s="47">
        <f t="shared" si="73"/>
        <v>7700</v>
      </c>
      <c r="L228" s="47">
        <f t="shared" si="73"/>
        <v>7700</v>
      </c>
      <c r="M228" s="47">
        <f t="shared" si="73"/>
        <v>95000</v>
      </c>
      <c r="N228" s="49">
        <f t="shared" si="73"/>
        <v>95000</v>
      </c>
      <c r="O228" s="18"/>
    </row>
    <row r="229" spans="1:15" ht="15.75">
      <c r="A229" s="43"/>
      <c r="B229" s="44"/>
      <c r="C229" s="29"/>
      <c r="D229" s="29"/>
      <c r="E229" s="46" t="s">
        <v>7</v>
      </c>
      <c r="F229" s="47">
        <v>0</v>
      </c>
      <c r="G229" s="47">
        <v>0</v>
      </c>
      <c r="H229" s="47">
        <v>0</v>
      </c>
      <c r="I229" s="48">
        <v>0</v>
      </c>
      <c r="J229" s="47">
        <v>0</v>
      </c>
      <c r="K229" s="47">
        <v>0</v>
      </c>
      <c r="L229" s="47">
        <v>0</v>
      </c>
      <c r="M229" s="47">
        <v>0</v>
      </c>
      <c r="N229" s="49">
        <v>0</v>
      </c>
      <c r="O229" s="18"/>
    </row>
    <row r="230" spans="1:15" ht="45">
      <c r="A230" s="43"/>
      <c r="B230" s="44"/>
      <c r="C230" s="52"/>
      <c r="D230" s="52"/>
      <c r="E230" s="46" t="s">
        <v>2</v>
      </c>
      <c r="F230" s="47">
        <v>816.8</v>
      </c>
      <c r="G230" s="47">
        <v>550</v>
      </c>
      <c r="H230" s="47">
        <v>9806.7</v>
      </c>
      <c r="I230" s="48">
        <v>10000</v>
      </c>
      <c r="J230" s="47">
        <v>15053.4</v>
      </c>
      <c r="K230" s="47">
        <v>3200</v>
      </c>
      <c r="L230" s="47">
        <v>3200</v>
      </c>
      <c r="M230" s="47">
        <v>72500</v>
      </c>
      <c r="N230" s="49">
        <v>72500</v>
      </c>
      <c r="O230" s="18"/>
    </row>
    <row r="231" spans="1:15" ht="15.75">
      <c r="A231" s="50"/>
      <c r="B231" s="51"/>
      <c r="C231" s="52"/>
      <c r="D231" s="52"/>
      <c r="E231" s="46" t="s">
        <v>3</v>
      </c>
      <c r="F231" s="47">
        <v>0</v>
      </c>
      <c r="G231" s="47">
        <v>0</v>
      </c>
      <c r="H231" s="47">
        <v>0</v>
      </c>
      <c r="I231" s="48">
        <v>0</v>
      </c>
      <c r="J231" s="47">
        <v>0</v>
      </c>
      <c r="K231" s="47">
        <v>0</v>
      </c>
      <c r="L231" s="47">
        <v>0</v>
      </c>
      <c r="M231" s="47">
        <v>0</v>
      </c>
      <c r="N231" s="49">
        <v>0</v>
      </c>
      <c r="O231" s="18"/>
    </row>
    <row r="232" spans="1:15" ht="30">
      <c r="A232" s="50"/>
      <c r="B232" s="51"/>
      <c r="C232" s="52"/>
      <c r="D232" s="52"/>
      <c r="E232" s="46" t="s">
        <v>5</v>
      </c>
      <c r="F232" s="47">
        <v>0</v>
      </c>
      <c r="G232" s="47">
        <v>0</v>
      </c>
      <c r="H232" s="47">
        <v>3000</v>
      </c>
      <c r="I232" s="48">
        <v>4500</v>
      </c>
      <c r="J232" s="47">
        <v>4500</v>
      </c>
      <c r="K232" s="47">
        <v>4500</v>
      </c>
      <c r="L232" s="47">
        <v>4500</v>
      </c>
      <c r="M232" s="47">
        <v>22500</v>
      </c>
      <c r="N232" s="49">
        <v>22500</v>
      </c>
      <c r="O232" s="18"/>
    </row>
    <row r="233" spans="1:15" ht="15.75">
      <c r="A233" s="43" t="s">
        <v>42</v>
      </c>
      <c r="B233" s="44" t="s">
        <v>43</v>
      </c>
      <c r="C233" s="29">
        <v>840</v>
      </c>
      <c r="D233" s="29"/>
      <c r="E233" s="46" t="s">
        <v>1</v>
      </c>
      <c r="F233" s="47">
        <f>SUM(F234:F237)</f>
        <v>0</v>
      </c>
      <c r="G233" s="47">
        <f aca="true" t="shared" si="74" ref="G233:N233">SUM(G234:G237)</f>
        <v>300</v>
      </c>
      <c r="H233" s="47">
        <f t="shared" si="74"/>
        <v>300</v>
      </c>
      <c r="I233" s="48">
        <f t="shared" si="74"/>
        <v>300</v>
      </c>
      <c r="J233" s="47">
        <f t="shared" si="74"/>
        <v>300</v>
      </c>
      <c r="K233" s="47">
        <f t="shared" si="74"/>
        <v>300</v>
      </c>
      <c r="L233" s="47">
        <f t="shared" si="74"/>
        <v>300</v>
      </c>
      <c r="M233" s="47">
        <f t="shared" si="74"/>
        <v>0</v>
      </c>
      <c r="N233" s="49">
        <f t="shared" si="74"/>
        <v>0</v>
      </c>
      <c r="O233" s="18"/>
    </row>
    <row r="234" spans="1:15" ht="15.75">
      <c r="A234" s="43"/>
      <c r="B234" s="44"/>
      <c r="C234" s="29"/>
      <c r="D234" s="29"/>
      <c r="E234" s="46" t="s">
        <v>7</v>
      </c>
      <c r="F234" s="47">
        <v>0</v>
      </c>
      <c r="G234" s="47">
        <v>0</v>
      </c>
      <c r="H234" s="47">
        <v>0</v>
      </c>
      <c r="I234" s="48">
        <v>0</v>
      </c>
      <c r="J234" s="47">
        <v>0</v>
      </c>
      <c r="K234" s="47">
        <v>0</v>
      </c>
      <c r="L234" s="47">
        <v>0</v>
      </c>
      <c r="M234" s="47">
        <v>0</v>
      </c>
      <c r="N234" s="49">
        <v>0</v>
      </c>
      <c r="O234" s="18"/>
    </row>
    <row r="235" spans="1:15" ht="45">
      <c r="A235" s="43"/>
      <c r="B235" s="44"/>
      <c r="C235" s="52"/>
      <c r="D235" s="52"/>
      <c r="E235" s="46" t="s">
        <v>2</v>
      </c>
      <c r="F235" s="47">
        <v>0</v>
      </c>
      <c r="G235" s="47">
        <v>300</v>
      </c>
      <c r="H235" s="47">
        <v>300</v>
      </c>
      <c r="I235" s="48">
        <v>300</v>
      </c>
      <c r="J235" s="47">
        <v>300</v>
      </c>
      <c r="K235" s="47">
        <v>300</v>
      </c>
      <c r="L235" s="47">
        <v>300</v>
      </c>
      <c r="M235" s="47">
        <v>0</v>
      </c>
      <c r="N235" s="49">
        <v>0</v>
      </c>
      <c r="O235" s="18"/>
    </row>
    <row r="236" spans="1:15" ht="15.75">
      <c r="A236" s="50"/>
      <c r="B236" s="51"/>
      <c r="C236" s="52"/>
      <c r="D236" s="52"/>
      <c r="E236" s="46" t="s">
        <v>3</v>
      </c>
      <c r="F236" s="47">
        <v>0</v>
      </c>
      <c r="G236" s="47">
        <v>0</v>
      </c>
      <c r="H236" s="47">
        <v>0</v>
      </c>
      <c r="I236" s="48">
        <v>0</v>
      </c>
      <c r="J236" s="47">
        <v>0</v>
      </c>
      <c r="K236" s="47">
        <v>0</v>
      </c>
      <c r="L236" s="47">
        <v>0</v>
      </c>
      <c r="M236" s="47">
        <v>0</v>
      </c>
      <c r="N236" s="49">
        <v>0</v>
      </c>
      <c r="O236" s="18"/>
    </row>
    <row r="237" spans="1:15" ht="30">
      <c r="A237" s="50"/>
      <c r="B237" s="51"/>
      <c r="C237" s="52"/>
      <c r="D237" s="52"/>
      <c r="E237" s="46" t="s">
        <v>5</v>
      </c>
      <c r="F237" s="47">
        <v>0</v>
      </c>
      <c r="G237" s="47">
        <v>0</v>
      </c>
      <c r="H237" s="47">
        <v>0</v>
      </c>
      <c r="I237" s="48">
        <v>0</v>
      </c>
      <c r="J237" s="47">
        <v>0</v>
      </c>
      <c r="K237" s="47">
        <v>0</v>
      </c>
      <c r="L237" s="47">
        <v>0</v>
      </c>
      <c r="M237" s="47">
        <v>0</v>
      </c>
      <c r="N237" s="49">
        <v>0</v>
      </c>
      <c r="O237" s="18"/>
    </row>
    <row r="238" spans="1:15" ht="15.75">
      <c r="A238" s="43" t="s">
        <v>44</v>
      </c>
      <c r="B238" s="44" t="s">
        <v>58</v>
      </c>
      <c r="C238" s="29">
        <v>840</v>
      </c>
      <c r="D238" s="29"/>
      <c r="E238" s="46" t="s">
        <v>1</v>
      </c>
      <c r="F238" s="47">
        <f>SUM(F239:F242)</f>
        <v>0</v>
      </c>
      <c r="G238" s="47">
        <f aca="true" t="shared" si="75" ref="G238:N238">SUM(G239:G242)</f>
        <v>0</v>
      </c>
      <c r="H238" s="47">
        <f t="shared" si="75"/>
        <v>0</v>
      </c>
      <c r="I238" s="48">
        <f t="shared" si="75"/>
        <v>0</v>
      </c>
      <c r="J238" s="47">
        <f t="shared" si="75"/>
        <v>0</v>
      </c>
      <c r="K238" s="47">
        <f t="shared" si="75"/>
        <v>0</v>
      </c>
      <c r="L238" s="47">
        <f t="shared" si="75"/>
        <v>0</v>
      </c>
      <c r="M238" s="47">
        <f t="shared" si="75"/>
        <v>0</v>
      </c>
      <c r="N238" s="49">
        <f t="shared" si="75"/>
        <v>0</v>
      </c>
      <c r="O238" s="18"/>
    </row>
    <row r="239" spans="1:15" ht="15.75">
      <c r="A239" s="43"/>
      <c r="B239" s="44"/>
      <c r="C239" s="29"/>
      <c r="D239" s="29"/>
      <c r="E239" s="46" t="s">
        <v>7</v>
      </c>
      <c r="F239" s="47">
        <v>0</v>
      </c>
      <c r="G239" s="47">
        <v>0</v>
      </c>
      <c r="H239" s="47">
        <v>0</v>
      </c>
      <c r="I239" s="48">
        <v>0</v>
      </c>
      <c r="J239" s="47">
        <v>0</v>
      </c>
      <c r="K239" s="47">
        <v>0</v>
      </c>
      <c r="L239" s="47">
        <v>0</v>
      </c>
      <c r="M239" s="47">
        <v>0</v>
      </c>
      <c r="N239" s="49">
        <v>0</v>
      </c>
      <c r="O239" s="18"/>
    </row>
    <row r="240" spans="1:15" ht="45">
      <c r="A240" s="43"/>
      <c r="B240" s="44"/>
      <c r="C240" s="52"/>
      <c r="D240" s="52"/>
      <c r="E240" s="46" t="s">
        <v>2</v>
      </c>
      <c r="F240" s="47">
        <v>0</v>
      </c>
      <c r="G240" s="47">
        <v>0</v>
      </c>
      <c r="H240" s="47">
        <v>0</v>
      </c>
      <c r="I240" s="48">
        <v>0</v>
      </c>
      <c r="J240" s="47">
        <v>0</v>
      </c>
      <c r="K240" s="47">
        <v>0</v>
      </c>
      <c r="L240" s="47">
        <v>0</v>
      </c>
      <c r="M240" s="47">
        <v>0</v>
      </c>
      <c r="N240" s="49">
        <v>0</v>
      </c>
      <c r="O240" s="18"/>
    </row>
    <row r="241" spans="1:15" ht="15.75">
      <c r="A241" s="50"/>
      <c r="B241" s="51"/>
      <c r="C241" s="52"/>
      <c r="D241" s="52"/>
      <c r="E241" s="46" t="s">
        <v>3</v>
      </c>
      <c r="F241" s="47">
        <v>0</v>
      </c>
      <c r="G241" s="47">
        <v>0</v>
      </c>
      <c r="H241" s="47">
        <v>0</v>
      </c>
      <c r="I241" s="48">
        <v>0</v>
      </c>
      <c r="J241" s="47">
        <v>0</v>
      </c>
      <c r="K241" s="47">
        <v>0</v>
      </c>
      <c r="L241" s="47">
        <v>0</v>
      </c>
      <c r="M241" s="47">
        <v>0</v>
      </c>
      <c r="N241" s="49">
        <v>0</v>
      </c>
      <c r="O241" s="18"/>
    </row>
    <row r="242" spans="1:15" ht="30">
      <c r="A242" s="50"/>
      <c r="B242" s="51"/>
      <c r="C242" s="52"/>
      <c r="D242" s="52"/>
      <c r="E242" s="46" t="s">
        <v>5</v>
      </c>
      <c r="F242" s="47">
        <v>0</v>
      </c>
      <c r="G242" s="47">
        <v>0</v>
      </c>
      <c r="H242" s="47">
        <v>0</v>
      </c>
      <c r="I242" s="48">
        <v>0</v>
      </c>
      <c r="J242" s="47">
        <v>0</v>
      </c>
      <c r="K242" s="47">
        <v>0</v>
      </c>
      <c r="L242" s="47">
        <v>0</v>
      </c>
      <c r="M242" s="47">
        <v>0</v>
      </c>
      <c r="N242" s="49">
        <v>0</v>
      </c>
      <c r="O242" s="18"/>
    </row>
    <row r="243" spans="1:15" ht="15.75">
      <c r="A243" s="43" t="s">
        <v>45</v>
      </c>
      <c r="B243" s="44" t="s">
        <v>57</v>
      </c>
      <c r="C243" s="29">
        <v>840</v>
      </c>
      <c r="D243" s="29"/>
      <c r="E243" s="46" t="s">
        <v>1</v>
      </c>
      <c r="F243" s="47">
        <f>SUM(F244:F247)</f>
        <v>55000</v>
      </c>
      <c r="G243" s="47">
        <f aca="true" t="shared" si="76" ref="G243:N243">SUM(G244:G247)</f>
        <v>55000</v>
      </c>
      <c r="H243" s="47">
        <f t="shared" si="76"/>
        <v>55000</v>
      </c>
      <c r="I243" s="48">
        <f t="shared" si="76"/>
        <v>60000</v>
      </c>
      <c r="J243" s="47">
        <f t="shared" si="76"/>
        <v>60000</v>
      </c>
      <c r="K243" s="47">
        <f t="shared" si="76"/>
        <v>60000</v>
      </c>
      <c r="L243" s="47">
        <f t="shared" si="76"/>
        <v>60000</v>
      </c>
      <c r="M243" s="47">
        <f t="shared" si="76"/>
        <v>300000</v>
      </c>
      <c r="N243" s="49">
        <f t="shared" si="76"/>
        <v>300000</v>
      </c>
      <c r="O243" s="18"/>
    </row>
    <row r="244" spans="1:15" ht="15.75">
      <c r="A244" s="43"/>
      <c r="B244" s="44"/>
      <c r="C244" s="29"/>
      <c r="D244" s="29"/>
      <c r="E244" s="46" t="s">
        <v>7</v>
      </c>
      <c r="F244" s="47">
        <v>0</v>
      </c>
      <c r="G244" s="47">
        <v>0</v>
      </c>
      <c r="H244" s="47">
        <v>0</v>
      </c>
      <c r="I244" s="48">
        <v>0</v>
      </c>
      <c r="J244" s="47">
        <v>0</v>
      </c>
      <c r="K244" s="47">
        <v>0</v>
      </c>
      <c r="L244" s="47">
        <v>0</v>
      </c>
      <c r="M244" s="47">
        <v>0</v>
      </c>
      <c r="N244" s="49">
        <v>0</v>
      </c>
      <c r="O244" s="18"/>
    </row>
    <row r="245" spans="1:15" ht="45">
      <c r="A245" s="43"/>
      <c r="B245" s="44"/>
      <c r="C245" s="52"/>
      <c r="D245" s="52"/>
      <c r="E245" s="46" t="s">
        <v>2</v>
      </c>
      <c r="F245" s="47">
        <v>55000</v>
      </c>
      <c r="G245" s="47">
        <v>55000</v>
      </c>
      <c r="H245" s="47">
        <v>55000</v>
      </c>
      <c r="I245" s="48">
        <v>60000</v>
      </c>
      <c r="J245" s="47">
        <v>60000</v>
      </c>
      <c r="K245" s="47">
        <v>60000</v>
      </c>
      <c r="L245" s="47">
        <v>60000</v>
      </c>
      <c r="M245" s="47">
        <v>300000</v>
      </c>
      <c r="N245" s="49">
        <v>300000</v>
      </c>
      <c r="O245" s="18"/>
    </row>
    <row r="246" spans="1:15" ht="15.75">
      <c r="A246" s="50"/>
      <c r="B246" s="51"/>
      <c r="C246" s="52"/>
      <c r="D246" s="52"/>
      <c r="E246" s="46" t="s">
        <v>3</v>
      </c>
      <c r="F246" s="47">
        <v>0</v>
      </c>
      <c r="G246" s="47">
        <v>0</v>
      </c>
      <c r="H246" s="47">
        <v>0</v>
      </c>
      <c r="I246" s="48">
        <v>0</v>
      </c>
      <c r="J246" s="47">
        <v>0</v>
      </c>
      <c r="K246" s="47">
        <v>0</v>
      </c>
      <c r="L246" s="47">
        <v>0</v>
      </c>
      <c r="M246" s="47">
        <v>0</v>
      </c>
      <c r="N246" s="49">
        <v>0</v>
      </c>
      <c r="O246" s="18"/>
    </row>
    <row r="247" spans="1:15" ht="30">
      <c r="A247" s="50"/>
      <c r="B247" s="51"/>
      <c r="C247" s="52"/>
      <c r="D247" s="52"/>
      <c r="E247" s="46" t="s">
        <v>5</v>
      </c>
      <c r="F247" s="47">
        <v>0</v>
      </c>
      <c r="G247" s="47">
        <v>0</v>
      </c>
      <c r="H247" s="47">
        <v>0</v>
      </c>
      <c r="I247" s="48">
        <v>0</v>
      </c>
      <c r="J247" s="47">
        <v>0</v>
      </c>
      <c r="K247" s="47">
        <v>0</v>
      </c>
      <c r="L247" s="47">
        <v>0</v>
      </c>
      <c r="M247" s="47">
        <v>0</v>
      </c>
      <c r="N247" s="49">
        <v>0</v>
      </c>
      <c r="O247" s="18"/>
    </row>
    <row r="248" spans="1:15" ht="13.5" customHeight="1">
      <c r="A248" s="62" t="s">
        <v>69</v>
      </c>
      <c r="B248" s="44" t="s">
        <v>75</v>
      </c>
      <c r="C248" s="29">
        <v>832</v>
      </c>
      <c r="D248" s="52"/>
      <c r="E248" s="46" t="s">
        <v>1</v>
      </c>
      <c r="F248" s="47">
        <f>SUM(F249:F252)</f>
        <v>0</v>
      </c>
      <c r="G248" s="47">
        <f aca="true" t="shared" si="77" ref="G248:N248">SUM(G249:G252)</f>
        <v>0</v>
      </c>
      <c r="H248" s="47">
        <f t="shared" si="77"/>
        <v>31433.9</v>
      </c>
      <c r="I248" s="48">
        <f t="shared" si="77"/>
        <v>360673.6</v>
      </c>
      <c r="J248" s="47">
        <f t="shared" si="77"/>
        <v>304118</v>
      </c>
      <c r="K248" s="47">
        <f t="shared" si="77"/>
        <v>306666.7</v>
      </c>
      <c r="L248" s="47">
        <f t="shared" si="77"/>
        <v>0</v>
      </c>
      <c r="M248" s="47">
        <f t="shared" si="77"/>
        <v>0</v>
      </c>
      <c r="N248" s="49">
        <f t="shared" si="77"/>
        <v>0</v>
      </c>
      <c r="O248" s="18"/>
    </row>
    <row r="249" spans="1:15" ht="15.75">
      <c r="A249" s="62"/>
      <c r="B249" s="44"/>
      <c r="C249" s="29"/>
      <c r="D249" s="52"/>
      <c r="E249" s="46" t="s">
        <v>7</v>
      </c>
      <c r="F249" s="47">
        <v>0</v>
      </c>
      <c r="G249" s="47">
        <v>0</v>
      </c>
      <c r="H249" s="47">
        <v>0</v>
      </c>
      <c r="I249" s="48">
        <v>327700</v>
      </c>
      <c r="J249" s="47">
        <v>271700</v>
      </c>
      <c r="K249" s="47">
        <v>303600</v>
      </c>
      <c r="L249" s="47">
        <v>0</v>
      </c>
      <c r="M249" s="47">
        <v>0</v>
      </c>
      <c r="N249" s="49">
        <v>0</v>
      </c>
      <c r="O249" s="18"/>
    </row>
    <row r="250" spans="1:15" ht="45">
      <c r="A250" s="62"/>
      <c r="B250" s="44"/>
      <c r="C250" s="29"/>
      <c r="D250" s="52"/>
      <c r="E250" s="46" t="s">
        <v>2</v>
      </c>
      <c r="F250" s="47">
        <v>0</v>
      </c>
      <c r="G250" s="47">
        <v>0</v>
      </c>
      <c r="H250" s="47">
        <v>31433.9</v>
      </c>
      <c r="I250" s="48">
        <v>32973.6</v>
      </c>
      <c r="J250" s="47">
        <v>32418</v>
      </c>
      <c r="K250" s="47">
        <v>3066.7</v>
      </c>
      <c r="L250" s="47">
        <v>0</v>
      </c>
      <c r="M250" s="47">
        <v>0</v>
      </c>
      <c r="N250" s="49">
        <v>0</v>
      </c>
      <c r="O250" s="18"/>
    </row>
    <row r="251" spans="1:15" ht="15.75">
      <c r="A251" s="62"/>
      <c r="B251" s="44"/>
      <c r="C251" s="29"/>
      <c r="D251" s="52"/>
      <c r="E251" s="46" t="s">
        <v>3</v>
      </c>
      <c r="F251" s="47">
        <v>0</v>
      </c>
      <c r="G251" s="47">
        <v>0</v>
      </c>
      <c r="H251" s="47">
        <v>0</v>
      </c>
      <c r="I251" s="48">
        <v>0</v>
      </c>
      <c r="J251" s="47">
        <v>0</v>
      </c>
      <c r="K251" s="47">
        <v>0</v>
      </c>
      <c r="L251" s="47">
        <v>0</v>
      </c>
      <c r="M251" s="47">
        <v>0</v>
      </c>
      <c r="N251" s="49">
        <v>0</v>
      </c>
      <c r="O251" s="18"/>
    </row>
    <row r="252" spans="1:15" ht="30">
      <c r="A252" s="62"/>
      <c r="B252" s="44"/>
      <c r="C252" s="29"/>
      <c r="D252" s="52"/>
      <c r="E252" s="46" t="s">
        <v>5</v>
      </c>
      <c r="F252" s="47">
        <v>0</v>
      </c>
      <c r="G252" s="47">
        <v>0</v>
      </c>
      <c r="H252" s="47">
        <v>0</v>
      </c>
      <c r="I252" s="48">
        <v>0</v>
      </c>
      <c r="J252" s="47">
        <v>0</v>
      </c>
      <c r="K252" s="47">
        <v>0</v>
      </c>
      <c r="L252" s="47">
        <v>0</v>
      </c>
      <c r="M252" s="47">
        <v>0</v>
      </c>
      <c r="N252" s="49">
        <v>0</v>
      </c>
      <c r="O252" s="18"/>
    </row>
    <row r="253" spans="1:15" ht="13.5" customHeight="1">
      <c r="A253" s="62" t="s">
        <v>70</v>
      </c>
      <c r="B253" s="44" t="s">
        <v>76</v>
      </c>
      <c r="C253" s="29">
        <v>840</v>
      </c>
      <c r="D253" s="52"/>
      <c r="E253" s="46" t="s">
        <v>1</v>
      </c>
      <c r="F253" s="47">
        <f>SUM(F254:F257)</f>
        <v>0</v>
      </c>
      <c r="G253" s="47">
        <f aca="true" t="shared" si="78" ref="G253:N253">SUM(G254:G257)</f>
        <v>0</v>
      </c>
      <c r="H253" s="47">
        <f t="shared" si="78"/>
        <v>0</v>
      </c>
      <c r="I253" s="48">
        <f t="shared" si="78"/>
        <v>34756.7</v>
      </c>
      <c r="J253" s="47">
        <f t="shared" si="78"/>
        <v>2274702.9</v>
      </c>
      <c r="K253" s="47">
        <f t="shared" si="78"/>
        <v>1039322.5</v>
      </c>
      <c r="L253" s="47">
        <f t="shared" si="78"/>
        <v>0</v>
      </c>
      <c r="M253" s="47">
        <f t="shared" si="78"/>
        <v>300000</v>
      </c>
      <c r="N253" s="49">
        <f t="shared" si="78"/>
        <v>300000</v>
      </c>
      <c r="O253" s="18"/>
    </row>
    <row r="254" spans="1:15" ht="15.75">
      <c r="A254" s="62"/>
      <c r="B254" s="44"/>
      <c r="C254" s="29"/>
      <c r="D254" s="52"/>
      <c r="E254" s="46" t="s">
        <v>7</v>
      </c>
      <c r="F254" s="47">
        <v>0</v>
      </c>
      <c r="G254" s="47">
        <v>0</v>
      </c>
      <c r="H254" s="47">
        <v>0</v>
      </c>
      <c r="I254" s="48">
        <v>0</v>
      </c>
      <c r="J254" s="47">
        <v>0</v>
      </c>
      <c r="K254" s="47">
        <v>0</v>
      </c>
      <c r="L254" s="47">
        <v>0</v>
      </c>
      <c r="M254" s="47">
        <v>0</v>
      </c>
      <c r="N254" s="49">
        <v>0</v>
      </c>
      <c r="O254" s="18"/>
    </row>
    <row r="255" spans="1:15" ht="45">
      <c r="A255" s="62"/>
      <c r="B255" s="44"/>
      <c r="C255" s="29"/>
      <c r="D255" s="52"/>
      <c r="E255" s="46" t="s">
        <v>2</v>
      </c>
      <c r="F255" s="47">
        <v>0</v>
      </c>
      <c r="G255" s="47">
        <v>0</v>
      </c>
      <c r="H255" s="47">
        <v>0</v>
      </c>
      <c r="I255" s="48">
        <v>34756.7</v>
      </c>
      <c r="J255" s="47">
        <v>2274702.9</v>
      </c>
      <c r="K255" s="47">
        <v>1039322.5</v>
      </c>
      <c r="L255" s="47">
        <v>0</v>
      </c>
      <c r="M255" s="47">
        <v>300000</v>
      </c>
      <c r="N255" s="49">
        <v>300000</v>
      </c>
      <c r="O255" s="18"/>
    </row>
    <row r="256" spans="1:15" ht="15.75">
      <c r="A256" s="62"/>
      <c r="B256" s="44"/>
      <c r="C256" s="29"/>
      <c r="D256" s="52"/>
      <c r="E256" s="46" t="s">
        <v>3</v>
      </c>
      <c r="F256" s="47">
        <v>0</v>
      </c>
      <c r="G256" s="47">
        <v>0</v>
      </c>
      <c r="H256" s="47">
        <v>0</v>
      </c>
      <c r="I256" s="48">
        <v>0</v>
      </c>
      <c r="J256" s="47">
        <v>0</v>
      </c>
      <c r="K256" s="47">
        <v>0</v>
      </c>
      <c r="L256" s="47">
        <v>0</v>
      </c>
      <c r="M256" s="47">
        <v>0</v>
      </c>
      <c r="N256" s="49">
        <v>0</v>
      </c>
      <c r="O256" s="18"/>
    </row>
    <row r="257" spans="1:15" ht="30">
      <c r="A257" s="62"/>
      <c r="B257" s="44"/>
      <c r="C257" s="29"/>
      <c r="D257" s="52"/>
      <c r="E257" s="46" t="s">
        <v>5</v>
      </c>
      <c r="F257" s="47">
        <v>0</v>
      </c>
      <c r="G257" s="47">
        <v>0</v>
      </c>
      <c r="H257" s="47">
        <v>0</v>
      </c>
      <c r="I257" s="48">
        <v>0</v>
      </c>
      <c r="J257" s="47">
        <v>0</v>
      </c>
      <c r="K257" s="47">
        <v>0</v>
      </c>
      <c r="L257" s="47">
        <v>0</v>
      </c>
      <c r="M257" s="47">
        <v>0</v>
      </c>
      <c r="N257" s="49">
        <v>0</v>
      </c>
      <c r="O257" s="18"/>
    </row>
    <row r="258" spans="1:15" ht="15.75">
      <c r="A258" s="63" t="s">
        <v>60</v>
      </c>
      <c r="B258" s="35" t="s">
        <v>46</v>
      </c>
      <c r="C258" s="40">
        <v>840</v>
      </c>
      <c r="D258" s="40"/>
      <c r="E258" s="37" t="s">
        <v>1</v>
      </c>
      <c r="F258" s="38">
        <f>F259+F260</f>
        <v>56025.5</v>
      </c>
      <c r="G258" s="38">
        <f aca="true" t="shared" si="79" ref="G258:M258">G259+G260</f>
        <v>70550.5</v>
      </c>
      <c r="H258" s="38">
        <f t="shared" si="79"/>
        <v>76789.5</v>
      </c>
      <c r="I258" s="38">
        <f t="shared" si="79"/>
        <v>96745.3</v>
      </c>
      <c r="J258" s="38">
        <f t="shared" si="79"/>
        <v>100024.7</v>
      </c>
      <c r="K258" s="38">
        <f t="shared" si="79"/>
        <v>104453.2</v>
      </c>
      <c r="L258" s="38">
        <f t="shared" si="79"/>
        <v>104453.2</v>
      </c>
      <c r="M258" s="38">
        <f t="shared" si="79"/>
        <v>254000</v>
      </c>
      <c r="N258" s="39">
        <v>254000</v>
      </c>
      <c r="O258" s="17">
        <f>F258+G258+H258+I258+J258+K258+L258+M258+N258</f>
        <v>1117041.9</v>
      </c>
    </row>
    <row r="259" spans="1:15" ht="28.5">
      <c r="A259" s="63"/>
      <c r="B259" s="35"/>
      <c r="C259" s="40"/>
      <c r="D259" s="40"/>
      <c r="E259" s="37" t="s">
        <v>7</v>
      </c>
      <c r="F259" s="38">
        <v>0</v>
      </c>
      <c r="G259" s="38">
        <v>0</v>
      </c>
      <c r="H259" s="38">
        <v>5432.9</v>
      </c>
      <c r="I259" s="38">
        <v>0</v>
      </c>
      <c r="J259" s="38">
        <v>0</v>
      </c>
      <c r="K259" s="38">
        <v>0</v>
      </c>
      <c r="L259" s="38">
        <v>0</v>
      </c>
      <c r="M259" s="38">
        <v>0</v>
      </c>
      <c r="N259" s="39">
        <v>0</v>
      </c>
      <c r="O259" s="17">
        <f>F259+G259+H259+I259+J259+K259+L259+M259+N259</f>
        <v>5432.9</v>
      </c>
    </row>
    <row r="260" spans="1:15" ht="58.5" customHeight="1">
      <c r="A260" s="63"/>
      <c r="B260" s="35"/>
      <c r="C260" s="52"/>
      <c r="D260" s="52"/>
      <c r="E260" s="37" t="s">
        <v>2</v>
      </c>
      <c r="F260" s="38">
        <v>56025.5</v>
      </c>
      <c r="G260" s="38">
        <v>70550.5</v>
      </c>
      <c r="H260" s="38">
        <v>71356.6</v>
      </c>
      <c r="I260" s="38">
        <v>96745.3</v>
      </c>
      <c r="J260" s="38">
        <v>100024.7</v>
      </c>
      <c r="K260" s="38">
        <v>104453.2</v>
      </c>
      <c r="L260" s="38">
        <v>104453.2</v>
      </c>
      <c r="M260" s="38">
        <v>254000</v>
      </c>
      <c r="N260" s="64">
        <v>254000</v>
      </c>
      <c r="O260" s="17">
        <f>F260+G260+H260+I260+J260+K260+L260+M260+N260</f>
        <v>1111609</v>
      </c>
    </row>
    <row r="261" spans="1:14" ht="15">
      <c r="A261" s="7"/>
      <c r="B261" s="7"/>
      <c r="C261" s="8"/>
      <c r="D261" s="8"/>
      <c r="E261" s="7"/>
      <c r="F261" s="7"/>
      <c r="G261" s="7"/>
      <c r="H261" s="7"/>
      <c r="I261" s="2"/>
      <c r="J261" s="2"/>
      <c r="K261" s="2"/>
      <c r="L261" s="2"/>
      <c r="M261" s="9"/>
      <c r="N261" s="9"/>
    </row>
    <row r="262" spans="1:14" ht="15">
      <c r="A262" s="2"/>
      <c r="B262" s="2"/>
      <c r="C262" s="10"/>
      <c r="D262" s="10"/>
      <c r="E262" s="2"/>
      <c r="F262" s="2"/>
      <c r="G262" s="2"/>
      <c r="H262" s="2"/>
      <c r="I262" s="2"/>
      <c r="J262" s="2"/>
      <c r="K262" s="2"/>
      <c r="L262" s="2"/>
      <c r="M262" s="11"/>
      <c r="N262" s="11"/>
    </row>
    <row r="263" spans="1:14" ht="12.75">
      <c r="A263" s="2"/>
      <c r="B263" s="2"/>
      <c r="C263" s="10"/>
      <c r="D263" s="10"/>
      <c r="E263" s="2"/>
      <c r="F263" s="2"/>
      <c r="G263" s="2"/>
      <c r="H263" s="2"/>
      <c r="I263" s="2"/>
      <c r="J263" s="2"/>
      <c r="K263" s="2"/>
      <c r="L263" s="2"/>
      <c r="M263" s="12"/>
      <c r="N263" s="12"/>
    </row>
    <row r="264" spans="1:14" ht="12.75">
      <c r="A264" s="2"/>
      <c r="B264" s="2"/>
      <c r="C264" s="10"/>
      <c r="D264" s="10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1:14" ht="12.75">
      <c r="A265" s="2"/>
      <c r="B265" s="2"/>
      <c r="C265" s="10"/>
      <c r="D265" s="10"/>
      <c r="E265" s="2"/>
      <c r="F265" s="2"/>
      <c r="G265" s="2"/>
      <c r="H265" s="2"/>
      <c r="I265" s="2"/>
      <c r="J265" s="2"/>
      <c r="K265" s="2"/>
      <c r="L265" s="2"/>
      <c r="M265" s="2"/>
      <c r="N265" s="2"/>
    </row>
    <row r="266" spans="1:14" ht="12.75">
      <c r="A266" s="2"/>
      <c r="B266" s="2"/>
      <c r="C266" s="10"/>
      <c r="D266" s="10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1:14" ht="12.75">
      <c r="A267" s="2"/>
      <c r="B267" s="2"/>
      <c r="C267" s="10"/>
      <c r="D267" s="10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1:14" ht="12.75">
      <c r="A268" s="2"/>
      <c r="B268" s="2"/>
      <c r="C268" s="10"/>
      <c r="D268" s="10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1:14" ht="12.75">
      <c r="A269" s="2"/>
      <c r="B269" s="2"/>
      <c r="C269" s="10"/>
      <c r="D269" s="10"/>
      <c r="E269" s="2"/>
      <c r="F269" s="2"/>
      <c r="G269" s="2"/>
      <c r="H269" s="2"/>
      <c r="I269" s="2"/>
      <c r="J269" s="2"/>
      <c r="K269" s="2"/>
      <c r="L269" s="2"/>
      <c r="M269" s="2"/>
      <c r="N269" s="2"/>
    </row>
    <row r="270" spans="1:14" ht="12.75">
      <c r="A270" s="2"/>
      <c r="B270" s="2"/>
      <c r="C270" s="10"/>
      <c r="D270" s="10"/>
      <c r="E270" s="2"/>
      <c r="F270" s="2"/>
      <c r="G270" s="2"/>
      <c r="H270" s="2"/>
      <c r="I270" s="2"/>
      <c r="J270" s="2"/>
      <c r="K270" s="2"/>
      <c r="L270" s="2"/>
      <c r="M270" s="2"/>
      <c r="N270" s="2"/>
    </row>
    <row r="271" spans="1:14" ht="12.75">
      <c r="A271" s="2"/>
      <c r="B271" s="2"/>
      <c r="C271" s="10"/>
      <c r="D271" s="10"/>
      <c r="E271" s="2"/>
      <c r="F271" s="2"/>
      <c r="G271" s="2"/>
      <c r="H271" s="2"/>
      <c r="I271" s="2"/>
      <c r="J271" s="2"/>
      <c r="K271" s="2"/>
      <c r="L271" s="2"/>
      <c r="M271" s="2"/>
      <c r="N271" s="2"/>
    </row>
    <row r="272" spans="1:14" ht="12.75">
      <c r="A272" s="2"/>
      <c r="B272" s="2"/>
      <c r="C272" s="10"/>
      <c r="D272" s="10"/>
      <c r="E272" s="2"/>
      <c r="F272" s="2"/>
      <c r="G272" s="2"/>
      <c r="H272" s="2"/>
      <c r="I272" s="2"/>
      <c r="J272" s="2"/>
      <c r="K272" s="2"/>
      <c r="L272" s="2"/>
      <c r="M272" s="2"/>
      <c r="N272" s="2"/>
    </row>
    <row r="273" spans="1:14" ht="12.75">
      <c r="A273" s="2"/>
      <c r="B273" s="2"/>
      <c r="C273" s="10"/>
      <c r="D273" s="10"/>
      <c r="E273" s="2"/>
      <c r="F273" s="2"/>
      <c r="G273" s="2"/>
      <c r="H273" s="2"/>
      <c r="I273" s="2"/>
      <c r="J273" s="2"/>
      <c r="K273" s="2"/>
      <c r="L273" s="2"/>
      <c r="M273" s="2"/>
      <c r="N273" s="2"/>
    </row>
    <row r="274" spans="1:14" ht="12.75">
      <c r="A274" s="2"/>
      <c r="B274" s="2"/>
      <c r="C274" s="10"/>
      <c r="D274" s="10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1:14" ht="12.75">
      <c r="A275" s="2"/>
      <c r="B275" s="2"/>
      <c r="C275" s="10"/>
      <c r="D275" s="10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1:14" ht="12.75">
      <c r="A276" s="2"/>
      <c r="B276" s="2"/>
      <c r="C276" s="10"/>
      <c r="D276" s="10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1:14" ht="12.75">
      <c r="A277" s="2"/>
      <c r="B277" s="2"/>
      <c r="C277" s="10"/>
      <c r="D277" s="10"/>
      <c r="E277" s="2"/>
      <c r="F277" s="2"/>
      <c r="G277" s="2"/>
      <c r="H277" s="2"/>
      <c r="I277" s="2"/>
      <c r="J277" s="2"/>
      <c r="K277" s="2"/>
      <c r="L277" s="2"/>
      <c r="M277" s="2"/>
      <c r="N277" s="2"/>
    </row>
    <row r="278" spans="1:14" ht="16.5">
      <c r="A278" s="13"/>
      <c r="B278" s="13"/>
      <c r="C278" s="10"/>
      <c r="D278" s="13"/>
      <c r="E278" s="2"/>
      <c r="F278" s="13"/>
      <c r="G278" s="2"/>
      <c r="H278" s="2"/>
      <c r="I278" s="2"/>
      <c r="J278" s="2"/>
      <c r="K278" s="2"/>
      <c r="L278" s="2"/>
      <c r="M278" s="2"/>
      <c r="N278" s="2"/>
    </row>
    <row r="279" spans="1:14" ht="16.5">
      <c r="A279" s="13"/>
      <c r="B279" s="13"/>
      <c r="C279" s="10"/>
      <c r="D279" s="13"/>
      <c r="E279" s="2"/>
      <c r="F279" s="13"/>
      <c r="G279" s="2"/>
      <c r="H279" s="2"/>
      <c r="I279" s="2"/>
      <c r="J279" s="2"/>
      <c r="K279" s="2"/>
      <c r="L279" s="2"/>
      <c r="M279" s="2"/>
      <c r="N279" s="2"/>
    </row>
    <row r="280" spans="1:14" ht="16.5">
      <c r="A280" s="13"/>
      <c r="B280" s="13"/>
      <c r="C280" s="10"/>
      <c r="D280" s="13"/>
      <c r="E280" s="2"/>
      <c r="F280" s="13"/>
      <c r="G280" s="2"/>
      <c r="H280" s="2"/>
      <c r="I280" s="2"/>
      <c r="J280" s="2"/>
      <c r="K280" s="2"/>
      <c r="L280" s="2"/>
      <c r="M280" s="2"/>
      <c r="N280" s="2"/>
    </row>
    <row r="281" spans="1:14" ht="16.5">
      <c r="A281" s="13"/>
      <c r="B281" s="13"/>
      <c r="C281" s="10"/>
      <c r="D281" s="13"/>
      <c r="E281" s="2"/>
      <c r="F281" s="13"/>
      <c r="G281" s="2"/>
      <c r="H281" s="2"/>
      <c r="I281" s="2"/>
      <c r="J281" s="2"/>
      <c r="K281" s="2"/>
      <c r="L281" s="2"/>
      <c r="M281" s="2"/>
      <c r="N281" s="2"/>
    </row>
    <row r="282" spans="1:14" ht="16.5">
      <c r="A282" s="13"/>
      <c r="B282" s="13"/>
      <c r="C282" s="10"/>
      <c r="D282" s="13"/>
      <c r="E282" s="2"/>
      <c r="F282" s="13"/>
      <c r="G282" s="2"/>
      <c r="H282" s="2"/>
      <c r="I282" s="2"/>
      <c r="J282" s="2"/>
      <c r="K282" s="2"/>
      <c r="L282" s="2"/>
      <c r="M282" s="2"/>
      <c r="N282" s="2"/>
    </row>
    <row r="283" spans="1:14" ht="16.5">
      <c r="A283" s="13"/>
      <c r="B283" s="13"/>
      <c r="C283" s="10"/>
      <c r="D283" s="13"/>
      <c r="E283" s="2"/>
      <c r="F283" s="13"/>
      <c r="G283" s="2"/>
      <c r="H283" s="2"/>
      <c r="I283" s="2"/>
      <c r="J283" s="2"/>
      <c r="K283" s="2"/>
      <c r="L283" s="2"/>
      <c r="M283" s="2"/>
      <c r="N283" s="2"/>
    </row>
    <row r="284" spans="1:14" ht="16.5">
      <c r="A284" s="13"/>
      <c r="B284" s="13"/>
      <c r="C284" s="10"/>
      <c r="D284" s="13"/>
      <c r="E284" s="2"/>
      <c r="F284" s="13"/>
      <c r="G284" s="2"/>
      <c r="H284" s="2"/>
      <c r="I284" s="2"/>
      <c r="J284" s="2"/>
      <c r="K284" s="2"/>
      <c r="L284" s="2"/>
      <c r="M284" s="2"/>
      <c r="N284" s="2"/>
    </row>
    <row r="285" spans="1:14" ht="16.5">
      <c r="A285" s="13"/>
      <c r="B285" s="13"/>
      <c r="C285" s="10"/>
      <c r="D285" s="13"/>
      <c r="E285" s="2"/>
      <c r="F285" s="13"/>
      <c r="G285" s="2"/>
      <c r="H285" s="2"/>
      <c r="I285" s="2"/>
      <c r="J285" s="2"/>
      <c r="K285" s="2"/>
      <c r="L285" s="2"/>
      <c r="M285" s="2"/>
      <c r="N285" s="2"/>
    </row>
    <row r="286" spans="1:14" ht="16.5">
      <c r="A286" s="13"/>
      <c r="B286" s="13"/>
      <c r="C286" s="10"/>
      <c r="D286" s="13"/>
      <c r="E286" s="2"/>
      <c r="F286" s="13"/>
      <c r="G286" s="2"/>
      <c r="H286" s="2"/>
      <c r="I286" s="2"/>
      <c r="J286" s="2"/>
      <c r="K286" s="2"/>
      <c r="L286" s="2"/>
      <c r="M286" s="2"/>
      <c r="N286" s="2"/>
    </row>
    <row r="287" spans="1:14" ht="12.75">
      <c r="A287" s="2"/>
      <c r="B287" s="2"/>
      <c r="C287" s="10"/>
      <c r="D287" s="10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1:14" ht="12.75">
      <c r="A288" s="2"/>
      <c r="B288" s="2"/>
      <c r="C288" s="10"/>
      <c r="D288" s="10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1:14" ht="12.75">
      <c r="A289" s="2"/>
      <c r="B289" s="2"/>
      <c r="C289" s="10"/>
      <c r="D289" s="10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1:14" ht="12.75">
      <c r="A290" s="2"/>
      <c r="B290" s="2"/>
      <c r="C290" s="10"/>
      <c r="D290" s="10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1:14" ht="12.75">
      <c r="A291" s="2"/>
      <c r="B291" s="2"/>
      <c r="C291" s="10"/>
      <c r="D291" s="10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1:14" ht="12.75">
      <c r="A292" s="2"/>
      <c r="B292" s="2"/>
      <c r="C292" s="10"/>
      <c r="D292" s="10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2.75">
      <c r="A293" s="2"/>
      <c r="B293" s="2"/>
      <c r="C293" s="10"/>
      <c r="D293" s="10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1:14" ht="12.75">
      <c r="A294" s="2"/>
      <c r="B294" s="2"/>
      <c r="C294" s="10"/>
      <c r="D294" s="10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1:14" ht="12.75">
      <c r="A295" s="2"/>
      <c r="B295" s="2"/>
      <c r="C295" s="10"/>
      <c r="D295" s="10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1:14" ht="12.75">
      <c r="A296" s="2"/>
      <c r="B296" s="2"/>
      <c r="C296" s="10"/>
      <c r="D296" s="10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1:14" ht="12.75">
      <c r="A297" s="2"/>
      <c r="B297" s="2"/>
      <c r="C297" s="10"/>
      <c r="D297" s="10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1:14" ht="12.75">
      <c r="A298" s="2"/>
      <c r="B298" s="2"/>
      <c r="C298" s="10"/>
      <c r="D298" s="10"/>
      <c r="E298" s="2"/>
      <c r="F298" s="2"/>
      <c r="G298" s="2"/>
      <c r="H298" s="2"/>
      <c r="I298" s="2"/>
      <c r="J298" s="2"/>
      <c r="K298" s="2"/>
      <c r="L298" s="2"/>
      <c r="M298" s="2"/>
      <c r="N298" s="2"/>
    </row>
    <row r="299" spans="1:14" ht="12.75">
      <c r="A299" s="2"/>
      <c r="B299" s="2"/>
      <c r="C299" s="10"/>
      <c r="D299" s="10"/>
      <c r="E299" s="2"/>
      <c r="F299" s="2"/>
      <c r="G299" s="2"/>
      <c r="H299" s="2"/>
      <c r="I299" s="2"/>
      <c r="J299" s="2"/>
      <c r="K299" s="2"/>
      <c r="L299" s="2"/>
      <c r="M299" s="2"/>
      <c r="N299" s="2"/>
    </row>
    <row r="300" spans="1:14" ht="12.75">
      <c r="A300" s="2"/>
      <c r="B300" s="2"/>
      <c r="C300" s="10"/>
      <c r="D300" s="10"/>
      <c r="E300" s="2"/>
      <c r="F300" s="2"/>
      <c r="G300" s="2"/>
      <c r="H300" s="2"/>
      <c r="I300" s="2"/>
      <c r="J300" s="2"/>
      <c r="K300" s="2"/>
      <c r="L300" s="2"/>
      <c r="M300" s="2"/>
      <c r="N300" s="2"/>
    </row>
    <row r="301" spans="1:14" ht="12.75">
      <c r="A301" s="2"/>
      <c r="B301" s="2"/>
      <c r="C301" s="10"/>
      <c r="D301" s="10"/>
      <c r="E301" s="2"/>
      <c r="F301" s="2"/>
      <c r="G301" s="2"/>
      <c r="H301" s="2"/>
      <c r="I301" s="2"/>
      <c r="J301" s="2"/>
      <c r="K301" s="2"/>
      <c r="L301" s="2"/>
      <c r="M301" s="2"/>
      <c r="N301" s="2"/>
    </row>
    <row r="302" spans="1:14" ht="12.75">
      <c r="A302" s="2"/>
      <c r="B302" s="2"/>
      <c r="C302" s="10"/>
      <c r="D302" s="10"/>
      <c r="E302" s="2"/>
      <c r="F302" s="2"/>
      <c r="G302" s="2"/>
      <c r="H302" s="2"/>
      <c r="I302" s="2"/>
      <c r="J302" s="2"/>
      <c r="K302" s="2"/>
      <c r="L302" s="2"/>
      <c r="M302" s="2"/>
      <c r="N302" s="2"/>
    </row>
    <row r="303" spans="1:14" ht="12.75">
      <c r="A303" s="2"/>
      <c r="B303" s="2"/>
      <c r="C303" s="10"/>
      <c r="D303" s="10"/>
      <c r="E303" s="2"/>
      <c r="F303" s="2"/>
      <c r="G303" s="2"/>
      <c r="H303" s="2"/>
      <c r="I303" s="2"/>
      <c r="J303" s="2"/>
      <c r="K303" s="2"/>
      <c r="L303" s="2"/>
      <c r="M303" s="2"/>
      <c r="N303" s="2"/>
    </row>
    <row r="304" spans="1:14" ht="12.75">
      <c r="A304" s="2"/>
      <c r="B304" s="2"/>
      <c r="C304" s="10"/>
      <c r="D304" s="10"/>
      <c r="E304" s="2"/>
      <c r="F304" s="2"/>
      <c r="G304" s="2"/>
      <c r="H304" s="2"/>
      <c r="I304" s="2"/>
      <c r="J304" s="2"/>
      <c r="K304" s="2"/>
      <c r="L304" s="2"/>
      <c r="M304" s="2"/>
      <c r="N304" s="2"/>
    </row>
    <row r="305" spans="1:14" ht="12.75">
      <c r="A305" s="2"/>
      <c r="B305" s="2"/>
      <c r="C305" s="10"/>
      <c r="D305" s="10"/>
      <c r="E305" s="2"/>
      <c r="F305" s="2"/>
      <c r="G305" s="2"/>
      <c r="H305" s="2"/>
      <c r="I305" s="2"/>
      <c r="J305" s="2"/>
      <c r="K305" s="2"/>
      <c r="L305" s="2"/>
      <c r="M305" s="2"/>
      <c r="N305" s="2"/>
    </row>
    <row r="306" spans="1:14" ht="12.75">
      <c r="A306" s="2"/>
      <c r="B306" s="2"/>
      <c r="C306" s="10"/>
      <c r="D306" s="10"/>
      <c r="E306" s="2"/>
      <c r="F306" s="2"/>
      <c r="G306" s="2"/>
      <c r="H306" s="2"/>
      <c r="I306" s="2"/>
      <c r="J306" s="2"/>
      <c r="K306" s="2"/>
      <c r="L306" s="2"/>
      <c r="M306" s="2"/>
      <c r="N306" s="2"/>
    </row>
    <row r="307" spans="1:14" ht="12.75">
      <c r="A307" s="2"/>
      <c r="B307" s="2"/>
      <c r="C307" s="10"/>
      <c r="D307" s="10"/>
      <c r="E307" s="2"/>
      <c r="F307" s="2"/>
      <c r="G307" s="2"/>
      <c r="H307" s="2"/>
      <c r="I307" s="2"/>
      <c r="J307" s="2"/>
      <c r="K307" s="2"/>
      <c r="L307" s="2"/>
      <c r="M307" s="2"/>
      <c r="N307" s="2"/>
    </row>
    <row r="308" spans="1:14" ht="12.75">
      <c r="A308" s="2"/>
      <c r="B308" s="2"/>
      <c r="C308" s="10"/>
      <c r="D308" s="10"/>
      <c r="E308" s="2"/>
      <c r="F308" s="2"/>
      <c r="G308" s="2"/>
      <c r="H308" s="2"/>
      <c r="I308" s="2"/>
      <c r="J308" s="2"/>
      <c r="K308" s="2"/>
      <c r="L308" s="2"/>
      <c r="M308" s="2"/>
      <c r="N308" s="2"/>
    </row>
    <row r="309" spans="1:14" ht="12.75">
      <c r="A309" s="2"/>
      <c r="B309" s="2"/>
      <c r="C309" s="10"/>
      <c r="D309" s="10"/>
      <c r="E309" s="2"/>
      <c r="F309" s="2"/>
      <c r="G309" s="2"/>
      <c r="H309" s="2"/>
      <c r="I309" s="2"/>
      <c r="J309" s="2"/>
      <c r="K309" s="2"/>
      <c r="L309" s="2"/>
      <c r="M309" s="2"/>
      <c r="N309" s="2"/>
    </row>
    <row r="310" spans="1:14" ht="12.75">
      <c r="A310" s="2"/>
      <c r="B310" s="2"/>
      <c r="C310" s="10"/>
      <c r="D310" s="10"/>
      <c r="E310" s="2"/>
      <c r="F310" s="2"/>
      <c r="G310" s="2"/>
      <c r="H310" s="2"/>
      <c r="I310" s="2"/>
      <c r="J310" s="2"/>
      <c r="K310" s="2"/>
      <c r="L310" s="2"/>
      <c r="M310" s="2"/>
      <c r="N310" s="2"/>
    </row>
    <row r="311" spans="1:14" ht="12.75">
      <c r="A311" s="2"/>
      <c r="B311" s="2"/>
      <c r="C311" s="10"/>
      <c r="D311" s="10"/>
      <c r="E311" s="2"/>
      <c r="F311" s="2"/>
      <c r="G311" s="2"/>
      <c r="H311" s="2"/>
      <c r="I311" s="2"/>
      <c r="J311" s="2"/>
      <c r="K311" s="2"/>
      <c r="L311" s="2"/>
      <c r="M311" s="2"/>
      <c r="N311" s="2"/>
    </row>
    <row r="312" spans="1:14" ht="12.75">
      <c r="A312" s="2"/>
      <c r="B312" s="2"/>
      <c r="C312" s="10"/>
      <c r="D312" s="10"/>
      <c r="E312" s="2"/>
      <c r="F312" s="2"/>
      <c r="G312" s="2"/>
      <c r="H312" s="2"/>
      <c r="I312" s="2"/>
      <c r="J312" s="2"/>
      <c r="K312" s="2"/>
      <c r="L312" s="2"/>
      <c r="M312" s="2"/>
      <c r="N312" s="2"/>
    </row>
    <row r="313" spans="1:14" ht="12.75">
      <c r="A313" s="2"/>
      <c r="B313" s="2"/>
      <c r="C313" s="10"/>
      <c r="D313" s="10"/>
      <c r="E313" s="2"/>
      <c r="F313" s="2"/>
      <c r="G313" s="2"/>
      <c r="H313" s="2"/>
      <c r="I313" s="2"/>
      <c r="J313" s="2"/>
      <c r="K313" s="2"/>
      <c r="L313" s="2"/>
      <c r="M313" s="2"/>
      <c r="N313" s="2"/>
    </row>
    <row r="314" spans="1:14" ht="12.75">
      <c r="A314" s="2"/>
      <c r="B314" s="2"/>
      <c r="C314" s="10"/>
      <c r="D314" s="10"/>
      <c r="E314" s="2"/>
      <c r="F314" s="2"/>
      <c r="G314" s="2"/>
      <c r="H314" s="2"/>
      <c r="I314" s="2"/>
      <c r="J314" s="2"/>
      <c r="K314" s="2"/>
      <c r="L314" s="2"/>
      <c r="M314" s="2"/>
      <c r="N314" s="2"/>
    </row>
    <row r="315" spans="1:14" ht="12.75">
      <c r="A315" s="2"/>
      <c r="B315" s="2"/>
      <c r="C315" s="10"/>
      <c r="D315" s="10"/>
      <c r="E315" s="2"/>
      <c r="F315" s="2"/>
      <c r="G315" s="2"/>
      <c r="H315" s="2"/>
      <c r="I315" s="2"/>
      <c r="J315" s="2"/>
      <c r="K315" s="2"/>
      <c r="L315" s="2"/>
      <c r="M315" s="2"/>
      <c r="N315" s="2"/>
    </row>
  </sheetData>
  <sheetProtection/>
  <mergeCells count="208">
    <mergeCell ref="J2:N2"/>
    <mergeCell ref="J4:N4"/>
    <mergeCell ref="A248:A252"/>
    <mergeCell ref="A243:A247"/>
    <mergeCell ref="B243:B247"/>
    <mergeCell ref="A238:A242"/>
    <mergeCell ref="B238:B242"/>
    <mergeCell ref="B248:B252"/>
    <mergeCell ref="A8:N8"/>
    <mergeCell ref="F9:N10"/>
    <mergeCell ref="C34:C38"/>
    <mergeCell ref="D34:D38"/>
    <mergeCell ref="C29:C33"/>
    <mergeCell ref="E9:E11"/>
    <mergeCell ref="C13:C18"/>
    <mergeCell ref="A253:A257"/>
    <mergeCell ref="B253:B257"/>
    <mergeCell ref="A201:A206"/>
    <mergeCell ref="B201:B206"/>
    <mergeCell ref="A233:A237"/>
    <mergeCell ref="A146:A150"/>
    <mergeCell ref="A80:A84"/>
    <mergeCell ref="A100:A104"/>
    <mergeCell ref="B100:B104"/>
    <mergeCell ref="A105:A109"/>
    <mergeCell ref="B146:B150"/>
    <mergeCell ref="B141:B145"/>
    <mergeCell ref="A95:A99"/>
    <mergeCell ref="A115:A120"/>
    <mergeCell ref="B121:B125"/>
    <mergeCell ref="A258:A260"/>
    <mergeCell ref="B258:B260"/>
    <mergeCell ref="A65:A69"/>
    <mergeCell ref="A131:A135"/>
    <mergeCell ref="B131:B135"/>
    <mergeCell ref="A171:A175"/>
    <mergeCell ref="A136:A140"/>
    <mergeCell ref="A186:A190"/>
    <mergeCell ref="A151:A155"/>
    <mergeCell ref="A161:A165"/>
    <mergeCell ref="A196:A200"/>
    <mergeCell ref="D75:D79"/>
    <mergeCell ref="B191:B195"/>
    <mergeCell ref="B161:B165"/>
    <mergeCell ref="B151:B155"/>
    <mergeCell ref="B186:B190"/>
    <mergeCell ref="B156:B160"/>
    <mergeCell ref="B166:B170"/>
    <mergeCell ref="B196:B200"/>
    <mergeCell ref="A181:A185"/>
    <mergeCell ref="B181:B185"/>
    <mergeCell ref="A191:A195"/>
    <mergeCell ref="A166:A170"/>
    <mergeCell ref="B171:B175"/>
    <mergeCell ref="B176:B180"/>
    <mergeCell ref="C70:C74"/>
    <mergeCell ref="B70:B74"/>
    <mergeCell ref="A75:A79"/>
    <mergeCell ref="C75:C79"/>
    <mergeCell ref="B85:B89"/>
    <mergeCell ref="C105:C109"/>
    <mergeCell ref="C100:C104"/>
    <mergeCell ref="B105:B109"/>
    <mergeCell ref="D65:D69"/>
    <mergeCell ref="D80:D84"/>
    <mergeCell ref="C90:C94"/>
    <mergeCell ref="D100:D104"/>
    <mergeCell ref="B65:B69"/>
    <mergeCell ref="D70:D74"/>
    <mergeCell ref="C95:C99"/>
    <mergeCell ref="D59:D64"/>
    <mergeCell ref="C44:C48"/>
    <mergeCell ref="C49:C53"/>
    <mergeCell ref="C65:C69"/>
    <mergeCell ref="A85:A89"/>
    <mergeCell ref="B80:B84"/>
    <mergeCell ref="D44:D48"/>
    <mergeCell ref="A59:A64"/>
    <mergeCell ref="B59:B64"/>
    <mergeCell ref="D24:D28"/>
    <mergeCell ref="A44:A48"/>
    <mergeCell ref="A54:A58"/>
    <mergeCell ref="B54:B58"/>
    <mergeCell ref="C54:C58"/>
    <mergeCell ref="D49:D53"/>
    <mergeCell ref="D39:D43"/>
    <mergeCell ref="D54:D58"/>
    <mergeCell ref="C39:C43"/>
    <mergeCell ref="B39:B43"/>
    <mergeCell ref="A9:A11"/>
    <mergeCell ref="D10:D11"/>
    <mergeCell ref="D13:D18"/>
    <mergeCell ref="D29:D33"/>
    <mergeCell ref="C10:C11"/>
    <mergeCell ref="B9:B11"/>
    <mergeCell ref="C9:D9"/>
    <mergeCell ref="B29:B33"/>
    <mergeCell ref="A24:A28"/>
    <mergeCell ref="C19:C23"/>
    <mergeCell ref="J3:N3"/>
    <mergeCell ref="A6:N6"/>
    <mergeCell ref="C59:C64"/>
    <mergeCell ref="A39:A43"/>
    <mergeCell ref="A19:A23"/>
    <mergeCell ref="B13:B18"/>
    <mergeCell ref="D19:D23"/>
    <mergeCell ref="C24:C28"/>
    <mergeCell ref="A49:A53"/>
    <mergeCell ref="B44:B48"/>
    <mergeCell ref="A13:A18"/>
    <mergeCell ref="B75:B79"/>
    <mergeCell ref="A70:A74"/>
    <mergeCell ref="B24:B28"/>
    <mergeCell ref="B19:B23"/>
    <mergeCell ref="A29:A33"/>
    <mergeCell ref="B34:B38"/>
    <mergeCell ref="A34:A38"/>
    <mergeCell ref="B49:B53"/>
    <mergeCell ref="A141:A145"/>
    <mergeCell ref="B136:B140"/>
    <mergeCell ref="A126:A130"/>
    <mergeCell ref="A121:A125"/>
    <mergeCell ref="B126:B130"/>
    <mergeCell ref="C136:C140"/>
    <mergeCell ref="A156:A160"/>
    <mergeCell ref="A110:A114"/>
    <mergeCell ref="D105:D109"/>
    <mergeCell ref="D115:D120"/>
    <mergeCell ref="A90:A94"/>
    <mergeCell ref="B90:B94"/>
    <mergeCell ref="B95:B99"/>
    <mergeCell ref="B115:B120"/>
    <mergeCell ref="B110:B114"/>
    <mergeCell ref="C121:C125"/>
    <mergeCell ref="D110:D114"/>
    <mergeCell ref="C141:C145"/>
    <mergeCell ref="D146:D150"/>
    <mergeCell ref="D126:D130"/>
    <mergeCell ref="C126:C130"/>
    <mergeCell ref="D121:D125"/>
    <mergeCell ref="D131:D135"/>
    <mergeCell ref="C115:C120"/>
    <mergeCell ref="D136:D140"/>
    <mergeCell ref="C131:C135"/>
    <mergeCell ref="C156:C160"/>
    <mergeCell ref="D161:D165"/>
    <mergeCell ref="D151:D155"/>
    <mergeCell ref="D141:D145"/>
    <mergeCell ref="D156:D160"/>
    <mergeCell ref="C161:C165"/>
    <mergeCell ref="C151:C155"/>
    <mergeCell ref="C146:C150"/>
    <mergeCell ref="C191:C195"/>
    <mergeCell ref="D181:D185"/>
    <mergeCell ref="D166:D170"/>
    <mergeCell ref="C80:C84"/>
    <mergeCell ref="D85:D89"/>
    <mergeCell ref="D90:D94"/>
    <mergeCell ref="D95:D99"/>
    <mergeCell ref="C85:C89"/>
    <mergeCell ref="C110:C114"/>
    <mergeCell ref="C166:C170"/>
    <mergeCell ref="D171:D175"/>
    <mergeCell ref="C181:C185"/>
    <mergeCell ref="C176:C180"/>
    <mergeCell ref="D176:D180"/>
    <mergeCell ref="C171:C175"/>
    <mergeCell ref="C186:C190"/>
    <mergeCell ref="C196:C200"/>
    <mergeCell ref="D201:D206"/>
    <mergeCell ref="A176:A180"/>
    <mergeCell ref="A212:A216"/>
    <mergeCell ref="B212:B216"/>
    <mergeCell ref="C207:C211"/>
    <mergeCell ref="C201:C206"/>
    <mergeCell ref="D196:D200"/>
    <mergeCell ref="D191:D195"/>
    <mergeCell ref="D186:D190"/>
    <mergeCell ref="A223:A227"/>
    <mergeCell ref="A228:A232"/>
    <mergeCell ref="A217:A222"/>
    <mergeCell ref="B217:B222"/>
    <mergeCell ref="B223:B227"/>
    <mergeCell ref="A207:A211"/>
    <mergeCell ref="B207:B211"/>
    <mergeCell ref="C212:C216"/>
    <mergeCell ref="D207:D211"/>
    <mergeCell ref="D223:D227"/>
    <mergeCell ref="D212:D216"/>
    <mergeCell ref="C228:C232"/>
    <mergeCell ref="C223:C227"/>
    <mergeCell ref="B233:B237"/>
    <mergeCell ref="C248:C252"/>
    <mergeCell ref="D248:D252"/>
    <mergeCell ref="D217:D222"/>
    <mergeCell ref="D228:D232"/>
    <mergeCell ref="C217:C222"/>
    <mergeCell ref="B228:B232"/>
    <mergeCell ref="C258:C260"/>
    <mergeCell ref="D258:D260"/>
    <mergeCell ref="C233:C237"/>
    <mergeCell ref="D233:D237"/>
    <mergeCell ref="C238:C242"/>
    <mergeCell ref="D238:D242"/>
    <mergeCell ref="C243:C247"/>
    <mergeCell ref="D243:D247"/>
    <mergeCell ref="D253:D257"/>
    <mergeCell ref="C253:C257"/>
  </mergeCells>
  <printOptions/>
  <pageMargins left="0.5118110236220472" right="0.5118110236220472" top="0.984251968503937" bottom="0.7874015748031497" header="0.7086614173228347" footer="0.4330708661417323"/>
  <pageSetup firstPageNumber="7" useFirstPageNumber="1" fitToHeight="0" horizontalDpi="600" verticalDpi="600" orientation="landscape" paperSize="9" scale="59" r:id="rId2"/>
  <headerFooter>
    <oddHeader>&amp;C&amp;P</oddHeader>
    <evenHeader>&amp;C8</evenHeader>
    <firstHeader>&amp;C6</firstHeader>
  </headerFooter>
  <rowBreaks count="8" manualBreakCount="8">
    <brk id="33" max="255" man="1"/>
    <brk id="64" max="255" man="1"/>
    <brk id="94" max="255" man="1"/>
    <brk id="125" max="255" man="1"/>
    <brk id="155" max="255" man="1"/>
    <brk id="185" max="255" man="1"/>
    <brk id="216" max="255" man="1"/>
    <brk id="2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Мерцалова Татьяна Александровна</cp:lastModifiedBy>
  <cp:lastPrinted>2022-12-28T05:48:41Z</cp:lastPrinted>
  <dcterms:created xsi:type="dcterms:W3CDTF">2011-07-06T09:31:50Z</dcterms:created>
  <dcterms:modified xsi:type="dcterms:W3CDTF">2023-04-18T05:33:08Z</dcterms:modified>
  <cp:category/>
  <cp:version/>
  <cp:contentType/>
  <cp:contentStatus/>
</cp:coreProperties>
</file>