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660" yWindow="135" windowWidth="19320" windowHeight="11640"/>
  </bookViews>
  <sheets>
    <sheet name="ч тимяши" sheetId="15" r:id="rId1"/>
  </sheets>
  <definedNames>
    <definedName name="_xlnm.Print_Area" localSheetId="0">'ч тимяши'!$A$1:$BJ$140</definedName>
  </definedNames>
  <calcPr calcId="145621"/>
</workbook>
</file>

<file path=xl/calcChain.xml><?xml version="1.0" encoding="utf-8"?>
<calcChain xmlns="http://schemas.openxmlformats.org/spreadsheetml/2006/main">
  <c r="AR20" i="15" l="1"/>
  <c r="AS20" i="15"/>
  <c r="AS19" i="15" s="1"/>
  <c r="AT20" i="15"/>
  <c r="AU30" i="15"/>
  <c r="AQ20" i="15"/>
  <c r="AU28" i="15"/>
  <c r="AR70" i="15"/>
  <c r="AS70" i="15"/>
  <c r="AT70" i="15"/>
  <c r="AQ70" i="15"/>
  <c r="AU84" i="15"/>
  <c r="AP73" i="15"/>
  <c r="AH123" i="15"/>
  <c r="AH122" i="15"/>
  <c r="AH120" i="15" s="1"/>
  <c r="AL20" i="15"/>
  <c r="AL19" i="15" s="1"/>
  <c r="AL18" i="15" s="1"/>
  <c r="AL134" i="15" s="1"/>
  <c r="AH20" i="15"/>
  <c r="AH19" i="15"/>
  <c r="AH18" i="15" s="1"/>
  <c r="AH134" i="15" s="1"/>
  <c r="AL44" i="15"/>
  <c r="AP44" i="15" s="1"/>
  <c r="AH44" i="15"/>
  <c r="AP62" i="15"/>
  <c r="AP63" i="15"/>
  <c r="AP64" i="15"/>
  <c r="AP51" i="15"/>
  <c r="AP52" i="15"/>
  <c r="AP53" i="15"/>
  <c r="AP54" i="15"/>
  <c r="AP55" i="15"/>
  <c r="AP56" i="15"/>
  <c r="AP57" i="15"/>
  <c r="AP58" i="15"/>
  <c r="AP59" i="15"/>
  <c r="AP60" i="15"/>
  <c r="AP61" i="15"/>
  <c r="AP50" i="15"/>
  <c r="AG70" i="15"/>
  <c r="AO84" i="15"/>
  <c r="AP75" i="15"/>
  <c r="AP76" i="15"/>
  <c r="AP77" i="15"/>
  <c r="AP78" i="15"/>
  <c r="AP79" i="15"/>
  <c r="AP80" i="15"/>
  <c r="AP81" i="15"/>
  <c r="AP82" i="15"/>
  <c r="AP83" i="15"/>
  <c r="AP84" i="15"/>
  <c r="AP85" i="15"/>
  <c r="AP86" i="15"/>
  <c r="AP72" i="15"/>
  <c r="AP70" i="15" s="1"/>
  <c r="AP65" i="15" s="1"/>
  <c r="AP48" i="15" s="1"/>
  <c r="AP46" i="15" s="1"/>
  <c r="AP74" i="15"/>
  <c r="AO80" i="15"/>
  <c r="AO85" i="15"/>
  <c r="AO83" i="15"/>
  <c r="AH70" i="15"/>
  <c r="AJ70" i="15"/>
  <c r="AP66" i="15"/>
  <c r="AP47" i="15"/>
  <c r="AP40" i="15"/>
  <c r="AP38" i="15"/>
  <c r="AP42" i="15"/>
  <c r="AP39" i="15"/>
  <c r="AP32" i="15"/>
  <c r="AP31" i="15"/>
  <c r="AP30" i="15"/>
  <c r="AP28" i="15"/>
  <c r="AP127" i="15"/>
  <c r="AP123" i="15"/>
  <c r="AP122" i="15" s="1"/>
  <c r="AP120" i="15"/>
  <c r="AH105" i="15"/>
  <c r="AP102" i="15"/>
  <c r="AP101" i="15" s="1"/>
  <c r="AJ102" i="15"/>
  <c r="AH102" i="15"/>
  <c r="AH101" i="15" s="1"/>
  <c r="AJ101" i="15"/>
  <c r="AP24" i="15"/>
  <c r="AP25" i="15"/>
  <c r="AP26" i="15"/>
  <c r="AP27" i="15"/>
  <c r="AP20" i="15" s="1"/>
  <c r="AP19" i="15" s="1"/>
  <c r="AP18" i="15" s="1"/>
  <c r="AP134" i="15" s="1"/>
  <c r="AP29" i="15"/>
  <c r="AP33" i="15"/>
  <c r="AP34" i="15"/>
  <c r="AP35" i="15"/>
  <c r="AP36" i="15"/>
  <c r="AP37" i="15"/>
  <c r="AP41" i="15"/>
  <c r="AP43" i="15"/>
  <c r="AP23" i="15"/>
  <c r="BE22" i="15"/>
  <c r="BE27" i="15"/>
  <c r="BE29" i="15"/>
  <c r="BE31" i="15"/>
  <c r="BE34" i="15"/>
  <c r="BE35" i="15"/>
  <c r="BE36" i="15"/>
  <c r="BE37" i="15"/>
  <c r="BE38" i="15"/>
  <c r="BE43" i="15"/>
  <c r="BE32" i="15"/>
  <c r="BE33" i="15"/>
  <c r="BE39" i="15"/>
  <c r="BE26" i="15"/>
  <c r="BE40" i="15"/>
  <c r="BE30" i="15"/>
  <c r="BE23" i="15"/>
  <c r="BE20" i="15"/>
  <c r="BE49" i="15"/>
  <c r="BE50" i="15"/>
  <c r="BE51" i="15"/>
  <c r="BE58" i="15"/>
  <c r="BE59" i="15"/>
  <c r="BE61" i="15"/>
  <c r="BE62" i="15"/>
  <c r="BE63" i="15"/>
  <c r="BE60" i="15"/>
  <c r="BE53" i="15"/>
  <c r="BE54" i="15"/>
  <c r="BE56" i="15"/>
  <c r="BE57" i="15"/>
  <c r="BE64" i="15"/>
  <c r="BE69" i="15"/>
  <c r="BE66" i="15" s="1"/>
  <c r="BE72" i="15"/>
  <c r="BE74" i="15"/>
  <c r="BE75" i="15"/>
  <c r="BE76" i="15"/>
  <c r="BE80" i="15"/>
  <c r="BE87" i="15"/>
  <c r="BE82" i="15"/>
  <c r="BE86" i="15"/>
  <c r="BE83" i="15"/>
  <c r="BE85" i="15"/>
  <c r="BE89" i="15"/>
  <c r="BE93" i="15"/>
  <c r="BE97" i="15"/>
  <c r="BE102" i="15"/>
  <c r="BE112" i="15"/>
  <c r="BE108" i="15"/>
  <c r="BE126" i="15"/>
  <c r="BE127" i="15"/>
  <c r="BE123" i="15"/>
  <c r="BE129" i="15"/>
  <c r="BE122" i="15"/>
  <c r="BE120" i="15" s="1"/>
  <c r="BE116" i="15"/>
  <c r="BD20" i="15"/>
  <c r="BD44" i="15"/>
  <c r="BD66" i="15"/>
  <c r="BD19" i="15"/>
  <c r="BD70" i="15"/>
  <c r="BD89" i="15"/>
  <c r="BD93" i="15"/>
  <c r="BD97" i="15"/>
  <c r="BD102" i="15"/>
  <c r="BD112" i="15"/>
  <c r="BD108" i="15"/>
  <c r="BD123" i="15"/>
  <c r="BD129" i="15"/>
  <c r="BD122" i="15"/>
  <c r="BD120" i="15" s="1"/>
  <c r="BD116" i="15"/>
  <c r="BC20" i="15"/>
  <c r="BC44" i="15"/>
  <c r="BC66" i="15"/>
  <c r="BC19" i="15"/>
  <c r="BC70" i="15"/>
  <c r="BC89" i="15"/>
  <c r="BC93" i="15"/>
  <c r="BC97" i="15"/>
  <c r="BC102" i="15"/>
  <c r="BC112" i="15"/>
  <c r="BC108" i="15"/>
  <c r="BC123" i="15"/>
  <c r="BC129" i="15"/>
  <c r="BC122" i="15"/>
  <c r="BC120" i="15" s="1"/>
  <c r="BC116" i="15"/>
  <c r="BB20" i="15"/>
  <c r="BB44" i="15"/>
  <c r="BB66" i="15"/>
  <c r="BB19" i="15"/>
  <c r="BB70" i="15"/>
  <c r="BB89" i="15"/>
  <c r="BB93" i="15"/>
  <c r="BB97" i="15"/>
  <c r="BB102" i="15"/>
  <c r="BB112" i="15"/>
  <c r="BB108" i="15"/>
  <c r="BB123" i="15"/>
  <c r="BB129" i="15"/>
  <c r="BB122" i="15"/>
  <c r="BB120" i="15" s="1"/>
  <c r="BB116" i="15"/>
  <c r="BA20" i="15"/>
  <c r="BA44" i="15"/>
  <c r="BA66" i="15"/>
  <c r="BA19" i="15"/>
  <c r="BA70" i="15"/>
  <c r="BA89" i="15"/>
  <c r="BA93" i="15"/>
  <c r="BA97" i="15"/>
  <c r="BA105" i="15"/>
  <c r="BA106" i="15"/>
  <c r="BA102" i="15"/>
  <c r="BA112" i="15"/>
  <c r="BA111" i="15"/>
  <c r="BA108" i="15" s="1"/>
  <c r="BA101" i="15"/>
  <c r="BA123" i="15"/>
  <c r="BA129" i="15"/>
  <c r="BA122" i="15" s="1"/>
  <c r="BA120" i="15" s="1"/>
  <c r="BA116" i="15"/>
  <c r="AZ22" i="15"/>
  <c r="AZ27" i="15"/>
  <c r="AZ29" i="15"/>
  <c r="AZ31" i="15"/>
  <c r="AZ34" i="15"/>
  <c r="AZ35" i="15"/>
  <c r="AZ36" i="15"/>
  <c r="AZ37" i="15"/>
  <c r="AZ38" i="15"/>
  <c r="AZ43" i="15"/>
  <c r="AZ32" i="15"/>
  <c r="AZ33" i="15"/>
  <c r="AZ39" i="15"/>
  <c r="AZ26" i="15"/>
  <c r="AZ40" i="15"/>
  <c r="AZ30" i="15"/>
  <c r="AZ23" i="15"/>
  <c r="AZ49" i="15"/>
  <c r="AZ50" i="15"/>
  <c r="AZ51" i="15"/>
  <c r="AZ58" i="15"/>
  <c r="AZ59" i="15"/>
  <c r="AZ61" i="15"/>
  <c r="AZ62" i="15"/>
  <c r="AZ63" i="15"/>
  <c r="AZ60" i="15"/>
  <c r="AZ53" i="15"/>
  <c r="AZ54" i="15"/>
  <c r="AZ56" i="15"/>
  <c r="AZ57" i="15"/>
  <c r="AZ64" i="15"/>
  <c r="AZ44" i="15"/>
  <c r="AZ69" i="15"/>
  <c r="AZ66" i="15"/>
  <c r="AZ72" i="15"/>
  <c r="AZ74" i="15"/>
  <c r="AZ75" i="15"/>
  <c r="AZ76" i="15"/>
  <c r="AZ80" i="15"/>
  <c r="AZ87" i="15"/>
  <c r="AZ82" i="15"/>
  <c r="AZ86" i="15"/>
  <c r="AZ83" i="15"/>
  <c r="AZ85" i="15"/>
  <c r="AZ70" i="15"/>
  <c r="AZ89" i="15"/>
  <c r="AZ93" i="15"/>
  <c r="AZ97" i="15"/>
  <c r="AZ88" i="15"/>
  <c r="AZ102" i="15"/>
  <c r="AZ112" i="15"/>
  <c r="AZ108" i="15"/>
  <c r="AZ101" i="15"/>
  <c r="AZ126" i="15"/>
  <c r="AZ127" i="15"/>
  <c r="AZ123" i="15" s="1"/>
  <c r="AZ122" i="15" s="1"/>
  <c r="AZ129" i="15"/>
  <c r="AZ120" i="15"/>
  <c r="AZ116" i="15"/>
  <c r="AY20" i="15"/>
  <c r="AY44" i="15"/>
  <c r="AY66" i="15"/>
  <c r="AY70" i="15"/>
  <c r="AY89" i="15"/>
  <c r="AY93" i="15"/>
  <c r="AY97" i="15"/>
  <c r="AY88" i="15"/>
  <c r="AY102" i="15"/>
  <c r="AY112" i="15"/>
  <c r="AY108" i="15"/>
  <c r="AY101" i="15"/>
  <c r="AY123" i="15"/>
  <c r="AY129" i="15"/>
  <c r="AY122" i="15" s="1"/>
  <c r="AY120" i="15" s="1"/>
  <c r="AY116" i="15"/>
  <c r="AX20" i="15"/>
  <c r="AX44" i="15"/>
  <c r="AX66" i="15"/>
  <c r="AX70" i="15"/>
  <c r="AX89" i="15"/>
  <c r="AX93" i="15"/>
  <c r="AX97" i="15"/>
  <c r="AX88" i="15"/>
  <c r="AX102" i="15"/>
  <c r="AX112" i="15"/>
  <c r="AX108" i="15"/>
  <c r="AX101" i="15"/>
  <c r="AX123" i="15"/>
  <c r="AX129" i="15"/>
  <c r="AX122" i="15" s="1"/>
  <c r="AX120" i="15"/>
  <c r="AX116" i="15"/>
  <c r="AW20" i="15"/>
  <c r="AW44" i="15"/>
  <c r="AW66" i="15"/>
  <c r="AW70" i="15"/>
  <c r="AW89" i="15"/>
  <c r="AW93" i="15"/>
  <c r="AW97" i="15"/>
  <c r="AW88" i="15"/>
  <c r="AW102" i="15"/>
  <c r="AW112" i="15"/>
  <c r="AW108" i="15"/>
  <c r="AW101" i="15"/>
  <c r="AW123" i="15"/>
  <c r="AW129" i="15"/>
  <c r="AW122" i="15" s="1"/>
  <c r="AW120" i="15" s="1"/>
  <c r="AW116" i="15"/>
  <c r="AV20" i="15"/>
  <c r="AV44" i="15"/>
  <c r="AV66" i="15"/>
  <c r="AV70" i="15"/>
  <c r="AV89" i="15"/>
  <c r="AV93" i="15"/>
  <c r="AV97" i="15"/>
  <c r="AV88" i="15"/>
  <c r="AV105" i="15"/>
  <c r="AV106" i="15"/>
  <c r="AV102" i="15" s="1"/>
  <c r="AV112" i="15"/>
  <c r="AV111" i="15"/>
  <c r="AV108" i="15"/>
  <c r="AV123" i="15"/>
  <c r="AV129" i="15"/>
  <c r="AV122" i="15"/>
  <c r="AV120" i="15" s="1"/>
  <c r="AV116" i="15"/>
  <c r="BE55" i="15"/>
  <c r="AZ55" i="15"/>
  <c r="BE52" i="15"/>
  <c r="AZ52" i="15"/>
  <c r="BF20" i="15"/>
  <c r="BF66" i="15"/>
  <c r="BF44" i="15"/>
  <c r="BF19" i="15"/>
  <c r="BF89" i="15"/>
  <c r="BF93" i="15"/>
  <c r="BF97" i="15"/>
  <c r="BF88" i="15"/>
  <c r="BF105" i="15"/>
  <c r="BF106" i="15"/>
  <c r="BF102" i="15" s="1"/>
  <c r="BF112" i="15"/>
  <c r="BF111" i="15"/>
  <c r="BF108" i="15"/>
  <c r="BF129" i="15"/>
  <c r="BF123" i="15"/>
  <c r="BF122" i="15"/>
  <c r="BF120" i="15" s="1"/>
  <c r="BF116" i="15"/>
  <c r="BF70" i="15"/>
  <c r="BJ69" i="15"/>
  <c r="AU69" i="15"/>
  <c r="AI70" i="15"/>
  <c r="AO81" i="15"/>
  <c r="AO73" i="15"/>
  <c r="AI20" i="15"/>
  <c r="AK20" i="15"/>
  <c r="AM20" i="15"/>
  <c r="AO28" i="15"/>
  <c r="AO42" i="15"/>
  <c r="AO39" i="15"/>
  <c r="AO34" i="15"/>
  <c r="AO30" i="15"/>
  <c r="AO31" i="15"/>
  <c r="AO38" i="15"/>
  <c r="AO22" i="15"/>
  <c r="AO27" i="15"/>
  <c r="AO29" i="15"/>
  <c r="AO35" i="15"/>
  <c r="AO36" i="15"/>
  <c r="AO37" i="15"/>
  <c r="AO43" i="15"/>
  <c r="AO32" i="15"/>
  <c r="AO33" i="15"/>
  <c r="AO26" i="15"/>
  <c r="AO40" i="15"/>
  <c r="AO23" i="15"/>
  <c r="AO20" i="15"/>
  <c r="AG20" i="15"/>
  <c r="AI123" i="15"/>
  <c r="AK123" i="15"/>
  <c r="AM123" i="15"/>
  <c r="AO127" i="15"/>
  <c r="AO128" i="15"/>
  <c r="AO126" i="15"/>
  <c r="AO123" i="15"/>
  <c r="AG123" i="15"/>
  <c r="AO41" i="15"/>
  <c r="BJ22" i="15"/>
  <c r="BJ27" i="15"/>
  <c r="BJ29" i="15"/>
  <c r="BJ31" i="15"/>
  <c r="BJ34" i="15"/>
  <c r="BJ35" i="15"/>
  <c r="BJ36" i="15"/>
  <c r="BJ37" i="15"/>
  <c r="BJ38" i="15"/>
  <c r="BJ43" i="15"/>
  <c r="BJ32" i="15"/>
  <c r="BJ33" i="15"/>
  <c r="BJ39" i="15"/>
  <c r="BJ26" i="15"/>
  <c r="BJ40" i="15"/>
  <c r="BJ30" i="15"/>
  <c r="BJ23" i="15"/>
  <c r="BJ20" i="15"/>
  <c r="BJ49" i="15"/>
  <c r="BJ50" i="15"/>
  <c r="BJ51" i="15"/>
  <c r="BJ58" i="15"/>
  <c r="BJ59" i="15"/>
  <c r="BJ61" i="15"/>
  <c r="BJ62" i="15"/>
  <c r="BJ63" i="15"/>
  <c r="BJ60" i="15"/>
  <c r="BJ53" i="15"/>
  <c r="BJ54" i="15"/>
  <c r="BJ56" i="15"/>
  <c r="BJ57" i="15"/>
  <c r="BJ64" i="15"/>
  <c r="BJ66" i="15"/>
  <c r="BJ72" i="15"/>
  <c r="BJ74" i="15"/>
  <c r="BJ75" i="15"/>
  <c r="BJ76" i="15"/>
  <c r="BJ80" i="15"/>
  <c r="BJ87" i="15"/>
  <c r="BJ82" i="15"/>
  <c r="BJ86" i="15"/>
  <c r="BJ83" i="15"/>
  <c r="BJ85" i="15"/>
  <c r="BJ70" i="15"/>
  <c r="BJ89" i="15"/>
  <c r="BJ93" i="15"/>
  <c r="BJ97" i="15"/>
  <c r="BJ88" i="15"/>
  <c r="BJ102" i="15"/>
  <c r="BJ112" i="15"/>
  <c r="BJ108" i="15"/>
  <c r="BJ101" i="15"/>
  <c r="BJ126" i="15"/>
  <c r="BJ127" i="15"/>
  <c r="BJ123" i="15" s="1"/>
  <c r="BJ129" i="15"/>
  <c r="BJ116" i="15"/>
  <c r="BI20" i="15"/>
  <c r="BI44" i="15"/>
  <c r="BI66" i="15"/>
  <c r="BI70" i="15"/>
  <c r="BI89" i="15"/>
  <c r="BI93" i="15"/>
  <c r="BI97" i="15"/>
  <c r="BI88" i="15"/>
  <c r="BI102" i="15"/>
  <c r="BI112" i="15"/>
  <c r="BI108" i="15"/>
  <c r="BI101" i="15"/>
  <c r="BI123" i="15"/>
  <c r="BI129" i="15"/>
  <c r="BI122" i="15" s="1"/>
  <c r="BI120" i="15"/>
  <c r="BI116" i="15"/>
  <c r="BH20" i="15"/>
  <c r="BH44" i="15"/>
  <c r="BH66" i="15"/>
  <c r="BH70" i="15"/>
  <c r="BH89" i="15"/>
  <c r="BH93" i="15"/>
  <c r="BH97" i="15"/>
  <c r="BH88" i="15"/>
  <c r="BH102" i="15"/>
  <c r="BH112" i="15"/>
  <c r="BH108" i="15"/>
  <c r="BH101" i="15"/>
  <c r="BH123" i="15"/>
  <c r="BH129" i="15"/>
  <c r="BH122" i="15" s="1"/>
  <c r="BH120" i="15" s="1"/>
  <c r="BH116" i="15"/>
  <c r="BG20" i="15"/>
  <c r="BG44" i="15"/>
  <c r="BG66" i="15"/>
  <c r="BG70" i="15"/>
  <c r="BG89" i="15"/>
  <c r="BG93" i="15"/>
  <c r="BG97" i="15"/>
  <c r="BG88" i="15"/>
  <c r="BG102" i="15"/>
  <c r="BG112" i="15"/>
  <c r="BG108" i="15"/>
  <c r="BG101" i="15"/>
  <c r="BG123" i="15"/>
  <c r="BG129" i="15"/>
  <c r="BG122" i="15" s="1"/>
  <c r="BG120" i="15"/>
  <c r="BG116" i="15"/>
  <c r="BJ55" i="15"/>
  <c r="BJ52" i="15"/>
  <c r="AR44" i="15"/>
  <c r="AR66" i="15"/>
  <c r="AR19" i="15"/>
  <c r="AR89" i="15"/>
  <c r="AR93" i="15"/>
  <c r="AR97" i="15"/>
  <c r="AR88" i="15"/>
  <c r="AR102" i="15"/>
  <c r="AR112" i="15"/>
  <c r="AR108" i="15"/>
  <c r="AR101" i="15"/>
  <c r="AR123" i="15"/>
  <c r="AR129" i="15"/>
  <c r="AR122" i="15" s="1"/>
  <c r="AR120" i="15"/>
  <c r="AR116" i="15"/>
  <c r="AR18" i="15"/>
  <c r="AR134" i="15" s="1"/>
  <c r="AS44" i="15"/>
  <c r="AS66" i="15"/>
  <c r="AS89" i="15"/>
  <c r="AS93" i="15"/>
  <c r="AS97" i="15"/>
  <c r="AS102" i="15"/>
  <c r="AS112" i="15"/>
  <c r="AS108" i="15"/>
  <c r="AS101" i="15"/>
  <c r="AS123" i="15"/>
  <c r="AS129" i="15"/>
  <c r="AS122" i="15" s="1"/>
  <c r="AS120" i="15" s="1"/>
  <c r="AS116" i="15"/>
  <c r="AT44" i="15"/>
  <c r="AT66" i="15"/>
  <c r="AT19" i="15" s="1"/>
  <c r="AT89" i="15"/>
  <c r="AT88" i="15" s="1"/>
  <c r="AT93" i="15"/>
  <c r="AT97" i="15"/>
  <c r="AT102" i="15"/>
  <c r="AT101" i="15" s="1"/>
  <c r="AT112" i="15"/>
  <c r="AT108" i="15"/>
  <c r="AT123" i="15"/>
  <c r="AT129" i="15"/>
  <c r="AT122" i="15"/>
  <c r="AT120" i="15" s="1"/>
  <c r="AT116" i="15"/>
  <c r="AU80" i="15"/>
  <c r="AU72" i="15"/>
  <c r="AU74" i="15"/>
  <c r="AU75" i="15"/>
  <c r="AU76" i="15"/>
  <c r="AU87" i="15"/>
  <c r="AU82" i="15"/>
  <c r="AU86" i="15"/>
  <c r="AU83" i="15"/>
  <c r="AU85" i="15"/>
  <c r="AU127" i="15"/>
  <c r="AU126" i="15"/>
  <c r="AU123" i="15"/>
  <c r="AU129" i="15"/>
  <c r="AU122" i="15"/>
  <c r="AU120" i="15" s="1"/>
  <c r="AU22" i="15"/>
  <c r="AU27" i="15"/>
  <c r="AU29" i="15"/>
  <c r="AU31" i="15"/>
  <c r="AU34" i="15"/>
  <c r="AU35" i="15"/>
  <c r="AU36" i="15"/>
  <c r="AU37" i="15"/>
  <c r="AU38" i="15"/>
  <c r="AU43" i="15"/>
  <c r="AU32" i="15"/>
  <c r="AU33" i="15"/>
  <c r="AU39" i="15"/>
  <c r="AU26" i="15"/>
  <c r="AU40" i="15"/>
  <c r="AU23" i="15"/>
  <c r="AU49" i="15"/>
  <c r="AU50" i="15"/>
  <c r="AU51" i="15"/>
  <c r="AU58" i="15"/>
  <c r="AU59" i="15"/>
  <c r="AU61" i="15"/>
  <c r="AU62" i="15"/>
  <c r="AU63" i="15"/>
  <c r="AU60" i="15"/>
  <c r="AU53" i="15"/>
  <c r="AU54" i="15"/>
  <c r="AU56" i="15"/>
  <c r="AU57" i="15"/>
  <c r="AU64" i="15"/>
  <c r="AU44" i="15"/>
  <c r="AU66" i="15"/>
  <c r="AU89" i="15"/>
  <c r="AU93" i="15"/>
  <c r="AU97" i="15"/>
  <c r="AU88" i="15"/>
  <c r="AU102" i="15"/>
  <c r="AU112" i="15"/>
  <c r="AU108" i="15"/>
  <c r="AU101" i="15"/>
  <c r="AU116" i="15"/>
  <c r="AI44" i="15"/>
  <c r="AK44" i="15"/>
  <c r="AM44" i="15"/>
  <c r="AM19" i="15" s="1"/>
  <c r="AO50" i="15"/>
  <c r="AO51" i="15"/>
  <c r="AO58" i="15"/>
  <c r="AO59" i="15"/>
  <c r="AO61" i="15"/>
  <c r="AO62" i="15"/>
  <c r="AO63" i="15"/>
  <c r="AO60" i="15"/>
  <c r="AO53" i="15"/>
  <c r="AO54" i="15"/>
  <c r="AO56" i="15"/>
  <c r="AO57" i="15"/>
  <c r="AO64" i="15"/>
  <c r="AO44" i="15"/>
  <c r="AO19" i="15" s="1"/>
  <c r="AQ44" i="15"/>
  <c r="AG44" i="15"/>
  <c r="AQ106" i="15"/>
  <c r="AQ105" i="15"/>
  <c r="AG106" i="15"/>
  <c r="AG105" i="15"/>
  <c r="AG66" i="15"/>
  <c r="AG19" i="15"/>
  <c r="AG89" i="15"/>
  <c r="AG93" i="15"/>
  <c r="AG97" i="15"/>
  <c r="AG88" i="15"/>
  <c r="AG129" i="15"/>
  <c r="AG122" i="15"/>
  <c r="AG120" i="15" s="1"/>
  <c r="AG102" i="15"/>
  <c r="AG112" i="15"/>
  <c r="AG111" i="15"/>
  <c r="AG108" i="15" s="1"/>
  <c r="AG101" i="15" s="1"/>
  <c r="AG116" i="15"/>
  <c r="AI66" i="15"/>
  <c r="AI19" i="15"/>
  <c r="AI89" i="15"/>
  <c r="AI93" i="15"/>
  <c r="AI97" i="15"/>
  <c r="AI88" i="15"/>
  <c r="AI129" i="15"/>
  <c r="AI122" i="15"/>
  <c r="AI120" i="15" s="1"/>
  <c r="AI102" i="15"/>
  <c r="AI101" i="15" s="1"/>
  <c r="AI112" i="15"/>
  <c r="AI108" i="15"/>
  <c r="AI116" i="15"/>
  <c r="AK66" i="15"/>
  <c r="AK19" i="15"/>
  <c r="AK70" i="15"/>
  <c r="AK89" i="15"/>
  <c r="AK88" i="15" s="1"/>
  <c r="AK18" i="15" s="1"/>
  <c r="AK134" i="15" s="1"/>
  <c r="AK93" i="15"/>
  <c r="AK97" i="15"/>
  <c r="AK129" i="15"/>
  <c r="AK122" i="15" s="1"/>
  <c r="AK120" i="15" s="1"/>
  <c r="AK102" i="15"/>
  <c r="AK112" i="15"/>
  <c r="AK108" i="15"/>
  <c r="AK101" i="15"/>
  <c r="AK116" i="15"/>
  <c r="AM66" i="15"/>
  <c r="AM70" i="15"/>
  <c r="AM89" i="15"/>
  <c r="AM93" i="15"/>
  <c r="AM97" i="15"/>
  <c r="AM88" i="15"/>
  <c r="AM129" i="15"/>
  <c r="AM122" i="15"/>
  <c r="AM120" i="15" s="1"/>
  <c r="AM102" i="15"/>
  <c r="AM101" i="15" s="1"/>
  <c r="AM112" i="15"/>
  <c r="AM108" i="15"/>
  <c r="AM116" i="15"/>
  <c r="AO66" i="15"/>
  <c r="AO74" i="15"/>
  <c r="AO72" i="15"/>
  <c r="AO75" i="15"/>
  <c r="AO76" i="15"/>
  <c r="AO87" i="15"/>
  <c r="AO82" i="15"/>
  <c r="AO86" i="15"/>
  <c r="AO89" i="15"/>
  <c r="AO93" i="15"/>
  <c r="AO97" i="15"/>
  <c r="AO88" i="15"/>
  <c r="AO129" i="15"/>
  <c r="AO122" i="15"/>
  <c r="AO120" i="15" s="1"/>
  <c r="AO102" i="15"/>
  <c r="AO101" i="15" s="1"/>
  <c r="AO112" i="15"/>
  <c r="AO108" i="15"/>
  <c r="AO116" i="15"/>
  <c r="AQ66" i="15"/>
  <c r="AQ19" i="15" s="1"/>
  <c r="AQ89" i="15"/>
  <c r="AQ88" i="15" s="1"/>
  <c r="AQ93" i="15"/>
  <c r="AQ97" i="15"/>
  <c r="AQ123" i="15"/>
  <c r="AQ129" i="15"/>
  <c r="AQ122" i="15"/>
  <c r="AQ120" i="15" s="1"/>
  <c r="AQ102" i="15"/>
  <c r="AQ112" i="15"/>
  <c r="AQ111" i="15"/>
  <c r="AQ108" i="15" s="1"/>
  <c r="AQ101" i="15" s="1"/>
  <c r="AQ116" i="15"/>
  <c r="AO52" i="15"/>
  <c r="AU52" i="15"/>
  <c r="AO55" i="15"/>
  <c r="AU55" i="15"/>
  <c r="AI18" i="15" l="1"/>
  <c r="AI134" i="15" s="1"/>
  <c r="AM18" i="15"/>
  <c r="AM134" i="15" s="1"/>
  <c r="BA18" i="15"/>
  <c r="BA134" i="15" s="1"/>
  <c r="AQ18" i="15"/>
  <c r="AQ134" i="15" s="1"/>
  <c r="AG18" i="15"/>
  <c r="AG134" i="15" s="1"/>
  <c r="AT18" i="15"/>
  <c r="AT134" i="15" s="1"/>
  <c r="AU20" i="15"/>
  <c r="AU19" i="15" s="1"/>
  <c r="AU18" i="15" s="1"/>
  <c r="AU134" i="15" s="1"/>
  <c r="AS88" i="15"/>
  <c r="AS18" i="15" s="1"/>
  <c r="AS134" i="15" s="1"/>
  <c r="BG19" i="15"/>
  <c r="BG18" i="15" s="1"/>
  <c r="BG134" i="15" s="1"/>
  <c r="BI19" i="15"/>
  <c r="BI18" i="15" s="1"/>
  <c r="BI134" i="15" s="1"/>
  <c r="AV19" i="15"/>
  <c r="AV18" i="15" s="1"/>
  <c r="AV134" i="15" s="1"/>
  <c r="AX19" i="15"/>
  <c r="AX18" i="15" s="1"/>
  <c r="AX134" i="15" s="1"/>
  <c r="AZ20" i="15"/>
  <c r="AZ19" i="15" s="1"/>
  <c r="AZ18" i="15" s="1"/>
  <c r="AZ134" i="15" s="1"/>
  <c r="BA88" i="15"/>
  <c r="BB88" i="15"/>
  <c r="BB18" i="15" s="1"/>
  <c r="BB134" i="15" s="1"/>
  <c r="BC88" i="15"/>
  <c r="BC18" i="15" s="1"/>
  <c r="BC134" i="15" s="1"/>
  <c r="BD88" i="15"/>
  <c r="BD18" i="15" s="1"/>
  <c r="BD134" i="15" s="1"/>
  <c r="BE88" i="15"/>
  <c r="AJ18" i="15"/>
  <c r="AJ134" i="15" s="1"/>
  <c r="AO70" i="15"/>
  <c r="AO18" i="15" s="1"/>
  <c r="AO134" i="15" s="1"/>
  <c r="AU70" i="15"/>
  <c r="BH19" i="15"/>
  <c r="BH18" i="15" s="1"/>
  <c r="BH134" i="15" s="1"/>
  <c r="BJ122" i="15"/>
  <c r="BJ120" i="15" s="1"/>
  <c r="BJ44" i="15"/>
  <c r="BJ19" i="15" s="1"/>
  <c r="BJ18" i="15" s="1"/>
  <c r="BJ134" i="15" s="1"/>
  <c r="BF101" i="15"/>
  <c r="BF18" i="15" s="1"/>
  <c r="BF134" i="15" s="1"/>
  <c r="AV101" i="15"/>
  <c r="AW19" i="15"/>
  <c r="AW18" i="15" s="1"/>
  <c r="AW134" i="15" s="1"/>
  <c r="AY19" i="15"/>
  <c r="AY18" i="15" s="1"/>
  <c r="AY134" i="15" s="1"/>
  <c r="BB101" i="15"/>
  <c r="BC101" i="15"/>
  <c r="BD101" i="15"/>
  <c r="BE101" i="15"/>
  <c r="BE70" i="15"/>
  <c r="BE44" i="15"/>
  <c r="BE19" i="15" s="1"/>
  <c r="BE18" i="15" l="1"/>
  <c r="BE134" i="15" s="1"/>
</calcChain>
</file>

<file path=xl/sharedStrings.xml><?xml version="1.0" encoding="utf-8"?>
<sst xmlns="http://schemas.openxmlformats.org/spreadsheetml/2006/main" count="1072" uniqueCount="241">
  <si>
    <t>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</si>
  <si>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исполнено</t>
  </si>
  <si>
    <t>утвержденные бюджетные назначения</t>
  </si>
  <si>
    <t>830</t>
  </si>
  <si>
    <t>F62035002F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</si>
  <si>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по перечню, предусмотренному ч. 1 ст. 17 Федерального закона от 06.10.2003 № 131-ФЗ "Об общих принципах организации местного самоуправления в Российской Федерации", всего</t>
  </si>
  <si>
    <t>Российской Федерации</t>
  </si>
  <si>
    <t xml:space="preserve">субъекта Российской Федерации </t>
  </si>
  <si>
    <t>Договоры, соглашения</t>
  </si>
  <si>
    <t xml:space="preserve">Законы субъекта Российской Федерации </t>
  </si>
  <si>
    <t xml:space="preserve">Нормативные правовые акты субъекта Российской Федерации 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</si>
  <si>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</si>
  <si>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</si>
  <si>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</si>
  <si>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</si>
  <si>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номер пункта, подпункта</t>
  </si>
  <si>
    <t>раздел/
подраздел</t>
  </si>
  <si>
    <t>Постановление Правительства Российской Федерации от 14июля 2012 г. №717 «О Государственной программе развития сельского хозяйства и регулирования рынков сельскохозяйственной продукции, сырья и продовольствия на 2013 - 2020 годы»</t>
  </si>
  <si>
    <t>14.07.2012г</t>
  </si>
  <si>
    <t>Закон Чувашской Республики от 30.11.2006 № 55 "О наделении органов местного самоуправления в Чувашской Республике отдельными государственными полномочиями"</t>
  </si>
  <si>
    <t>Закон Чувашской Республики от 18.10.2004 № 19 "Об организации местного самоуправления в Чувашской Республике"</t>
  </si>
  <si>
    <t>01.01.2006, не установлена</t>
  </si>
  <si>
    <t xml:space="preserve">Начальник финансового отдела администрации Ибресинского района </t>
  </si>
  <si>
    <t>на организацию проведения на территории субъекта Российской Федерации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за исключением вопросов, решение которых отнесено к ведению Российской Федерации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</si>
  <si>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</si>
  <si>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Ч2103S4191</t>
  </si>
  <si>
    <t>Ч2103S4192</t>
  </si>
  <si>
    <t>Ч210374191</t>
  </si>
  <si>
    <t>Ч210374192</t>
  </si>
  <si>
    <t>обеспечение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</si>
  <si>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</si>
  <si>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26.12.1994, не установлена</t>
  </si>
  <si>
    <t>текущий  2021г.</t>
  </si>
  <si>
    <t>Ч410455491</t>
  </si>
  <si>
    <t>перечисление межбюджетного трансферта из сельских бюджетов в бюджет муниципального района в части полномочий по созданию условий для организации досуга и обеспечения жителей поселения услугами культуры</t>
  </si>
  <si>
    <t>0107</t>
  </si>
  <si>
    <t>0203</t>
  </si>
  <si>
    <t>Финансовый орган субъекта Российской Федерации</t>
  </si>
  <si>
    <t>в том числе:</t>
  </si>
  <si>
    <t>…</t>
  </si>
  <si>
    <t>Постановление Кабинета Министров Чувашской Республики от 30.11.2011 № 530 "О государственной программе Чувашской Республики "Развитие жилищного строительства и сферы жилищно-коммунального хозяйства"" (с изменениями и дополнениями)</t>
  </si>
  <si>
    <t>п.3</t>
  </si>
  <si>
    <t>05</t>
  </si>
  <si>
    <t>07</t>
  </si>
  <si>
    <t>А410277590</t>
  </si>
  <si>
    <t>Ц850276260</t>
  </si>
  <si>
    <t>Закон ЧР от 18.10.2004г. № 19 "Об организации местного самоуправления в Чувашской Республике"</t>
  </si>
  <si>
    <t xml:space="preserve">плановый период
</t>
  </si>
  <si>
    <t>создание условий для организации досуга и обеспечения жителей сельского поселения услугами организаций культуры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</si>
  <si>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</si>
  <si>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на осуществление воинского учета на территориях, на которых отсутствуют структурные подразделения военных комиссариатов</t>
  </si>
  <si>
    <t>Федеральный закон от 06.10.2003 № 131-ФЗ "Об общих принципах организации местного самоуправления в Российской Федерации"</t>
  </si>
  <si>
    <t>08.10.2003, не установлена</t>
  </si>
  <si>
    <t>Закон Чувашской Республики от 15.04.1996 № 7 "О защите населения и территорий Чувашской Республики от чрезвычайных ситуаций природного и техногенного характера"</t>
  </si>
  <si>
    <t>абзац 3 ст. 25</t>
  </si>
  <si>
    <t>24.04.1996, не установлена</t>
  </si>
  <si>
    <t>A5102S5420</t>
  </si>
  <si>
    <t>A6201S6570</t>
  </si>
  <si>
    <t>01.01.2007, не установлена</t>
  </si>
  <si>
    <t>благоустройство дворовых территорий</t>
  </si>
  <si>
    <t>5.3.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прав на решение вопросов, не отнесенных к вопросам местного значения сельского поселения, всего</t>
  </si>
  <si>
    <t>5.3.1. по перечню, предусмотренному Федеральным законом от 06.10.2003 N 131-ФЗ "Об общих принципах организации местного самоуправления в Российской Федерации", всего</t>
  </si>
  <si>
    <t>5.1.3. в случаях заключения соглашения с органами местного самоуправления муниципального района о передаче сельскому поселению осуществления части своих вопросов местного значения муниципального района, всего</t>
  </si>
  <si>
    <t>5.1.1.по перечню, предусмотренному ч.3, ст. 14 Федерального закона от 06.10.2003 № 131-ФЗ "Об общих принципах организации местного самоуправления в Российской Федерации", всего</t>
  </si>
  <si>
    <t>0409</t>
  </si>
  <si>
    <t>0111</t>
  </si>
  <si>
    <t>0405</t>
  </si>
  <si>
    <t>0503</t>
  </si>
  <si>
    <t>0412</t>
  </si>
  <si>
    <t>0801</t>
  </si>
  <si>
    <t>0501</t>
  </si>
  <si>
    <t>0104</t>
  </si>
  <si>
    <t>0113</t>
  </si>
  <si>
    <t>Ц9902S6570</t>
  </si>
  <si>
    <t>А110272770</t>
  </si>
  <si>
    <t xml:space="preserve"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ст. 14 Федерального закона от 06.10.2003 № 131-ФЗ "Об общих принципах организации местного самоуправления в Российской Федерации", всего
</t>
  </si>
  <si>
    <t>Постановление Кабинета Министров Чувашской Республики от 31 октября 2011 г. N 470 "О государственной программе Чувашской Республики "Управление общественными финансами и государственным долгом Чувашской Республики"" (с изменениями и дополнениями)</t>
  </si>
  <si>
    <t xml:space="preserve">  Правовое основание финансового обеспечения расходного полномочия муниципального образования</t>
  </si>
  <si>
    <t>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</si>
  <si>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2024г.</t>
  </si>
  <si>
    <t>О.В.Зиновьева</t>
  </si>
  <si>
    <t>0314</t>
  </si>
  <si>
    <t>Ц8207S8160</t>
  </si>
  <si>
    <t>предоставление помещения для работы на обслуживаемом административном участке сельского поселения сотруднику, замещающему должность участкового уполномоченного полиции</t>
  </si>
  <si>
    <t>А510277400</t>
  </si>
  <si>
    <t>Ч210374190</t>
  </si>
  <si>
    <t>Ч2103S4190</t>
  </si>
  <si>
    <t>Ц41077А390</t>
  </si>
  <si>
    <t>А510277420</t>
  </si>
  <si>
    <t>А120172770</t>
  </si>
  <si>
    <t>целевая статья</t>
  </si>
  <si>
    <t>вид расходов</t>
  </si>
  <si>
    <t>Всего</t>
  </si>
  <si>
    <t xml:space="preserve">в т.ч. за счет средств федерального бюджета </t>
  </si>
  <si>
    <t xml:space="preserve">в т.ч. за счет средств регионального бюджета </t>
  </si>
  <si>
    <t>в т.ч. за счет межбюджетных трансфертов, предоставленных из местных бюджетов</t>
  </si>
  <si>
    <t>в т.ч. за счет средств местных бюджетов</t>
  </si>
  <si>
    <t>в т.ч. за счет средств федерального бюджета</t>
  </si>
  <si>
    <t>31</t>
  </si>
  <si>
    <t>32</t>
  </si>
  <si>
    <t>Федеральный закон от 6 октября 2003 г. N 131-ФЗ "Об общих принципах организации местного самоуправления в Российской Федерации"</t>
  </si>
  <si>
    <t>ч.1 ст.15</t>
  </si>
  <si>
    <t>01.01.2009, не устан-на</t>
  </si>
  <si>
    <t>Постановление Правительства Российской Федерации от 15.04.2014г. № 320 "Об утверждении государственной программы Российской Федерации "Управление государственными финансами и регулирование финансовых рынков"</t>
  </si>
  <si>
    <t>30</t>
  </si>
  <si>
    <t>01.01.12-31.12.20</t>
  </si>
  <si>
    <t>часть 1, 1.1 статьи 17</t>
  </si>
  <si>
    <t>Постановление Правительства Российской Федерации от 15.04.2014г. № 345 "О утверждении государственной программы Российской Федерации "Обеспечение общественного порядка и противодействие преступности"</t>
  </si>
  <si>
    <t>Закон Чувашской Республики  от 25.11.2005 № 47 "О пожарной безопасности в Чувашской Республике",</t>
  </si>
  <si>
    <t>ст.4</t>
  </si>
  <si>
    <t>10.12.05, не устан-на</t>
  </si>
  <si>
    <t>Постановление Кабинета Министров Чувашской Республики от 11 ноября 2011 г. N 502 "О государственной программе Чувашской Республики "Повышение безопасности жизнедеятельности населения и территорий Чувашской Республики"</t>
  </si>
  <si>
    <t>Указы Президента Российской Федерации от 07.05.12 №600 "О мерах по обеспечению гораждан Российской Федерации доступным и комфортным жильем и повышению качества жилищно-коммунальных услуг"</t>
  </si>
  <si>
    <t xml:space="preserve">Постановление Правительства Российской Федерации от 15.04.2014г. № 323 "О утверждении государственной программы Российской Федерации "Обеспечение доступныи и комфортным жильем и коммунальными услугами граждан Российской Федерации" </t>
  </si>
  <si>
    <t>Постановление Кабинета Министров Чувашской Республики от 31 декабря 2013 г. N 570 "Об утверждении государственной программы Чувашской Республики "Развитие культуры и туризма" и признании утратившими силу некоторых решений Кабинета Министров Чувашской Республики"</t>
  </si>
  <si>
    <t>01.01.14-31.12.20</t>
  </si>
  <si>
    <t>статья 14 ч.3</t>
  </si>
  <si>
    <t>01.01.2009, не установлена</t>
  </si>
  <si>
    <t>Постановление Правительства Российской Федерации от 15.04.2014г. № 302 "Об утверждении государственной программы Российской Федерации "Развитие физической культуры и спорта"</t>
  </si>
  <si>
    <t>ст.8</t>
  </si>
  <si>
    <t xml:space="preserve">Постановление Кабинета Министров Чувашской Республики от 22 января 2014 г. N 15 "О государственной программе Чувашской Республики "Развитие физической культуры и спорта" на 2014-2020 годы",
</t>
  </si>
  <si>
    <t>Закон Чувашской Республики от 18.10.2004 № 19 "Об организации местного самоуправления в Чувашской Республике",</t>
  </si>
  <si>
    <t>Постановление Кабинета Министров Чувашской Республики от 21.09.2011 № 398 "О государственной программе Чувашской Республики "Экономическое развитие и инновационная экономика на 2012-2020 годы"</t>
  </si>
  <si>
    <t>дорожная деятельность в отношении автомобильных дорог местного значения вне границ населенных пунктов в границах сельского поселения, осуществление муниципального контроля за сохранностью автомобильных дорог местного значения вне границ населенных пунктов в границах сельского поселения, и обеспечение безопасности дорожного движения на них,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</si>
  <si>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Постановление Правительства Российской Федерации от 15.04.2014г. № 319 "Об утверждении государственной программы Российской Федерации "Развитие транспортной системы"</t>
  </si>
  <si>
    <t>Постановление Кабинета Министров Чувашской Республики от 15.08.2013 № 324 "О государственной программе Чувашской Республики "Развитие транспортной системы Чувашской Республики" на 2013-2020 годы" (с изменениями и дополнениями)</t>
  </si>
  <si>
    <t>19.08.13, 31.12.20</t>
  </si>
  <si>
    <t xml:space="preserve"> в целом</t>
  </si>
  <si>
    <t>участие в предупреждении и ликвидации последствий чрезвычайных ситуаций на территории сельского поселения</t>
  </si>
  <si>
    <t>Федеральный закон от 21 декабря 1994 года № 68-ФЗ «О защите населения, территорий от чрезвычайных ситуаций природного и техногенного характера»</t>
  </si>
  <si>
    <t>п. 2 статьи 11, статья 25</t>
  </si>
  <si>
    <t>Постановление Кабинета Министров Чувашской Республики от 09.10.2000 № 186 "Об утверждении Положения о порядке расходования средств резервного фонда Кабинета Министров Чувашской Республики", Постановление Кабинета Министров Чувашской Республики от 31 октября 2011 г. N 470 "О государственной программе Чувашской Республики "Управление общественными финансами и государственным долгом Чувашской Республики"" (с изменениями и дополнениями)</t>
  </si>
  <si>
    <t>п.1, в целом</t>
  </si>
  <si>
    <t>09.10.2000, не устан-н, 01.01.12-31.12.20</t>
  </si>
  <si>
    <t>А6201S6570</t>
  </si>
  <si>
    <t>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 земельных участков в границах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</t>
  </si>
  <si>
    <t>Постановление Правительства Российской Федерации от 18.05.2016г. № 445 "Об утверждении государственной программы Российской Федерации "Развитие федеративных отношений и создание условий для эффективного и ответственного управления региональными и муниципальными финансами"</t>
  </si>
  <si>
    <t>Закон ЧР от 18.10.2004г. № 19 "Об организации местного самоуправления в ЧР" (с изменениями и дополнениями)</t>
  </si>
  <si>
    <t>ст.14, ст.8</t>
  </si>
  <si>
    <t>01.01.06г., не установлена</t>
  </si>
  <si>
    <t xml:space="preserve">Постановление Кабинета Министров Чувашской Республики от 11.11.2011 № 501 "О государственной программе Чувашской Республики "Развитие потенциала государственного управления"" (с измененями и дополнениями)
</t>
  </si>
  <si>
    <t>122</t>
  </si>
  <si>
    <t>129</t>
  </si>
  <si>
    <t>121</t>
  </si>
  <si>
    <t>Постановление Кабинета Министров Чувашской Республики от 11.11.2011 № 501 "О государственной программе Чувашской Республики "Развитие потенциала государственного управления"" (с измененями и дополнениями)</t>
  </si>
  <si>
    <t>01.01.09, не устан-на</t>
  </si>
  <si>
    <t>ст.8.1</t>
  </si>
  <si>
    <t>Постановление Кабинета Министров Чувашской Республики от 24 марта 2016 г. N 95 "Об утверждении Правил предоставления субвенций бюджетам поселений и бюджетам городских округов из республиканского бюджета Чувашской Республики для осуществления государственных полномочий Чувашской Республики по организации проведения на территории поселений и городских округов мероприятий по отлову и содержанию безнадзорных животных"</t>
  </si>
  <si>
    <t>01.01.2016, не установлена</t>
  </si>
  <si>
    <t>5.4.2. за счет субвенций, предоставленных из бюджета субъекта Российской Федерации, всего</t>
  </si>
  <si>
    <t>Ц970112750</t>
  </si>
  <si>
    <t>5.4.3. за счет собственных доходов и источников финансирования дефицита бюджета сельского поселения, всего</t>
  </si>
  <si>
    <t>5.5. Расходы на осуществление отдельных государственных полномочий, не переданных, но осуществляемых органами местного самоуправления за счет субвенций из бюджета субъекта Российской Федерации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</si>
  <si>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</si>
  <si>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5.6.1. по предоставлению субсидий, в бюджет субъекта Российской Федерации, всего</t>
  </si>
  <si>
    <t>5.6.2. по предоставлению иных межбюджетных трансфертов, всего</t>
  </si>
  <si>
    <t>06.10.2003, не установлена</t>
  </si>
  <si>
    <t>п6.1 ч.1 ст.6</t>
  </si>
  <si>
    <t>Федеральный закон от 02.03.2007№25-ФЗ"О муниципальной службе в Российской Федерации"</t>
  </si>
  <si>
    <t>ст34</t>
  </si>
  <si>
    <t>01.06.2007,не устан</t>
  </si>
  <si>
    <t>Закон Чувашской Республики от 05.10.2007№62"О муниципальной службе в Чувашской Республике"</t>
  </si>
  <si>
    <t>ст.14</t>
  </si>
  <si>
    <t>21.10.2007,не установлена</t>
  </si>
  <si>
    <t>5.6.2.1. в бюджет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</si>
  <si>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Постановление Правительства Российской Федерации от 15.04.2014г. № 317 "Об утверждении государственной программы Российской Федерации "Развитие культуры и туризма" на 2013-2020 годы</t>
  </si>
  <si>
    <t>Закон Чувашской Республики от 27.05.93 № б/н "О культуре",</t>
  </si>
  <si>
    <t>ст.24</t>
  </si>
  <si>
    <t>14.07.1993, не установлена</t>
  </si>
  <si>
    <t>5.6.2.2. в иных случаях, не связанных с заключением соглашений, предусмотренных в подпункте 5.6.2.1, всего</t>
  </si>
  <si>
    <t>Условно утвержденные расходы на первый и второй годы планового периода в соответствии с Решением о местном бюджете</t>
  </si>
  <si>
    <t>9999</t>
  </si>
  <si>
    <t>обеспечение условий для развития на территории сельского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сельского поселения</t>
  </si>
  <si>
    <t>РЕЕСТР  РАСХОДНЫХ  ОБЯЗАТЕЛЬСТВ   ЧУВАШСКО-ТИМЯШСКОГО СЕЛЬСКОГО ПОСЕЛЕНИЯ ИБРЕСИНСКОГО РАЙОНА ЧУВАШСКОЙ РЕСПУБЛИКИ</t>
  </si>
  <si>
    <t xml:space="preserve"> </t>
  </si>
  <si>
    <t>в том числе государственные программы РФ</t>
  </si>
  <si>
    <t>9999999999</t>
  </si>
  <si>
    <t>Постановление Кабинета Министров Чувашской Республики от 31 декабря 2013 г. N 570 "Об утверждении государственной программы Чувашской Республики "Развитие культуры и туризма" и признании утратившими силу некоторых решений Кабинета Министров Чувашской Республики", Постановление Кабинета Министров Чувашской Республики № 567 от 18 декабря 2012 г. «О государственной программе Чувашской Республики «Развитие сельского хозяйства и регулирование рынка сельскохозяйственной продукции, сырья и продовольствия Чуваш-ской Республики»», (с измененями и дополнениями)</t>
  </si>
  <si>
    <t>5.4.1. за счет субвенций, предоставленных из федерального бюджета , всего</t>
  </si>
  <si>
    <t>5.3.2. по участию в осуществлении государственных полномочий (не переданных в соответствии со статьей 19 Федерального закона от 06.10.2003 № 131-ФЗ "Об общих принципах организации местного самоуправления в Российской Федерации"), если это участие предусмотрено федеральными законами, всего</t>
  </si>
  <si>
    <t>5.3.3. по реализации вопросов, не отнесенных к компетенции органов местного самоуправления других муниципальных образований, органов государственной власти и не исключенных из их компетенции федеральными законами и законами субъектов Российской Федерации, всего</t>
  </si>
  <si>
    <t>А5102S0851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</si>
  <si>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</si>
  <si>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22.10.2004, не установлена</t>
  </si>
  <si>
    <t>Итого расходных обязательств муниципальных образований</t>
  </si>
  <si>
    <t>1101</t>
  </si>
  <si>
    <t>Ч160816380</t>
  </si>
  <si>
    <t>Группа полномочий</t>
  </si>
  <si>
    <t xml:space="preserve">Код расхода по БК </t>
  </si>
  <si>
    <t xml:space="preserve">Объем средств на исполнение расходного обязательства </t>
  </si>
  <si>
    <t xml:space="preserve">Федеральные законы </t>
  </si>
  <si>
    <t xml:space="preserve">Указы Президента Российской Федерации </t>
  </si>
  <si>
    <t xml:space="preserve">Нормативные правовые акты Правительства Российской Федерации </t>
  </si>
  <si>
    <t>Акты федеральных органов исполнительной власти</t>
  </si>
  <si>
    <t>Наименование полномочия, 
расходного обязательства</t>
  </si>
  <si>
    <t>Код строки</t>
  </si>
  <si>
    <t>2</t>
  </si>
  <si>
    <t>х</t>
  </si>
  <si>
    <t>пункт 5 ч. 4 ст. 1</t>
  </si>
  <si>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</si>
  <si>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ст. 15</t>
  </si>
  <si>
    <t xml:space="preserve"> ст. 8</t>
  </si>
  <si>
    <t>пп49 п2 ст. 26.3</t>
  </si>
  <si>
    <t>244</t>
  </si>
  <si>
    <t>ч 1 ст. 17</t>
  </si>
  <si>
    <t>831</t>
  </si>
  <si>
    <t>Ч430373580</t>
  </si>
  <si>
    <t>Ц410740390</t>
  </si>
  <si>
    <t>120</t>
  </si>
  <si>
    <t>Ц510511470</t>
  </si>
  <si>
    <t>Ч5Э0100200</t>
  </si>
  <si>
    <t>850</t>
  </si>
  <si>
    <t>Ч5Э0173770</t>
  </si>
  <si>
    <t>Ч5Э0100600</t>
  </si>
  <si>
    <t>240</t>
  </si>
  <si>
    <t>Ч410451180</t>
  </si>
  <si>
    <t>540</t>
  </si>
  <si>
    <t>Ч2104S4190</t>
  </si>
  <si>
    <t>Ч410173430</t>
  </si>
  <si>
    <t>870</t>
  </si>
  <si>
    <t>Ц310510640</t>
  </si>
  <si>
    <t>в целом</t>
  </si>
  <si>
    <t>0310</t>
  </si>
  <si>
    <t>владение, пользование и распоряжение имуществом, находящимся в муниципальной собственности сельского поселения</t>
  </si>
  <si>
    <t>обеспечение первичных мер пожарной безопасности в границах населенных пунктов сельского поселения</t>
  </si>
  <si>
    <t>Ч4204S6570</t>
  </si>
  <si>
    <t>Ч430373570</t>
  </si>
  <si>
    <t>Ц810170020</t>
  </si>
  <si>
    <t>Ц9902L0188</t>
  </si>
  <si>
    <t>Ц990270160</t>
  </si>
  <si>
    <t>Ц110277420</t>
  </si>
  <si>
    <t>Ч210474190</t>
  </si>
  <si>
    <t>Ч5Э0113790</t>
  </si>
  <si>
    <t>Ц110172770</t>
  </si>
  <si>
    <t>организация благоустройства территории сельского поселения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</si>
  <si>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</si>
  <si>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Ц9И09S6810</t>
  </si>
  <si>
    <t>текущий 2022г.</t>
  </si>
  <si>
    <t>очередной 2023г.</t>
  </si>
  <si>
    <t>2025г.</t>
  </si>
  <si>
    <t>на         01апреля   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</si>
</sst>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30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63"/>
      <name val="Arial"/>
      <family val="2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Arial"/>
      <family val="2"/>
      <charset val="204"/>
    </font>
    <font>
      <sz val="9"/>
      <color indexed="8"/>
      <name val="Times New Roman Cyr"/>
      <family val="1"/>
      <charset val="204"/>
    </font>
    <font>
      <sz val="10"/>
      <color indexed="8"/>
      <name val="Times New Roman Cyr"/>
      <family val="1"/>
      <charset val="204"/>
    </font>
    <font>
      <sz val="10"/>
      <color indexed="12"/>
      <name val="Times New Roman Cyr"/>
      <family val="1"/>
      <charset val="204"/>
    </font>
    <font>
      <b/>
      <sz val="10"/>
      <color indexed="8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2"/>
      <name val="Arial"/>
      <family val="2"/>
      <charset val="204"/>
    </font>
    <font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2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Times New Roman Cyr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color indexed="12"/>
      <name val="Arial"/>
      <family val="2"/>
      <charset val="204"/>
    </font>
    <font>
      <i/>
      <sz val="10"/>
      <color indexed="8"/>
      <name val="Times New Roman Cyr"/>
      <family val="1"/>
      <charset val="204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10"/>
      <color indexed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9" fontId="1" fillId="0" borderId="1">
      <alignment horizontal="center" wrapText="1"/>
    </xf>
    <xf numFmtId="164" fontId="2" fillId="0" borderId="0" applyFont="0" applyFill="0" applyBorder="0" applyAlignment="0" applyProtection="0"/>
  </cellStyleXfs>
  <cellXfs count="351">
    <xf numFmtId="0" fontId="0" fillId="0" borderId="0" xfId="0"/>
    <xf numFmtId="0" fontId="3" fillId="2" borderId="2" xfId="0" applyNumberFormat="1" applyFont="1" applyFill="1" applyBorder="1"/>
    <xf numFmtId="0" fontId="8" fillId="3" borderId="1" xfId="0" applyNumberFormat="1" applyFont="1" applyFill="1" applyBorder="1" applyAlignment="1">
      <alignment horizontal="center" vertical="top" wrapText="1"/>
    </xf>
    <xf numFmtId="0" fontId="8" fillId="2" borderId="3" xfId="0" applyNumberFormat="1" applyFont="1" applyFill="1" applyBorder="1"/>
    <xf numFmtId="0" fontId="8" fillId="2" borderId="2" xfId="0" applyNumberFormat="1" applyFont="1" applyFill="1" applyBorder="1" applyAlignment="1">
      <alignment wrapText="1"/>
    </xf>
    <xf numFmtId="0" fontId="8" fillId="3" borderId="4" xfId="0" applyNumberFormat="1" applyFont="1" applyFill="1" applyBorder="1" applyAlignment="1">
      <alignment horizontal="center" vertical="top" wrapText="1"/>
    </xf>
    <xf numFmtId="0" fontId="8" fillId="0" borderId="2" xfId="0" applyNumberFormat="1" applyFont="1" applyBorder="1" applyAlignment="1">
      <alignment wrapText="1"/>
    </xf>
    <xf numFmtId="0" fontId="8" fillId="2" borderId="2" xfId="0" applyNumberFormat="1" applyFont="1" applyFill="1" applyBorder="1"/>
    <xf numFmtId="0" fontId="8" fillId="3" borderId="5" xfId="0" applyNumberFormat="1" applyFont="1" applyFill="1" applyBorder="1" applyAlignment="1">
      <alignment vertical="top" wrapText="1"/>
    </xf>
    <xf numFmtId="0" fontId="13" fillId="2" borderId="6" xfId="0" applyFont="1" applyFill="1" applyBorder="1" applyAlignment="1">
      <alignment horizontal="center" vertical="top"/>
    </xf>
    <xf numFmtId="0" fontId="11" fillId="0" borderId="0" xfId="0" applyFont="1"/>
    <xf numFmtId="0" fontId="11" fillId="0" borderId="0" xfId="0" applyFont="1" applyAlignment="1">
      <alignment horizontal="justify" vertical="top"/>
    </xf>
    <xf numFmtId="0" fontId="11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center"/>
    </xf>
    <xf numFmtId="0" fontId="12" fillId="0" borderId="0" xfId="0" applyFont="1"/>
    <xf numFmtId="0" fontId="11" fillId="2" borderId="0" xfId="0" applyFont="1" applyFill="1"/>
    <xf numFmtId="0" fontId="12" fillId="2" borderId="0" xfId="0" applyFont="1" applyFill="1"/>
    <xf numFmtId="0" fontId="11" fillId="0" borderId="7" xfId="0" applyFont="1" applyBorder="1"/>
    <xf numFmtId="0" fontId="11" fillId="0" borderId="0" xfId="0" applyFont="1" applyBorder="1"/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15" fillId="2" borderId="8" xfId="0" applyNumberFormat="1" applyFont="1" applyFill="1" applyBorder="1" applyAlignment="1">
      <alignment horizontal="center" vertical="top"/>
    </xf>
    <xf numFmtId="0" fontId="15" fillId="0" borderId="9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right"/>
    </xf>
    <xf numFmtId="165" fontId="19" fillId="4" borderId="3" xfId="0" applyNumberFormat="1" applyFont="1" applyFill="1" applyBorder="1" applyAlignment="1">
      <alignment horizontal="right"/>
    </xf>
    <xf numFmtId="0" fontId="13" fillId="0" borderId="0" xfId="0" applyFont="1"/>
    <xf numFmtId="0" fontId="21" fillId="2" borderId="11" xfId="0" applyFont="1" applyFill="1" applyBorder="1" applyAlignment="1">
      <alignment horizontal="center" vertical="top"/>
    </xf>
    <xf numFmtId="0" fontId="22" fillId="2" borderId="2" xfId="0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49" fontId="23" fillId="2" borderId="2" xfId="0" applyNumberFormat="1" applyFont="1" applyFill="1" applyBorder="1" applyAlignment="1">
      <alignment horizontal="center" vertical="center"/>
    </xf>
    <xf numFmtId="165" fontId="24" fillId="4" borderId="2" xfId="0" applyNumberFormat="1" applyFont="1" applyFill="1" applyBorder="1" applyAlignment="1">
      <alignment horizontal="right"/>
    </xf>
    <xf numFmtId="165" fontId="25" fillId="4" borderId="2" xfId="0" applyNumberFormat="1" applyFont="1" applyFill="1" applyBorder="1" applyAlignment="1">
      <alignment horizontal="right"/>
    </xf>
    <xf numFmtId="165" fontId="24" fillId="0" borderId="2" xfId="0" applyNumberFormat="1" applyFont="1" applyFill="1" applyBorder="1" applyAlignment="1">
      <alignment horizontal="right"/>
    </xf>
    <xf numFmtId="165" fontId="25" fillId="0" borderId="2" xfId="0" applyNumberFormat="1" applyFont="1" applyFill="1" applyBorder="1" applyAlignment="1">
      <alignment horizontal="right"/>
    </xf>
    <xf numFmtId="0" fontId="21" fillId="0" borderId="0" xfId="0" applyFont="1"/>
    <xf numFmtId="0" fontId="26" fillId="2" borderId="11" xfId="0" applyFont="1" applyFill="1" applyBorder="1" applyAlignment="1">
      <alignment horizontal="center" vertical="top"/>
    </xf>
    <xf numFmtId="0" fontId="27" fillId="2" borderId="2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49" fontId="28" fillId="2" borderId="2" xfId="0" applyNumberFormat="1" applyFont="1" applyFill="1" applyBorder="1" applyAlignment="1">
      <alignment horizontal="center" vertical="center"/>
    </xf>
    <xf numFmtId="165" fontId="20" fillId="4" borderId="2" xfId="0" applyNumberFormat="1" applyFont="1" applyFill="1" applyBorder="1" applyAlignment="1">
      <alignment horizontal="right"/>
    </xf>
    <xf numFmtId="165" fontId="29" fillId="4" borderId="2" xfId="0" applyNumberFormat="1" applyFont="1" applyFill="1" applyBorder="1" applyAlignment="1">
      <alignment horizontal="right"/>
    </xf>
    <xf numFmtId="165" fontId="20" fillId="0" borderId="2" xfId="0" applyNumberFormat="1" applyFont="1" applyFill="1" applyBorder="1" applyAlignment="1">
      <alignment horizontal="right"/>
    </xf>
    <xf numFmtId="0" fontId="26" fillId="0" borderId="0" xfId="0" applyFont="1"/>
    <xf numFmtId="0" fontId="11" fillId="2" borderId="12" xfId="0" applyFont="1" applyFill="1" applyBorder="1" applyAlignment="1">
      <alignment horizontal="justify" vertical="top" wrapText="1"/>
    </xf>
    <xf numFmtId="0" fontId="11" fillId="2" borderId="12" xfId="0" applyFont="1" applyFill="1" applyBorder="1" applyAlignment="1">
      <alignment horizontal="center" vertical="top"/>
    </xf>
    <xf numFmtId="0" fontId="11" fillId="2" borderId="13" xfId="0" applyFont="1" applyFill="1" applyBorder="1"/>
    <xf numFmtId="49" fontId="11" fillId="2" borderId="13" xfId="0" applyNumberFormat="1" applyFont="1" applyFill="1" applyBorder="1"/>
    <xf numFmtId="49" fontId="3" fillId="2" borderId="13" xfId="0" applyNumberFormat="1" applyFont="1" applyFill="1" applyBorder="1" applyAlignment="1">
      <alignment horizontal="center"/>
    </xf>
    <xf numFmtId="165" fontId="3" fillId="4" borderId="13" xfId="0" applyNumberFormat="1" applyFont="1" applyFill="1" applyBorder="1" applyAlignment="1">
      <alignment horizontal="right"/>
    </xf>
    <xf numFmtId="165" fontId="16" fillId="4" borderId="13" xfId="0" applyNumberFormat="1" applyFont="1" applyFill="1" applyBorder="1" applyAlignment="1">
      <alignment horizontal="right"/>
    </xf>
    <xf numFmtId="165" fontId="3" fillId="0" borderId="13" xfId="0" applyNumberFormat="1" applyFont="1" applyFill="1" applyBorder="1" applyAlignment="1">
      <alignment horizontal="right"/>
    </xf>
    <xf numFmtId="165" fontId="16" fillId="0" borderId="1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justify" vertical="top"/>
    </xf>
    <xf numFmtId="49" fontId="11" fillId="2" borderId="3" xfId="0" applyNumberFormat="1" applyFont="1" applyFill="1" applyBorder="1" applyAlignment="1">
      <alignment horizontal="justify" vertical="top"/>
    </xf>
    <xf numFmtId="0" fontId="11" fillId="2" borderId="3" xfId="0" applyFont="1" applyFill="1" applyBorder="1" applyAlignment="1">
      <alignment horizontal="justify" vertical="center" textRotation="90"/>
    </xf>
    <xf numFmtId="49" fontId="3" fillId="2" borderId="3" xfId="0" applyNumberFormat="1" applyFont="1" applyFill="1" applyBorder="1" applyAlignment="1">
      <alignment horizontal="center"/>
    </xf>
    <xf numFmtId="165" fontId="3" fillId="4" borderId="3" xfId="0" applyNumberFormat="1" applyFont="1" applyFill="1" applyBorder="1" applyAlignment="1">
      <alignment horizontal="right"/>
    </xf>
    <xf numFmtId="165" fontId="16" fillId="4" borderId="3" xfId="0" applyNumberFormat="1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165" fontId="16" fillId="0" borderId="3" xfId="0" applyNumberFormat="1" applyFont="1" applyFill="1" applyBorder="1" applyAlignment="1">
      <alignment horizontal="right"/>
    </xf>
    <xf numFmtId="0" fontId="11" fillId="2" borderId="10" xfId="0" applyFont="1" applyFill="1" applyBorder="1" applyAlignment="1">
      <alignment horizontal="center" vertical="top"/>
    </xf>
    <xf numFmtId="0" fontId="11" fillId="2" borderId="14" xfId="0" applyFont="1" applyFill="1" applyBorder="1" applyAlignment="1">
      <alignment horizontal="justify" vertical="top" wrapText="1"/>
    </xf>
    <xf numFmtId="0" fontId="11" fillId="2" borderId="11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justify" vertical="top"/>
    </xf>
    <xf numFmtId="0" fontId="11" fillId="2" borderId="2" xfId="0" applyFont="1" applyFill="1" applyBorder="1" applyAlignment="1">
      <alignment horizontal="distributed" vertical="top"/>
    </xf>
    <xf numFmtId="49" fontId="11" fillId="2" borderId="2" xfId="0" applyNumberFormat="1" applyFont="1" applyFill="1" applyBorder="1" applyAlignment="1">
      <alignment horizontal="center" vertical="top"/>
    </xf>
    <xf numFmtId="0" fontId="15" fillId="2" borderId="2" xfId="0" applyFont="1" applyFill="1" applyBorder="1" applyAlignment="1">
      <alignment horizontal="justify" vertical="top" wrapText="1"/>
    </xf>
    <xf numFmtId="49" fontId="3" fillId="2" borderId="2" xfId="0" applyNumberFormat="1" applyFont="1" applyFill="1" applyBorder="1" applyAlignment="1">
      <alignment horizontal="center"/>
    </xf>
    <xf numFmtId="165" fontId="3" fillId="4" borderId="2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0" fontId="11" fillId="2" borderId="13" xfId="0" applyFont="1" applyFill="1" applyBorder="1" applyAlignment="1">
      <alignment horizontal="justify" vertical="top"/>
    </xf>
    <xf numFmtId="49" fontId="11" fillId="2" borderId="2" xfId="0" applyNumberFormat="1" applyFont="1" applyFill="1" applyBorder="1" applyAlignment="1">
      <alignment horizontal="justify" vertical="top"/>
    </xf>
    <xf numFmtId="0" fontId="15" fillId="2" borderId="13" xfId="0" applyFont="1" applyFill="1" applyBorder="1" applyAlignment="1">
      <alignment horizontal="justify" vertical="top" wrapText="1"/>
    </xf>
    <xf numFmtId="0" fontId="11" fillId="2" borderId="15" xfId="0" applyFont="1" applyFill="1" applyBorder="1" applyAlignment="1">
      <alignment horizontal="justify" vertical="top"/>
    </xf>
    <xf numFmtId="0" fontId="11" fillId="2" borderId="3" xfId="0" applyFont="1" applyFill="1" applyBorder="1" applyAlignment="1">
      <alignment horizontal="justify"/>
    </xf>
    <xf numFmtId="0" fontId="15" fillId="2" borderId="15" xfId="0" applyFont="1" applyFill="1" applyBorder="1" applyAlignment="1">
      <alignment horizontal="justify" vertical="top" wrapText="1"/>
    </xf>
    <xf numFmtId="0" fontId="15" fillId="2" borderId="3" xfId="0" applyFont="1" applyFill="1" applyBorder="1" applyAlignment="1">
      <alignment horizontal="justify" vertical="top" wrapText="1"/>
    </xf>
    <xf numFmtId="0" fontId="11" fillId="2" borderId="16" xfId="0" applyFont="1" applyFill="1" applyBorder="1" applyAlignment="1">
      <alignment horizontal="justify" vertical="top" wrapText="1"/>
    </xf>
    <xf numFmtId="14" fontId="15" fillId="2" borderId="17" xfId="0" applyNumberFormat="1" applyFont="1" applyFill="1" applyBorder="1" applyAlignment="1">
      <alignment horizontal="justify" vertical="top" wrapText="1"/>
    </xf>
    <xf numFmtId="49" fontId="11" fillId="2" borderId="2" xfId="0" applyNumberFormat="1" applyFont="1" applyFill="1" applyBorder="1" applyAlignment="1">
      <alignment horizontal="distributed" vertical="top"/>
    </xf>
    <xf numFmtId="14" fontId="15" fillId="2" borderId="18" xfId="0" applyNumberFormat="1" applyFont="1" applyFill="1" applyBorder="1" applyAlignment="1">
      <alignment horizontal="justify" vertical="top" wrapText="1"/>
    </xf>
    <xf numFmtId="165" fontId="4" fillId="4" borderId="2" xfId="0" applyNumberFormat="1" applyFont="1" applyFill="1" applyBorder="1" applyAlignment="1">
      <alignment horizontal="right" wrapText="1"/>
    </xf>
    <xf numFmtId="165" fontId="4" fillId="0" borderId="2" xfId="0" applyNumberFormat="1" applyFont="1" applyFill="1" applyBorder="1" applyAlignment="1">
      <alignment horizontal="right" wrapText="1"/>
    </xf>
    <xf numFmtId="165" fontId="4" fillId="4" borderId="3" xfId="0" applyNumberFormat="1" applyFont="1" applyFill="1" applyBorder="1" applyAlignment="1">
      <alignment horizontal="right" wrapText="1"/>
    </xf>
    <xf numFmtId="0" fontId="15" fillId="2" borderId="19" xfId="0" applyFont="1" applyFill="1" applyBorder="1" applyAlignment="1">
      <alignment horizontal="justify" vertical="top" wrapText="1"/>
    </xf>
    <xf numFmtId="0" fontId="15" fillId="2" borderId="20" xfId="0" applyFont="1" applyFill="1" applyBorder="1" applyAlignment="1">
      <alignment horizontal="justify" vertical="center" textRotation="90" wrapText="1"/>
    </xf>
    <xf numFmtId="0" fontId="11" fillId="2" borderId="13" xfId="0" applyFont="1" applyFill="1" applyBorder="1" applyAlignment="1">
      <alignment vertical="center" textRotation="90"/>
    </xf>
    <xf numFmtId="165" fontId="3" fillId="4" borderId="19" xfId="0" applyNumberFormat="1" applyFont="1" applyFill="1" applyBorder="1" applyAlignment="1">
      <alignment horizontal="right"/>
    </xf>
    <xf numFmtId="165" fontId="16" fillId="4" borderId="19" xfId="0" applyNumberFormat="1" applyFont="1" applyFill="1" applyBorder="1" applyAlignment="1">
      <alignment horizontal="right"/>
    </xf>
    <xf numFmtId="165" fontId="3" fillId="4" borderId="21" xfId="0" applyNumberFormat="1" applyFont="1" applyFill="1" applyBorder="1" applyAlignment="1">
      <alignment horizontal="right"/>
    </xf>
    <xf numFmtId="165" fontId="3" fillId="4" borderId="22" xfId="0" applyNumberFormat="1" applyFont="1" applyFill="1" applyBorder="1" applyAlignment="1">
      <alignment horizontal="right"/>
    </xf>
    <xf numFmtId="165" fontId="16" fillId="4" borderId="22" xfId="0" applyNumberFormat="1" applyFont="1" applyFill="1" applyBorder="1" applyAlignment="1">
      <alignment horizontal="right"/>
    </xf>
    <xf numFmtId="0" fontId="15" fillId="2" borderId="23" xfId="0" applyFont="1" applyFill="1" applyBorder="1" applyAlignment="1">
      <alignment horizontal="justify" vertical="top" wrapText="1"/>
    </xf>
    <xf numFmtId="164" fontId="14" fillId="2" borderId="2" xfId="3" applyFont="1" applyFill="1" applyBorder="1" applyAlignment="1">
      <alignment horizontal="justify" vertical="top" wrapText="1"/>
    </xf>
    <xf numFmtId="165" fontId="16" fillId="4" borderId="2" xfId="0" applyNumberFormat="1" applyFont="1" applyFill="1" applyBorder="1" applyAlignment="1">
      <alignment horizontal="right"/>
    </xf>
    <xf numFmtId="165" fontId="16" fillId="0" borderId="2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justify" vertical="top" wrapText="1"/>
    </xf>
    <xf numFmtId="0" fontId="15" fillId="2" borderId="2" xfId="0" applyFont="1" applyFill="1" applyBorder="1" applyAlignment="1">
      <alignment vertical="top" wrapText="1"/>
    </xf>
    <xf numFmtId="0" fontId="11" fillId="2" borderId="2" xfId="0" applyFont="1" applyFill="1" applyBorder="1"/>
    <xf numFmtId="165" fontId="29" fillId="0" borderId="2" xfId="0" applyNumberFormat="1" applyFont="1" applyFill="1" applyBorder="1" applyAlignment="1">
      <alignment horizontal="right"/>
    </xf>
    <xf numFmtId="0" fontId="11" fillId="2" borderId="3" xfId="0" applyFont="1" applyFill="1" applyBorder="1"/>
    <xf numFmtId="49" fontId="11" fillId="2" borderId="3" xfId="0" applyNumberFormat="1" applyFont="1" applyFill="1" applyBorder="1"/>
    <xf numFmtId="0" fontId="11" fillId="2" borderId="3" xfId="0" applyFont="1" applyFill="1" applyBorder="1" applyAlignment="1">
      <alignment vertical="center" textRotation="90"/>
    </xf>
    <xf numFmtId="49" fontId="11" fillId="2" borderId="2" xfId="0" applyNumberFormat="1" applyFont="1" applyFill="1" applyBorder="1"/>
    <xf numFmtId="0" fontId="11" fillId="2" borderId="2" xfId="0" applyFont="1" applyFill="1" applyBorder="1" applyAlignment="1">
      <alignment vertical="center" textRotation="90"/>
    </xf>
    <xf numFmtId="0" fontId="22" fillId="2" borderId="2" xfId="0" applyFont="1" applyFill="1" applyBorder="1" applyAlignment="1">
      <alignment horizontal="center" vertical="center" textRotation="90"/>
    </xf>
    <xf numFmtId="49" fontId="23" fillId="2" borderId="13" xfId="0" applyNumberFormat="1" applyFont="1" applyFill="1" applyBorder="1" applyAlignment="1">
      <alignment horizontal="center" vertical="center"/>
    </xf>
    <xf numFmtId="165" fontId="24" fillId="4" borderId="13" xfId="0" applyNumberFormat="1" applyFont="1" applyFill="1" applyBorder="1" applyAlignment="1">
      <alignment horizontal="right"/>
    </xf>
    <xf numFmtId="165" fontId="24" fillId="0" borderId="13" xfId="0" applyNumberFormat="1" applyFont="1" applyFill="1" applyBorder="1" applyAlignment="1">
      <alignment horizontal="right"/>
    </xf>
    <xf numFmtId="49" fontId="3" fillId="2" borderId="19" xfId="0" applyNumberFormat="1" applyFont="1" applyFill="1" applyBorder="1" applyAlignment="1">
      <alignment horizontal="center"/>
    </xf>
    <xf numFmtId="165" fontId="3" fillId="0" borderId="21" xfId="0" applyNumberFormat="1" applyFont="1" applyFill="1" applyBorder="1" applyAlignment="1">
      <alignment horizontal="right"/>
    </xf>
    <xf numFmtId="49" fontId="3" fillId="2" borderId="22" xfId="0" applyNumberFormat="1" applyFont="1" applyFill="1" applyBorder="1" applyAlignment="1">
      <alignment horizontal="center"/>
    </xf>
    <xf numFmtId="165" fontId="16" fillId="4" borderId="3" xfId="0" applyNumberFormat="1" applyFont="1" applyFill="1" applyBorder="1" applyAlignment="1">
      <alignment horizontal="right" wrapText="1"/>
    </xf>
    <xf numFmtId="165" fontId="4" fillId="0" borderId="3" xfId="0" applyNumberFormat="1" applyFont="1" applyFill="1" applyBorder="1" applyAlignment="1">
      <alignment horizontal="right" wrapText="1"/>
    </xf>
    <xf numFmtId="165" fontId="4" fillId="0" borderId="7" xfId="0" applyNumberFormat="1" applyFont="1" applyFill="1" applyBorder="1" applyAlignment="1">
      <alignment horizontal="right" wrapText="1"/>
    </xf>
    <xf numFmtId="165" fontId="16" fillId="0" borderId="3" xfId="0" applyNumberFormat="1" applyFont="1" applyFill="1" applyBorder="1" applyAlignment="1">
      <alignment horizontal="right" wrapText="1"/>
    </xf>
    <xf numFmtId="165" fontId="4" fillId="4" borderId="7" xfId="0" applyNumberFormat="1" applyFont="1" applyFill="1" applyBorder="1" applyAlignment="1">
      <alignment horizontal="right" wrapText="1"/>
    </xf>
    <xf numFmtId="165" fontId="4" fillId="4" borderId="17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justify" vertical="top" wrapText="1"/>
    </xf>
    <xf numFmtId="0" fontId="11" fillId="2" borderId="2" xfId="0" applyFont="1" applyFill="1" applyBorder="1" applyAlignment="1">
      <alignment horizontal="justify" vertical="top" wrapText="1"/>
    </xf>
    <xf numFmtId="49" fontId="11" fillId="2" borderId="3" xfId="0" applyNumberFormat="1" applyFont="1" applyFill="1" applyBorder="1" applyAlignment="1"/>
    <xf numFmtId="49" fontId="11" fillId="2" borderId="2" xfId="0" applyNumberFormat="1" applyFont="1" applyFill="1" applyBorder="1" applyAlignment="1">
      <alignment horizontal="justify" vertical="top" wrapText="1"/>
    </xf>
    <xf numFmtId="0" fontId="26" fillId="2" borderId="16" xfId="0" applyFont="1" applyFill="1" applyBorder="1" applyAlignment="1">
      <alignment horizontal="left" vertical="top" wrapText="1"/>
    </xf>
    <xf numFmtId="0" fontId="26" fillId="2" borderId="10" xfId="0" applyFont="1" applyFill="1" applyBorder="1" applyAlignment="1">
      <alignment horizontal="center" vertical="top"/>
    </xf>
    <xf numFmtId="0" fontId="26" fillId="2" borderId="2" xfId="0" applyFont="1" applyFill="1" applyBorder="1" applyAlignment="1">
      <alignment horizontal="justify" vertical="top"/>
    </xf>
    <xf numFmtId="49" fontId="26" fillId="2" borderId="2" xfId="0" applyNumberFormat="1" applyFont="1" applyFill="1" applyBorder="1" applyAlignment="1">
      <alignment horizontal="justify" vertical="top"/>
    </xf>
    <xf numFmtId="0" fontId="26" fillId="2" borderId="2" xfId="0" applyFont="1" applyFill="1" applyBorder="1" applyAlignment="1">
      <alignment horizontal="distributed" vertical="top"/>
    </xf>
    <xf numFmtId="49" fontId="26" fillId="2" borderId="2" xfId="0" applyNumberFormat="1" applyFont="1" applyFill="1" applyBorder="1" applyAlignment="1">
      <alignment horizontal="distributed" vertical="top"/>
    </xf>
    <xf numFmtId="0" fontId="26" fillId="2" borderId="3" xfId="0" applyFont="1" applyFill="1" applyBorder="1" applyAlignment="1">
      <alignment horizontal="justify" vertical="top"/>
    </xf>
    <xf numFmtId="0" fontId="27" fillId="2" borderId="19" xfId="0" applyFont="1" applyFill="1" applyBorder="1" applyAlignment="1">
      <alignment horizontal="justify" vertical="top" wrapText="1"/>
    </xf>
    <xf numFmtId="0" fontId="27" fillId="2" borderId="13" xfId="0" applyFont="1" applyFill="1" applyBorder="1" applyAlignment="1">
      <alignment horizontal="justify" vertical="top" wrapText="1"/>
    </xf>
    <xf numFmtId="0" fontId="27" fillId="2" borderId="20" xfId="0" applyFont="1" applyFill="1" applyBorder="1" applyAlignment="1">
      <alignment horizontal="justify" vertical="center" textRotation="90" wrapText="1"/>
    </xf>
    <xf numFmtId="49" fontId="20" fillId="2" borderId="2" xfId="0" applyNumberFormat="1" applyFont="1" applyFill="1" applyBorder="1" applyAlignment="1">
      <alignment horizontal="center"/>
    </xf>
    <xf numFmtId="0" fontId="21" fillId="2" borderId="16" xfId="0" applyFont="1" applyFill="1" applyBorder="1" applyAlignment="1">
      <alignment horizontal="justify" vertical="top" wrapText="1"/>
    </xf>
    <xf numFmtId="0" fontId="21" fillId="2" borderId="10" xfId="0" applyFont="1" applyFill="1" applyBorder="1" applyAlignment="1">
      <alignment horizontal="center" vertical="top"/>
    </xf>
    <xf numFmtId="49" fontId="24" fillId="2" borderId="3" xfId="0" applyNumberFormat="1" applyFont="1" applyFill="1" applyBorder="1" applyAlignment="1">
      <alignment horizontal="center"/>
    </xf>
    <xf numFmtId="165" fontId="24" fillId="4" borderId="3" xfId="0" applyNumberFormat="1" applyFont="1" applyFill="1" applyBorder="1" applyAlignment="1">
      <alignment horizontal="right"/>
    </xf>
    <xf numFmtId="165" fontId="25" fillId="4" borderId="3" xfId="0" applyNumberFormat="1" applyFont="1" applyFill="1" applyBorder="1" applyAlignment="1">
      <alignment horizontal="right"/>
    </xf>
    <xf numFmtId="165" fontId="24" fillId="0" borderId="3" xfId="0" applyNumberFormat="1" applyFont="1" applyFill="1" applyBorder="1" applyAlignment="1">
      <alignment horizontal="right"/>
    </xf>
    <xf numFmtId="165" fontId="25" fillId="0" borderId="3" xfId="0" applyNumberFormat="1" applyFont="1" applyFill="1" applyBorder="1" applyAlignment="1">
      <alignment horizontal="right"/>
    </xf>
    <xf numFmtId="165" fontId="20" fillId="4" borderId="3" xfId="0" applyNumberFormat="1" applyFont="1" applyFill="1" applyBorder="1" applyAlignment="1">
      <alignment horizontal="right"/>
    </xf>
    <xf numFmtId="165" fontId="29" fillId="4" borderId="3" xfId="0" applyNumberFormat="1" applyFont="1" applyFill="1" applyBorder="1" applyAlignment="1">
      <alignment horizontal="right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/>
    <xf numFmtId="0" fontId="11" fillId="2" borderId="3" xfId="0" applyFont="1" applyFill="1" applyBorder="1" applyAlignment="1">
      <alignment horizontal="distributed" vertical="top"/>
    </xf>
    <xf numFmtId="0" fontId="15" fillId="2" borderId="22" xfId="0" applyFont="1" applyFill="1" applyBorder="1" applyAlignment="1">
      <alignment horizontal="justify" vertical="top" wrapText="1"/>
    </xf>
    <xf numFmtId="0" fontId="13" fillId="2" borderId="24" xfId="0" applyFont="1" applyFill="1" applyBorder="1" applyAlignment="1">
      <alignment horizontal="justify" vertical="top" wrapText="1"/>
    </xf>
    <xf numFmtId="165" fontId="5" fillId="4" borderId="25" xfId="0" applyNumberFormat="1" applyFont="1" applyFill="1" applyBorder="1" applyAlignment="1">
      <alignment horizontal="right"/>
    </xf>
    <xf numFmtId="165" fontId="19" fillId="4" borderId="25" xfId="0" applyNumberFormat="1" applyFont="1" applyFill="1" applyBorder="1" applyAlignment="1">
      <alignment horizontal="right"/>
    </xf>
    <xf numFmtId="0" fontId="11" fillId="2" borderId="0" xfId="0" applyFont="1" applyFill="1" applyAlignment="1">
      <alignment horizontal="justify" vertical="top"/>
    </xf>
    <xf numFmtId="0" fontId="11" fillId="2" borderId="0" xfId="0" applyFont="1" applyFill="1" applyAlignment="1">
      <alignment horizontal="center" vertical="top"/>
    </xf>
    <xf numFmtId="49" fontId="11" fillId="2" borderId="0" xfId="0" applyNumberFormat="1" applyFont="1" applyFill="1"/>
    <xf numFmtId="49" fontId="3" fillId="2" borderId="0" xfId="0" applyNumberFormat="1" applyFont="1" applyFill="1" applyAlignment="1">
      <alignment horizontal="center"/>
    </xf>
    <xf numFmtId="0" fontId="11" fillId="2" borderId="7" xfId="0" applyFont="1" applyFill="1" applyBorder="1" applyAlignment="1"/>
    <xf numFmtId="0" fontId="11" fillId="2" borderId="0" xfId="0" applyFont="1" applyFill="1" applyAlignment="1">
      <alignment horizontal="center" vertical="center"/>
    </xf>
    <xf numFmtId="165" fontId="11" fillId="0" borderId="0" xfId="0" applyNumberFormat="1" applyFont="1" applyAlignment="1">
      <alignment horizontal="justify" vertical="top"/>
    </xf>
    <xf numFmtId="165" fontId="11" fillId="0" borderId="0" xfId="0" applyNumberFormat="1" applyFont="1" applyAlignment="1">
      <alignment horizontal="center" vertical="top"/>
    </xf>
    <xf numFmtId="165" fontId="11" fillId="0" borderId="0" xfId="0" applyNumberFormat="1" applyFont="1"/>
    <xf numFmtId="165" fontId="3" fillId="0" borderId="0" xfId="0" applyNumberFormat="1" applyFont="1" applyAlignment="1">
      <alignment horizontal="center"/>
    </xf>
    <xf numFmtId="165" fontId="12" fillId="0" borderId="0" xfId="0" applyNumberFormat="1" applyFont="1"/>
    <xf numFmtId="0" fontId="11" fillId="0" borderId="7" xfId="0" applyFont="1" applyBorder="1" applyAlignment="1">
      <alignment horizontal="center" vertical="top"/>
    </xf>
    <xf numFmtId="49" fontId="15" fillId="2" borderId="26" xfId="0" applyNumberFormat="1" applyFont="1" applyFill="1" applyBorder="1" applyAlignment="1">
      <alignment horizontal="justify" vertical="top"/>
    </xf>
    <xf numFmtId="0" fontId="13" fillId="2" borderId="22" xfId="0" applyFont="1" applyFill="1" applyBorder="1" applyAlignment="1">
      <alignment horizontal="justify" vertical="top" wrapText="1"/>
    </xf>
    <xf numFmtId="0" fontId="21" fillId="2" borderId="27" xfId="0" applyFont="1" applyFill="1" applyBorder="1" applyAlignment="1">
      <alignment horizontal="justify" vertical="top" wrapText="1"/>
    </xf>
    <xf numFmtId="0" fontId="26" fillId="2" borderId="27" xfId="0" applyFont="1" applyFill="1" applyBorder="1" applyAlignment="1">
      <alignment horizontal="justify" vertical="top" wrapText="1"/>
    </xf>
    <xf numFmtId="0" fontId="11" fillId="2" borderId="23" xfId="0" applyFont="1" applyFill="1" applyBorder="1" applyAlignment="1">
      <alignment horizontal="justify" vertical="top" wrapText="1"/>
    </xf>
    <xf numFmtId="0" fontId="11" fillId="2" borderId="27" xfId="0" applyFont="1" applyFill="1" applyBorder="1" applyAlignment="1">
      <alignment horizontal="justify" vertical="top" wrapText="1"/>
    </xf>
    <xf numFmtId="0" fontId="11" fillId="2" borderId="28" xfId="0" applyFont="1" applyFill="1" applyBorder="1" applyAlignment="1">
      <alignment horizontal="justify" vertical="top"/>
    </xf>
    <xf numFmtId="14" fontId="15" fillId="2" borderId="28" xfId="0" applyNumberFormat="1" applyFont="1" applyFill="1" applyBorder="1" applyAlignment="1">
      <alignment horizontal="justify" vertical="top" wrapText="1"/>
    </xf>
    <xf numFmtId="0" fontId="15" fillId="2" borderId="20" xfId="0" applyFont="1" applyFill="1" applyBorder="1" applyAlignment="1">
      <alignment horizontal="justify" vertical="top" wrapText="1"/>
    </xf>
    <xf numFmtId="0" fontId="11" fillId="2" borderId="22" xfId="0" applyFont="1" applyFill="1" applyBorder="1" applyAlignment="1">
      <alignment horizontal="justify" vertical="top" wrapText="1"/>
    </xf>
    <xf numFmtId="0" fontId="15" fillId="2" borderId="27" xfId="0" applyFont="1" applyFill="1" applyBorder="1" applyAlignment="1">
      <alignment horizontal="justify" vertical="top" wrapText="1"/>
    </xf>
    <xf numFmtId="0" fontId="15" fillId="2" borderId="18" xfId="0" applyFont="1" applyFill="1" applyBorder="1" applyAlignment="1">
      <alignment horizontal="justify" vertical="top" wrapText="1"/>
    </xf>
    <xf numFmtId="49" fontId="11" fillId="2" borderId="3" xfId="0" applyNumberFormat="1" applyFont="1" applyFill="1" applyBorder="1" applyAlignment="1">
      <alignment horizontal="center" vertical="top"/>
    </xf>
    <xf numFmtId="165" fontId="3" fillId="0" borderId="19" xfId="0" applyNumberFormat="1" applyFont="1" applyFill="1" applyBorder="1" applyAlignment="1">
      <alignment horizontal="right"/>
    </xf>
    <xf numFmtId="165" fontId="3" fillId="4" borderId="27" xfId="0" applyNumberFormat="1" applyFont="1" applyFill="1" applyBorder="1" applyAlignment="1">
      <alignment horizontal="right"/>
    </xf>
    <xf numFmtId="14" fontId="15" fillId="2" borderId="20" xfId="0" applyNumberFormat="1" applyFont="1" applyFill="1" applyBorder="1" applyAlignment="1">
      <alignment horizontal="justify" vertical="top" wrapText="1"/>
    </xf>
    <xf numFmtId="165" fontId="16" fillId="4" borderId="27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justify" vertical="top" wrapText="1"/>
    </xf>
    <xf numFmtId="0" fontId="13" fillId="2" borderId="29" xfId="0" applyFont="1" applyFill="1" applyBorder="1" applyAlignment="1">
      <alignment horizontal="center" vertical="top"/>
    </xf>
    <xf numFmtId="49" fontId="5" fillId="2" borderId="15" xfId="0" applyNumberFormat="1" applyFont="1" applyFill="1" applyBorder="1" applyAlignment="1">
      <alignment horizontal="center"/>
    </xf>
    <xf numFmtId="165" fontId="5" fillId="4" borderId="23" xfId="0" applyNumberFormat="1" applyFont="1" applyFill="1" applyBorder="1" applyAlignment="1">
      <alignment horizontal="right"/>
    </xf>
    <xf numFmtId="165" fontId="19" fillId="4" borderId="23" xfId="0" applyNumberFormat="1" applyFont="1" applyFill="1" applyBorder="1" applyAlignment="1">
      <alignment horizontal="right"/>
    </xf>
    <xf numFmtId="0" fontId="11" fillId="2" borderId="7" xfId="0" applyFont="1" applyFill="1" applyBorder="1" applyAlignment="1">
      <alignment vertical="top"/>
    </xf>
    <xf numFmtId="0" fontId="11" fillId="2" borderId="3" xfId="0" applyFont="1" applyFill="1" applyBorder="1" applyAlignment="1">
      <alignment vertical="top"/>
    </xf>
    <xf numFmtId="49" fontId="11" fillId="2" borderId="13" xfId="0" applyNumberFormat="1" applyFont="1" applyFill="1" applyBorder="1" applyAlignment="1">
      <alignment horizontal="justify" vertical="top" wrapText="1"/>
    </xf>
    <xf numFmtId="0" fontId="11" fillId="2" borderId="3" xfId="0" applyFont="1" applyFill="1" applyBorder="1" applyAlignment="1">
      <alignment vertical="top" wrapText="1"/>
    </xf>
    <xf numFmtId="49" fontId="11" fillId="2" borderId="3" xfId="0" applyNumberFormat="1" applyFont="1" applyFill="1" applyBorder="1" applyAlignment="1">
      <alignment vertical="top" wrapText="1"/>
    </xf>
    <xf numFmtId="49" fontId="11" fillId="2" borderId="3" xfId="0" applyNumberFormat="1" applyFont="1" applyFill="1" applyBorder="1" applyAlignment="1">
      <alignment horizontal="justify" vertical="top" wrapText="1"/>
    </xf>
    <xf numFmtId="0" fontId="27" fillId="2" borderId="2" xfId="0" applyFont="1" applyFill="1" applyBorder="1" applyAlignment="1">
      <alignment horizontal="justify" vertical="top"/>
    </xf>
    <xf numFmtId="0" fontId="27" fillId="2" borderId="3" xfId="0" applyFont="1" applyFill="1" applyBorder="1" applyAlignment="1">
      <alignment horizontal="justify" vertical="top"/>
    </xf>
    <xf numFmtId="49" fontId="3" fillId="2" borderId="15" xfId="0" applyNumberFormat="1" applyFont="1" applyFill="1" applyBorder="1" applyAlignment="1">
      <alignment horizontal="center"/>
    </xf>
    <xf numFmtId="0" fontId="22" fillId="2" borderId="2" xfId="0" applyFont="1" applyFill="1" applyBorder="1" applyAlignment="1">
      <alignment horizontal="justify" vertical="top"/>
    </xf>
    <xf numFmtId="0" fontId="22" fillId="2" borderId="3" xfId="0" applyFont="1" applyFill="1" applyBorder="1" applyAlignment="1">
      <alignment horizontal="justify" vertical="top"/>
    </xf>
    <xf numFmtId="165" fontId="3" fillId="0" borderId="27" xfId="0" applyNumberFormat="1" applyFont="1" applyFill="1" applyBorder="1" applyAlignment="1">
      <alignment horizontal="right"/>
    </xf>
    <xf numFmtId="0" fontId="13" fillId="2" borderId="15" xfId="0" applyFont="1" applyFill="1" applyBorder="1" applyAlignment="1">
      <alignment horizontal="justify" vertical="top"/>
    </xf>
    <xf numFmtId="0" fontId="18" fillId="2" borderId="25" xfId="0" applyFont="1" applyFill="1" applyBorder="1" applyAlignment="1">
      <alignment horizontal="center" vertical="center"/>
    </xf>
    <xf numFmtId="49" fontId="7" fillId="2" borderId="25" xfId="0" applyNumberFormat="1" applyFont="1" applyFill="1" applyBorder="1" applyAlignment="1">
      <alignment horizontal="center" vertical="center"/>
    </xf>
    <xf numFmtId="165" fontId="3" fillId="0" borderId="22" xfId="0" applyNumberFormat="1" applyFont="1" applyFill="1" applyBorder="1" applyAlignment="1">
      <alignment horizontal="right"/>
    </xf>
    <xf numFmtId="165" fontId="20" fillId="5" borderId="2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10" fillId="2" borderId="13" xfId="0" applyFont="1" applyFill="1" applyBorder="1" applyAlignment="1">
      <alignment vertical="top" wrapText="1"/>
    </xf>
    <xf numFmtId="0" fontId="11" fillId="2" borderId="13" xfId="0" applyFont="1" applyFill="1" applyBorder="1" applyAlignment="1">
      <alignment vertical="top" wrapText="1"/>
    </xf>
    <xf numFmtId="49" fontId="11" fillId="2" borderId="13" xfId="0" applyNumberFormat="1" applyFont="1" applyFill="1" applyBorder="1" applyAlignment="1">
      <alignment vertical="top" wrapText="1"/>
    </xf>
    <xf numFmtId="0" fontId="11" fillId="2" borderId="13" xfId="0" applyFont="1" applyFill="1" applyBorder="1" applyAlignment="1">
      <alignment vertical="top"/>
    </xf>
    <xf numFmtId="165" fontId="16" fillId="0" borderId="19" xfId="0" applyNumberFormat="1" applyFont="1" applyFill="1" applyBorder="1" applyAlignment="1">
      <alignment horizontal="right"/>
    </xf>
    <xf numFmtId="165" fontId="16" fillId="0" borderId="22" xfId="0" applyNumberFormat="1" applyFont="1" applyFill="1" applyBorder="1" applyAlignment="1">
      <alignment horizontal="right"/>
    </xf>
    <xf numFmtId="165" fontId="4" fillId="0" borderId="17" xfId="0" applyNumberFormat="1" applyFont="1" applyFill="1" applyBorder="1" applyAlignment="1">
      <alignment horizontal="right" wrapText="1"/>
    </xf>
    <xf numFmtId="165" fontId="16" fillId="0" borderId="27" xfId="0" applyNumberFormat="1" applyFont="1" applyFill="1" applyBorder="1" applyAlignment="1">
      <alignment horizontal="right"/>
    </xf>
    <xf numFmtId="165" fontId="5" fillId="0" borderId="23" xfId="0" applyNumberFormat="1" applyFont="1" applyFill="1" applyBorder="1" applyAlignment="1">
      <alignment horizontal="right"/>
    </xf>
    <xf numFmtId="165" fontId="19" fillId="0" borderId="23" xfId="0" applyNumberFormat="1" applyFont="1" applyFill="1" applyBorder="1" applyAlignment="1">
      <alignment horizontal="right"/>
    </xf>
    <xf numFmtId="0" fontId="8" fillId="3" borderId="7" xfId="0" applyNumberFormat="1" applyFont="1" applyFill="1" applyBorder="1" applyAlignment="1">
      <alignment horizontal="center" vertical="top" wrapText="1"/>
    </xf>
    <xf numFmtId="0" fontId="11" fillId="2" borderId="22" xfId="0" applyFont="1" applyFill="1" applyBorder="1" applyAlignment="1">
      <alignment horizontal="center" vertical="top" wrapText="1"/>
    </xf>
    <xf numFmtId="165" fontId="20" fillId="0" borderId="3" xfId="0" applyNumberFormat="1" applyFont="1" applyFill="1" applyBorder="1" applyAlignment="1">
      <alignment horizontal="right"/>
    </xf>
    <xf numFmtId="165" fontId="29" fillId="0" borderId="3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 wrapText="1"/>
    </xf>
    <xf numFmtId="49" fontId="4" fillId="4" borderId="30" xfId="0" applyNumberFormat="1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top" wrapText="1"/>
    </xf>
    <xf numFmtId="0" fontId="11" fillId="2" borderId="37" xfId="0" applyFont="1" applyFill="1" applyBorder="1" applyAlignment="1">
      <alignment horizontal="center" vertical="top" wrapText="1"/>
    </xf>
    <xf numFmtId="0" fontId="11" fillId="2" borderId="44" xfId="0" applyFont="1" applyFill="1" applyBorder="1" applyAlignment="1">
      <alignment horizontal="center" vertical="top"/>
    </xf>
    <xf numFmtId="0" fontId="11" fillId="2" borderId="10" xfId="0" applyFont="1" applyFill="1" applyBorder="1" applyAlignment="1">
      <alignment horizontal="center" vertical="top"/>
    </xf>
    <xf numFmtId="0" fontId="11" fillId="2" borderId="36" xfId="0" applyFont="1" applyFill="1" applyBorder="1" applyAlignment="1">
      <alignment horizontal="justify" vertical="top" wrapText="1"/>
    </xf>
    <xf numFmtId="0" fontId="11" fillId="2" borderId="37" xfId="0" applyFont="1" applyFill="1" applyBorder="1" applyAlignment="1">
      <alignment horizontal="justify" vertical="top" wrapText="1"/>
    </xf>
    <xf numFmtId="0" fontId="11" fillId="2" borderId="47" xfId="0" applyFont="1" applyFill="1" applyBorder="1" applyAlignment="1">
      <alignment horizontal="justify" vertical="top" wrapText="1"/>
    </xf>
    <xf numFmtId="0" fontId="11" fillId="2" borderId="29" xfId="0" applyFont="1" applyFill="1" applyBorder="1" applyAlignment="1">
      <alignment horizontal="center" vertical="top"/>
    </xf>
    <xf numFmtId="0" fontId="11" fillId="2" borderId="47" xfId="0" applyFont="1" applyFill="1" applyBorder="1" applyAlignment="1">
      <alignment horizontal="center" vertical="top" wrapText="1"/>
    </xf>
    <xf numFmtId="0" fontId="11" fillId="2" borderId="48" xfId="0" applyFont="1" applyFill="1" applyBorder="1" applyAlignment="1">
      <alignment horizontal="justify" vertical="top" wrapText="1"/>
    </xf>
    <xf numFmtId="0" fontId="11" fillId="2" borderId="49" xfId="0" applyFont="1" applyFill="1" applyBorder="1" applyAlignment="1">
      <alignment horizontal="justify" vertical="top" wrapText="1"/>
    </xf>
    <xf numFmtId="0" fontId="11" fillId="2" borderId="50" xfId="0" applyFont="1" applyFill="1" applyBorder="1" applyAlignment="1">
      <alignment horizontal="justify" vertical="top" wrapText="1"/>
    </xf>
    <xf numFmtId="0" fontId="11" fillId="2" borderId="15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8" xfId="0" applyFont="1" applyFill="1" applyBorder="1" applyAlignment="1">
      <alignment horizontal="center" vertical="top" wrapText="1"/>
    </xf>
    <xf numFmtId="0" fontId="11" fillId="2" borderId="50" xfId="0" applyFont="1" applyFill="1" applyBorder="1" applyAlignment="1">
      <alignment horizontal="center" vertical="top" wrapText="1"/>
    </xf>
    <xf numFmtId="0" fontId="11" fillId="2" borderId="51" xfId="0" applyFont="1" applyFill="1" applyBorder="1" applyAlignment="1">
      <alignment horizontal="justify" vertical="top" wrapText="1"/>
    </xf>
    <xf numFmtId="0" fontId="11" fillId="2" borderId="52" xfId="0" applyFont="1" applyFill="1" applyBorder="1" applyAlignment="1">
      <alignment horizontal="justify" vertical="top" wrapText="1"/>
    </xf>
    <xf numFmtId="0" fontId="11" fillId="2" borderId="53" xfId="0" applyFont="1" applyFill="1" applyBorder="1" applyAlignment="1">
      <alignment horizontal="justify" vertical="top" wrapText="1"/>
    </xf>
    <xf numFmtId="0" fontId="11" fillId="2" borderId="13" xfId="0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center" vertical="top"/>
    </xf>
    <xf numFmtId="0" fontId="11" fillId="2" borderId="13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justify" vertical="top"/>
    </xf>
    <xf numFmtId="0" fontId="11" fillId="2" borderId="15" xfId="0" applyFont="1" applyFill="1" applyBorder="1" applyAlignment="1">
      <alignment horizontal="justify" vertical="top"/>
    </xf>
    <xf numFmtId="0" fontId="11" fillId="2" borderId="3" xfId="0" applyFont="1" applyFill="1" applyBorder="1" applyAlignment="1">
      <alignment horizontal="justify" vertical="top"/>
    </xf>
    <xf numFmtId="0" fontId="11" fillId="2" borderId="13" xfId="0" applyFont="1" applyFill="1" applyBorder="1" applyAlignment="1">
      <alignment horizontal="justify" vertical="top" wrapText="1"/>
    </xf>
    <xf numFmtId="0" fontId="11" fillId="2" borderId="15" xfId="0" applyFont="1" applyFill="1" applyBorder="1" applyAlignment="1">
      <alignment horizontal="justify" vertical="top" wrapText="1"/>
    </xf>
    <xf numFmtId="0" fontId="11" fillId="2" borderId="3" xfId="0" applyFont="1" applyFill="1" applyBorder="1" applyAlignment="1">
      <alignment horizontal="justify" vertical="top" wrapText="1"/>
    </xf>
    <xf numFmtId="0" fontId="11" fillId="2" borderId="21" xfId="0" applyFont="1" applyFill="1" applyBorder="1" applyAlignment="1">
      <alignment horizontal="center" vertical="center"/>
    </xf>
    <xf numFmtId="0" fontId="8" fillId="3" borderId="38" xfId="0" applyNumberFormat="1" applyFont="1" applyFill="1" applyBorder="1" applyAlignment="1">
      <alignment horizontal="center" vertical="top" wrapText="1"/>
    </xf>
    <xf numFmtId="0" fontId="8" fillId="3" borderId="39" xfId="0" applyNumberFormat="1" applyFont="1" applyFill="1" applyBorder="1" applyAlignment="1">
      <alignment horizontal="center" vertical="top" wrapText="1"/>
    </xf>
    <xf numFmtId="0" fontId="8" fillId="3" borderId="5" xfId="0" applyNumberFormat="1" applyFont="1" applyFill="1" applyBorder="1" applyAlignment="1">
      <alignment horizontal="center" vertical="top" wrapText="1"/>
    </xf>
    <xf numFmtId="0" fontId="8" fillId="3" borderId="4" xfId="0" applyNumberFormat="1" applyFont="1" applyFill="1" applyBorder="1" applyAlignment="1">
      <alignment horizontal="center" vertical="top" wrapText="1"/>
    </xf>
    <xf numFmtId="0" fontId="8" fillId="3" borderId="40" xfId="0" applyNumberFormat="1" applyFont="1" applyFill="1" applyBorder="1" applyAlignment="1">
      <alignment horizontal="center" vertical="top" wrapText="1"/>
    </xf>
    <xf numFmtId="0" fontId="8" fillId="3" borderId="41" xfId="0" applyNumberFormat="1" applyFont="1" applyFill="1" applyBorder="1" applyAlignment="1">
      <alignment horizontal="center" vertical="top" wrapText="1"/>
    </xf>
    <xf numFmtId="0" fontId="8" fillId="3" borderId="43" xfId="0" applyNumberFormat="1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justify" vertical="top" wrapText="1"/>
    </xf>
    <xf numFmtId="0" fontId="15" fillId="2" borderId="3" xfId="0" applyFont="1" applyFill="1" applyBorder="1" applyAlignment="1">
      <alignment horizontal="justify" vertical="top" wrapText="1"/>
    </xf>
    <xf numFmtId="0" fontId="8" fillId="3" borderId="45" xfId="0" applyNumberFormat="1" applyFont="1" applyFill="1" applyBorder="1" applyAlignment="1">
      <alignment horizontal="center" vertical="top" wrapText="1"/>
    </xf>
    <xf numFmtId="0" fontId="8" fillId="3" borderId="7" xfId="0" applyNumberFormat="1" applyFont="1" applyFill="1" applyBorder="1" applyAlignment="1">
      <alignment horizontal="center" vertical="top" wrapText="1"/>
    </xf>
    <xf numFmtId="0" fontId="8" fillId="3" borderId="46" xfId="0" applyNumberFormat="1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justify"/>
    </xf>
    <xf numFmtId="0" fontId="11" fillId="2" borderId="3" xfId="0" applyFont="1" applyFill="1" applyBorder="1" applyAlignment="1">
      <alignment horizontal="justify"/>
    </xf>
    <xf numFmtId="0" fontId="8" fillId="3" borderId="42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/>
    </xf>
    <xf numFmtId="49" fontId="11" fillId="2" borderId="13" xfId="0" applyNumberFormat="1" applyFont="1" applyFill="1" applyBorder="1" applyAlignment="1">
      <alignment horizontal="justify" vertical="top"/>
    </xf>
    <xf numFmtId="49" fontId="11" fillId="2" borderId="15" xfId="0" applyNumberFormat="1" applyFont="1" applyFill="1" applyBorder="1" applyAlignment="1">
      <alignment horizontal="justify" vertical="top"/>
    </xf>
    <xf numFmtId="49" fontId="11" fillId="2" borderId="3" xfId="0" applyNumberFormat="1" applyFont="1" applyFill="1" applyBorder="1" applyAlignment="1">
      <alignment horizontal="justify" vertical="top"/>
    </xf>
    <xf numFmtId="0" fontId="8" fillId="3" borderId="13" xfId="0" applyNumberFormat="1" applyFont="1" applyFill="1" applyBorder="1" applyAlignment="1">
      <alignment horizontal="center" vertical="top" wrapText="1"/>
    </xf>
    <xf numFmtId="0" fontId="8" fillId="3" borderId="15" xfId="0" applyNumberFormat="1" applyFont="1" applyFill="1" applyBorder="1" applyAlignment="1">
      <alignment horizontal="center" vertical="top" wrapText="1"/>
    </xf>
    <xf numFmtId="49" fontId="11" fillId="2" borderId="13" xfId="0" applyNumberFormat="1" applyFont="1" applyFill="1" applyBorder="1" applyAlignment="1">
      <alignment horizontal="center" vertical="top"/>
    </xf>
    <xf numFmtId="49" fontId="11" fillId="2" borderId="15" xfId="0" applyNumberFormat="1" applyFont="1" applyFill="1" applyBorder="1" applyAlignment="1">
      <alignment horizontal="center" vertical="top"/>
    </xf>
    <xf numFmtId="49" fontId="11" fillId="2" borderId="3" xfId="0" applyNumberFormat="1" applyFont="1" applyFill="1" applyBorder="1" applyAlignment="1">
      <alignment horizontal="center" vertical="top"/>
    </xf>
    <xf numFmtId="0" fontId="11" fillId="2" borderId="15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8" fillId="3" borderId="3" xfId="0" applyNumberFormat="1" applyFont="1" applyFill="1" applyBorder="1" applyAlignment="1">
      <alignment horizontal="center" vertical="top" wrapText="1"/>
    </xf>
    <xf numFmtId="49" fontId="15" fillId="0" borderId="13" xfId="0" applyNumberFormat="1" applyFont="1" applyFill="1" applyBorder="1" applyAlignment="1">
      <alignment horizontal="center" vertical="center" textRotation="90" wrapText="1"/>
    </xf>
    <xf numFmtId="49" fontId="15" fillId="0" borderId="15" xfId="0" applyNumberFormat="1" applyFont="1" applyFill="1" applyBorder="1" applyAlignment="1">
      <alignment horizontal="center" vertical="center" textRotation="90" wrapText="1"/>
    </xf>
    <xf numFmtId="49" fontId="15" fillId="0" borderId="3" xfId="0" applyNumberFormat="1" applyFont="1" applyFill="1" applyBorder="1" applyAlignment="1">
      <alignment horizontal="center" vertical="center" textRotation="90" wrapText="1"/>
    </xf>
    <xf numFmtId="0" fontId="8" fillId="3" borderId="19" xfId="0" applyNumberFormat="1" applyFont="1" applyFill="1" applyBorder="1" applyAlignment="1">
      <alignment horizontal="center" vertical="top" wrapText="1"/>
    </xf>
    <xf numFmtId="0" fontId="8" fillId="3" borderId="23" xfId="0" applyNumberFormat="1" applyFont="1" applyFill="1" applyBorder="1" applyAlignment="1">
      <alignment horizontal="center" vertical="top" wrapText="1"/>
    </xf>
    <xf numFmtId="0" fontId="8" fillId="3" borderId="22" xfId="0" applyNumberFormat="1" applyFont="1" applyFill="1" applyBorder="1" applyAlignment="1">
      <alignment horizontal="center" vertical="top" wrapText="1"/>
    </xf>
    <xf numFmtId="0" fontId="8" fillId="3" borderId="20" xfId="0" applyNumberFormat="1" applyFont="1" applyFill="1" applyBorder="1" applyAlignment="1">
      <alignment horizontal="center" vertical="top" wrapText="1"/>
    </xf>
    <xf numFmtId="0" fontId="8" fillId="3" borderId="28" xfId="0" applyNumberFormat="1" applyFont="1" applyFill="1" applyBorder="1" applyAlignment="1">
      <alignment horizontal="center" vertical="top" wrapText="1"/>
    </xf>
    <xf numFmtId="0" fontId="8" fillId="3" borderId="17" xfId="0" applyNumberFormat="1" applyFont="1" applyFill="1" applyBorder="1" applyAlignment="1">
      <alignment horizontal="center" vertical="top" wrapText="1"/>
    </xf>
    <xf numFmtId="49" fontId="15" fillId="0" borderId="27" xfId="0" applyNumberFormat="1" applyFont="1" applyFill="1" applyBorder="1" applyAlignment="1">
      <alignment horizontal="center" vertical="center" wrapText="1"/>
    </xf>
    <xf numFmtId="49" fontId="15" fillId="0" borderId="30" xfId="0" applyNumberFormat="1" applyFont="1" applyFill="1" applyBorder="1" applyAlignment="1">
      <alignment horizontal="center" vertical="center" wrapText="1"/>
    </xf>
    <xf numFmtId="49" fontId="15" fillId="0" borderId="18" xfId="0" applyNumberFormat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top" wrapText="1"/>
    </xf>
    <xf numFmtId="0" fontId="15" fillId="2" borderId="15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14" fontId="15" fillId="2" borderId="13" xfId="0" applyNumberFormat="1" applyFont="1" applyFill="1" applyBorder="1" applyAlignment="1">
      <alignment horizontal="center" vertical="top" wrapText="1"/>
    </xf>
    <xf numFmtId="14" fontId="15" fillId="2" borderId="15" xfId="0" applyNumberFormat="1" applyFont="1" applyFill="1" applyBorder="1" applyAlignment="1">
      <alignment horizontal="center" vertical="top" wrapText="1"/>
    </xf>
    <xf numFmtId="14" fontId="15" fillId="2" borderId="3" xfId="0" applyNumberFormat="1" applyFont="1" applyFill="1" applyBorder="1" applyAlignment="1">
      <alignment horizontal="center" vertical="top" wrapText="1"/>
    </xf>
    <xf numFmtId="49" fontId="4" fillId="4" borderId="13" xfId="0" applyNumberFormat="1" applyFont="1" applyFill="1" applyBorder="1" applyAlignment="1">
      <alignment horizontal="center" vertical="center" textRotation="90" wrapText="1"/>
    </xf>
    <xf numFmtId="49" fontId="4" fillId="4" borderId="15" xfId="0" applyNumberFormat="1" applyFont="1" applyFill="1" applyBorder="1" applyAlignment="1">
      <alignment horizontal="center" vertical="center" textRotation="90" wrapText="1"/>
    </xf>
    <xf numFmtId="49" fontId="4" fillId="4" borderId="3" xfId="0" applyNumberFormat="1" applyFont="1" applyFill="1" applyBorder="1" applyAlignment="1">
      <alignment horizontal="center" vertical="center" textRotation="90" wrapText="1"/>
    </xf>
    <xf numFmtId="49" fontId="4" fillId="2" borderId="13" xfId="0" applyNumberFormat="1" applyFont="1" applyFill="1" applyBorder="1" applyAlignment="1">
      <alignment horizontal="center" vertical="center" textRotation="90" wrapText="1"/>
    </xf>
    <xf numFmtId="49" fontId="4" fillId="2" borderId="15" xfId="0" applyNumberFormat="1" applyFont="1" applyFill="1" applyBorder="1" applyAlignment="1">
      <alignment horizontal="center" vertical="center" textRotation="90" wrapText="1"/>
    </xf>
    <xf numFmtId="49" fontId="4" fillId="2" borderId="3" xfId="0" applyNumberFormat="1" applyFont="1" applyFill="1" applyBorder="1" applyAlignment="1">
      <alignment horizontal="center" vertical="center" textRotation="90" wrapText="1"/>
    </xf>
    <xf numFmtId="49" fontId="16" fillId="4" borderId="13" xfId="0" applyNumberFormat="1" applyFont="1" applyFill="1" applyBorder="1" applyAlignment="1">
      <alignment horizontal="center" vertical="center" textRotation="90" wrapText="1"/>
    </xf>
    <xf numFmtId="49" fontId="16" fillId="4" borderId="15" xfId="0" applyNumberFormat="1" applyFont="1" applyFill="1" applyBorder="1" applyAlignment="1">
      <alignment horizontal="center" vertical="center" textRotation="90" wrapText="1"/>
    </xf>
    <xf numFmtId="49" fontId="16" fillId="4" borderId="3" xfId="0" applyNumberFormat="1" applyFont="1" applyFill="1" applyBorder="1" applyAlignment="1">
      <alignment horizontal="center" vertical="center" textRotation="90" wrapText="1"/>
    </xf>
    <xf numFmtId="49" fontId="15" fillId="0" borderId="35" xfId="0" applyNumberFormat="1" applyFont="1" applyFill="1" applyBorder="1" applyAlignment="1">
      <alignment horizontal="center" vertical="center" textRotation="90" wrapText="1"/>
    </xf>
    <xf numFmtId="49" fontId="15" fillId="0" borderId="32" xfId="0" applyNumberFormat="1" applyFont="1" applyFill="1" applyBorder="1" applyAlignment="1">
      <alignment horizontal="center" vertical="center" wrapText="1"/>
    </xf>
    <xf numFmtId="49" fontId="15" fillId="0" borderId="33" xfId="0" applyNumberFormat="1" applyFont="1" applyFill="1" applyBorder="1" applyAlignment="1">
      <alignment horizontal="center" vertical="center" wrapText="1"/>
    </xf>
    <xf numFmtId="49" fontId="15" fillId="0" borderId="34" xfId="0" applyNumberFormat="1" applyFont="1" applyFill="1" applyBorder="1" applyAlignment="1">
      <alignment horizontal="center" vertical="center" wrapText="1"/>
    </xf>
    <xf numFmtId="49" fontId="15" fillId="0" borderId="22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49" fontId="15" fillId="0" borderId="17" xfId="0" applyNumberFormat="1" applyFont="1" applyFill="1" applyBorder="1" applyAlignment="1">
      <alignment horizontal="center" vertical="center" wrapText="1"/>
    </xf>
    <xf numFmtId="49" fontId="15" fillId="0" borderId="27" xfId="0" applyNumberFormat="1" applyFont="1" applyFill="1" applyBorder="1" applyAlignment="1">
      <alignment horizontal="center" vertical="center"/>
    </xf>
    <xf numFmtId="49" fontId="15" fillId="0" borderId="30" xfId="0" applyNumberFormat="1" applyFont="1" applyFill="1" applyBorder="1" applyAlignment="1">
      <alignment horizontal="center" vertical="center"/>
    </xf>
    <xf numFmtId="49" fontId="15" fillId="0" borderId="18" xfId="0" applyNumberFormat="1" applyFont="1" applyFill="1" applyBorder="1" applyAlignment="1">
      <alignment horizontal="center" vertical="center"/>
    </xf>
    <xf numFmtId="49" fontId="4" fillId="4" borderId="27" xfId="0" applyNumberFormat="1" applyFont="1" applyFill="1" applyBorder="1" applyAlignment="1">
      <alignment horizontal="center" vertical="center"/>
    </xf>
    <xf numFmtId="49" fontId="4" fillId="4" borderId="18" xfId="0" applyNumberFormat="1" applyFont="1" applyFill="1" applyBorder="1" applyAlignment="1">
      <alignment horizontal="center" vertical="center"/>
    </xf>
    <xf numFmtId="49" fontId="4" fillId="4" borderId="27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49" fontId="4" fillId="4" borderId="3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1" fillId="0" borderId="0" xfId="0" applyFont="1" applyAlignment="1">
      <alignment horizontal="left" vertical="top"/>
    </xf>
    <xf numFmtId="0" fontId="15" fillId="0" borderId="31" xfId="0" applyFont="1" applyFill="1" applyBorder="1" applyAlignment="1">
      <alignment horizontal="center" vertical="top" wrapText="1"/>
    </xf>
    <xf numFmtId="0" fontId="15" fillId="0" borderId="29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top" wrapText="1"/>
    </xf>
    <xf numFmtId="49" fontId="15" fillId="2" borderId="35" xfId="0" applyNumberFormat="1" applyFont="1" applyFill="1" applyBorder="1" applyAlignment="1">
      <alignment horizontal="center" vertical="top" wrapText="1"/>
    </xf>
    <xf numFmtId="49" fontId="15" fillId="2" borderId="15" xfId="0" applyNumberFormat="1" applyFont="1" applyFill="1" applyBorder="1" applyAlignment="1">
      <alignment horizontal="center" vertical="top" wrapText="1"/>
    </xf>
    <xf numFmtId="49" fontId="15" fillId="2" borderId="3" xfId="0" applyNumberFormat="1" applyFont="1" applyFill="1" applyBorder="1" applyAlignment="1">
      <alignment horizontal="center" vertical="top" wrapText="1"/>
    </xf>
    <xf numFmtId="49" fontId="16" fillId="4" borderId="27" xfId="0" applyNumberFormat="1" applyFont="1" applyFill="1" applyBorder="1" applyAlignment="1">
      <alignment horizontal="center" vertical="center" wrapText="1"/>
    </xf>
    <xf numFmtId="49" fontId="16" fillId="4" borderId="18" xfId="0" applyNumberFormat="1" applyFont="1" applyFill="1" applyBorder="1" applyAlignment="1">
      <alignment horizontal="center" vertical="center" wrapText="1"/>
    </xf>
    <xf numFmtId="49" fontId="4" fillId="4" borderId="30" xfId="0" applyNumberFormat="1" applyFont="1" applyFill="1" applyBorder="1" applyAlignment="1">
      <alignment horizontal="center" vertical="center" wrapText="1"/>
    </xf>
    <xf numFmtId="49" fontId="4" fillId="2" borderId="32" xfId="0" applyNumberFormat="1" applyFont="1" applyFill="1" applyBorder="1" applyAlignment="1">
      <alignment horizontal="center" vertical="center" textRotation="90" wrapText="1"/>
    </xf>
    <xf numFmtId="49" fontId="4" fillId="2" borderId="33" xfId="0" applyNumberFormat="1" applyFont="1" applyFill="1" applyBorder="1" applyAlignment="1">
      <alignment horizontal="center" vertical="center" textRotation="90" wrapText="1"/>
    </xf>
    <xf numFmtId="49" fontId="4" fillId="2" borderId="34" xfId="0" applyNumberFormat="1" applyFont="1" applyFill="1" applyBorder="1" applyAlignment="1">
      <alignment horizontal="center" vertical="center" textRotation="90" wrapText="1"/>
    </xf>
    <xf numFmtId="49" fontId="4" fillId="2" borderId="23" xfId="0" applyNumberFormat="1" applyFont="1" applyFill="1" applyBorder="1" applyAlignment="1">
      <alignment horizontal="center" vertical="center" textRotation="90" wrapText="1"/>
    </xf>
    <xf numFmtId="49" fontId="4" fillId="2" borderId="0" xfId="0" applyNumberFormat="1" applyFont="1" applyFill="1" applyBorder="1" applyAlignment="1">
      <alignment horizontal="center" vertical="center" textRotation="90" wrapText="1"/>
    </xf>
    <xf numFmtId="49" fontId="4" fillId="2" borderId="28" xfId="0" applyNumberFormat="1" applyFont="1" applyFill="1" applyBorder="1" applyAlignment="1">
      <alignment horizontal="center" vertical="center" textRotation="90" wrapText="1"/>
    </xf>
    <xf numFmtId="0" fontId="9" fillId="0" borderId="21" xfId="0" applyNumberFormat="1" applyFont="1" applyFill="1" applyBorder="1" applyAlignment="1">
      <alignment horizontal="center" vertical="center" wrapText="1"/>
    </xf>
    <xf numFmtId="0" fontId="9" fillId="0" borderId="2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center" vertical="center" wrapText="1"/>
    </xf>
  </cellXfs>
  <cellStyles count="4">
    <cellStyle name="Normal" xfId="1"/>
    <cellStyle name="xl66" xfId="2"/>
    <cellStyle name="Обычный" xfId="0" builtinId="0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44"/>
  <sheetViews>
    <sheetView tabSelected="1" view="pageBreakPreview" topLeftCell="E1" workbookViewId="0">
      <selection activeCell="AG143" sqref="AG143:BG145"/>
    </sheetView>
  </sheetViews>
  <sheetFormatPr defaultRowHeight="34.5" customHeight="1" x14ac:dyDescent="0.2"/>
  <cols>
    <col min="1" max="1" width="38.5703125" style="11" customWidth="1"/>
    <col min="2" max="2" width="5.7109375" style="12" customWidth="1"/>
    <col min="3" max="3" width="16.7109375" style="10" customWidth="1"/>
    <col min="4" max="4" width="3.85546875" style="10" customWidth="1"/>
    <col min="5" max="5" width="3.7109375" style="10" customWidth="1"/>
    <col min="6" max="6" width="0.7109375" style="10" hidden="1" customWidth="1"/>
    <col min="7" max="7" width="14.5703125" style="10" hidden="1" customWidth="1"/>
    <col min="8" max="8" width="12.5703125" style="10" hidden="1" customWidth="1"/>
    <col min="9" max="9" width="15" style="10" hidden="1" customWidth="1"/>
    <col min="10" max="10" width="14.28515625" style="10" hidden="1" customWidth="1"/>
    <col min="11" max="11" width="13.85546875" style="10" hidden="1" customWidth="1"/>
    <col min="12" max="12" width="15.28515625" style="10" hidden="1" customWidth="1"/>
    <col min="13" max="13" width="13.140625" style="10" hidden="1" customWidth="1"/>
    <col min="14" max="15" width="14.5703125" style="10" hidden="1" customWidth="1"/>
    <col min="16" max="16" width="12.140625" style="10" hidden="1" customWidth="1"/>
    <col min="17" max="17" width="11.140625" style="10" hidden="1" customWidth="1"/>
    <col min="18" max="18" width="12.5703125" style="10" hidden="1" customWidth="1"/>
    <col min="19" max="19" width="12.42578125" style="10" hidden="1" customWidth="1"/>
    <col min="20" max="20" width="11.42578125" style="10" hidden="1" customWidth="1"/>
    <col min="21" max="21" width="11.140625" style="10" hidden="1" customWidth="1"/>
    <col min="22" max="22" width="12.42578125" style="10" hidden="1" customWidth="1"/>
    <col min="23" max="23" width="14.7109375" style="10" customWidth="1"/>
    <col min="24" max="25" width="4.7109375" style="10" customWidth="1"/>
    <col min="26" max="26" width="29.28515625" style="10" hidden="1" customWidth="1"/>
    <col min="27" max="27" width="4.7109375" style="10" hidden="1" customWidth="1"/>
    <col min="28" max="28" width="4.85546875" style="10" hidden="1" customWidth="1"/>
    <col min="29" max="29" width="11.85546875" style="10" hidden="1" customWidth="1"/>
    <col min="30" max="30" width="5.42578125" style="13" customWidth="1"/>
    <col min="31" max="31" width="11.42578125" style="13" customWidth="1"/>
    <col min="32" max="32" width="4.28515625" style="13" customWidth="1"/>
    <col min="33" max="34" width="8.42578125" style="10" customWidth="1"/>
    <col min="35" max="36" width="5.5703125" style="10" customWidth="1"/>
    <col min="37" max="38" width="7.28515625" style="10" customWidth="1"/>
    <col min="39" max="39" width="5.7109375" style="10" customWidth="1"/>
    <col min="40" max="40" width="4.42578125" style="10" customWidth="1"/>
    <col min="41" max="42" width="8" style="14" customWidth="1"/>
    <col min="43" max="43" width="7.7109375" style="14" customWidth="1"/>
    <col min="44" max="44" width="6.5703125" style="14" customWidth="1"/>
    <col min="45" max="45" width="7.28515625" style="14" customWidth="1"/>
    <col min="46" max="46" width="5.42578125" style="14" customWidth="1"/>
    <col min="47" max="50" width="7.140625" style="14" customWidth="1"/>
    <col min="51" max="51" width="4.7109375" style="14" customWidth="1"/>
    <col min="52" max="52" width="7.140625" style="14" customWidth="1"/>
    <col min="53" max="53" width="7.85546875" style="10" customWidth="1"/>
    <col min="54" max="54" width="6" style="10" customWidth="1"/>
    <col min="55" max="55" width="7.7109375" style="10" customWidth="1"/>
    <col min="56" max="56" width="3.5703125" style="10" customWidth="1"/>
    <col min="57" max="57" width="8.140625" style="10" customWidth="1"/>
    <col min="58" max="58" width="8.28515625" style="10" customWidth="1"/>
    <col min="59" max="59" width="6.140625" style="10" customWidth="1"/>
    <col min="60" max="60" width="6.42578125" style="10" customWidth="1"/>
    <col min="61" max="61" width="4" style="10" customWidth="1"/>
    <col min="62" max="62" width="8.140625" style="10" customWidth="1"/>
    <col min="63" max="16384" width="9.140625" style="10"/>
  </cols>
  <sheetData>
    <row r="1" spans="1:62" ht="12.75" x14ac:dyDescent="0.2">
      <c r="A1" s="328" t="s">
        <v>173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  <c r="AV1" s="228"/>
      <c r="AW1" s="228"/>
      <c r="AX1" s="228"/>
      <c r="AY1" s="228"/>
      <c r="AZ1" s="228"/>
    </row>
    <row r="2" spans="1:62" ht="12.75" x14ac:dyDescent="0.2">
      <c r="A2" s="328" t="s">
        <v>240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328"/>
      <c r="AL2" s="328"/>
      <c r="AM2" s="328"/>
      <c r="AN2" s="328"/>
      <c r="AO2" s="328"/>
      <c r="AP2" s="328"/>
      <c r="AQ2" s="328"/>
      <c r="AR2" s="328"/>
      <c r="AS2" s="328"/>
      <c r="AT2" s="328"/>
      <c r="AU2" s="328"/>
      <c r="AV2" s="228"/>
      <c r="AW2" s="228"/>
      <c r="AX2" s="228"/>
      <c r="AY2" s="228"/>
      <c r="AZ2" s="228"/>
    </row>
    <row r="3" spans="1:62" ht="12.75" x14ac:dyDescent="0.2"/>
    <row r="4" spans="1:62" ht="25.5" x14ac:dyDescent="0.2">
      <c r="A4" s="11" t="s">
        <v>37</v>
      </c>
      <c r="B4" s="171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</row>
    <row r="5" spans="1:62" ht="12.75" x14ac:dyDescent="0.2">
      <c r="A5" s="329" t="s">
        <v>174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  <c r="AG5" s="19"/>
      <c r="AH5" s="19"/>
      <c r="AI5" s="19"/>
      <c r="AJ5" s="19"/>
      <c r="AK5" s="19"/>
      <c r="AL5" s="19"/>
      <c r="AM5" s="19"/>
      <c r="AN5" s="19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</row>
    <row r="6" spans="1:62" ht="13.5" thickBot="1" x14ac:dyDescent="0.25"/>
    <row r="7" spans="1:62" ht="12.75" customHeight="1" x14ac:dyDescent="0.2">
      <c r="A7" s="330" t="s">
        <v>194</v>
      </c>
      <c r="B7" s="333" t="s">
        <v>195</v>
      </c>
      <c r="C7" s="314" t="s">
        <v>77</v>
      </c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6"/>
      <c r="AC7" s="313" t="s">
        <v>187</v>
      </c>
      <c r="AD7" s="339" t="s">
        <v>188</v>
      </c>
      <c r="AE7" s="340"/>
      <c r="AF7" s="341"/>
      <c r="AG7" s="345" t="s">
        <v>189</v>
      </c>
      <c r="AH7" s="345"/>
      <c r="AI7" s="345"/>
      <c r="AJ7" s="345"/>
      <c r="AK7" s="345"/>
      <c r="AL7" s="345"/>
      <c r="AM7" s="345"/>
      <c r="AN7" s="345"/>
      <c r="AO7" s="345"/>
      <c r="AP7" s="345"/>
      <c r="AQ7" s="345"/>
      <c r="AR7" s="345"/>
      <c r="AS7" s="345"/>
      <c r="AT7" s="345"/>
      <c r="AU7" s="345"/>
      <c r="AV7" s="345"/>
      <c r="AW7" s="345"/>
      <c r="AX7" s="345"/>
      <c r="AY7" s="345"/>
      <c r="AZ7" s="345"/>
      <c r="BA7" s="345"/>
      <c r="BB7" s="345"/>
      <c r="BC7" s="345"/>
      <c r="BD7" s="345"/>
      <c r="BE7" s="345"/>
      <c r="BF7" s="345"/>
      <c r="BG7" s="345"/>
      <c r="BH7" s="345"/>
      <c r="BI7" s="345"/>
      <c r="BJ7" s="346"/>
    </row>
    <row r="8" spans="1:62" ht="12.75" x14ac:dyDescent="0.2">
      <c r="A8" s="331"/>
      <c r="B8" s="334"/>
      <c r="C8" s="317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9"/>
      <c r="AC8" s="287"/>
      <c r="AD8" s="342"/>
      <c r="AE8" s="343"/>
      <c r="AF8" s="344"/>
      <c r="AG8" s="347"/>
      <c r="AH8" s="347"/>
      <c r="AI8" s="347"/>
      <c r="AJ8" s="347"/>
      <c r="AK8" s="347"/>
      <c r="AL8" s="347"/>
      <c r="AM8" s="347"/>
      <c r="AN8" s="347"/>
      <c r="AO8" s="347"/>
      <c r="AP8" s="347"/>
      <c r="AQ8" s="347"/>
      <c r="AR8" s="347"/>
      <c r="AS8" s="347"/>
      <c r="AT8" s="347"/>
      <c r="AU8" s="347"/>
      <c r="AV8" s="347"/>
      <c r="AW8" s="347"/>
      <c r="AX8" s="347"/>
      <c r="AY8" s="347"/>
      <c r="AZ8" s="347"/>
      <c r="BA8" s="347"/>
      <c r="BB8" s="347"/>
      <c r="BC8" s="347"/>
      <c r="BD8" s="347"/>
      <c r="BE8" s="347"/>
      <c r="BF8" s="347"/>
      <c r="BG8" s="347"/>
      <c r="BH8" s="347"/>
      <c r="BI8" s="347"/>
      <c r="BJ8" s="348"/>
    </row>
    <row r="9" spans="1:62" ht="12.75" x14ac:dyDescent="0.2">
      <c r="A9" s="331"/>
      <c r="B9" s="334"/>
      <c r="C9" s="295" t="s">
        <v>6</v>
      </c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5" t="s">
        <v>7</v>
      </c>
      <c r="X9" s="296"/>
      <c r="Y9" s="296"/>
      <c r="Z9" s="296"/>
      <c r="AA9" s="296"/>
      <c r="AB9" s="296"/>
      <c r="AC9" s="287"/>
      <c r="AD9" s="342"/>
      <c r="AE9" s="343"/>
      <c r="AF9" s="344"/>
      <c r="AG9" s="349"/>
      <c r="AH9" s="349"/>
      <c r="AI9" s="349"/>
      <c r="AJ9" s="349"/>
      <c r="AK9" s="349"/>
      <c r="AL9" s="349"/>
      <c r="AM9" s="349"/>
      <c r="AN9" s="349"/>
      <c r="AO9" s="349"/>
      <c r="AP9" s="349"/>
      <c r="AQ9" s="349"/>
      <c r="AR9" s="349"/>
      <c r="AS9" s="349"/>
      <c r="AT9" s="349"/>
      <c r="AU9" s="349"/>
      <c r="AV9" s="349"/>
      <c r="AW9" s="349"/>
      <c r="AX9" s="349"/>
      <c r="AY9" s="349"/>
      <c r="AZ9" s="349"/>
      <c r="BA9" s="349"/>
      <c r="BB9" s="349"/>
      <c r="BC9" s="349"/>
      <c r="BD9" s="349"/>
      <c r="BE9" s="349"/>
      <c r="BF9" s="349"/>
      <c r="BG9" s="349"/>
      <c r="BH9" s="349"/>
      <c r="BI9" s="349"/>
      <c r="BJ9" s="350"/>
    </row>
    <row r="10" spans="1:62" ht="23.25" customHeight="1" x14ac:dyDescent="0.2">
      <c r="A10" s="331"/>
      <c r="B10" s="334"/>
      <c r="C10" s="320" t="s">
        <v>190</v>
      </c>
      <c r="D10" s="321"/>
      <c r="E10" s="322"/>
      <c r="F10" s="295" t="s">
        <v>191</v>
      </c>
      <c r="G10" s="296"/>
      <c r="H10" s="296"/>
      <c r="I10" s="297"/>
      <c r="J10" s="295" t="s">
        <v>192</v>
      </c>
      <c r="K10" s="296"/>
      <c r="L10" s="297"/>
      <c r="M10" s="295" t="s">
        <v>175</v>
      </c>
      <c r="N10" s="296"/>
      <c r="O10" s="296"/>
      <c r="P10" s="297"/>
      <c r="Q10" s="295" t="s">
        <v>193</v>
      </c>
      <c r="R10" s="296"/>
      <c r="S10" s="297"/>
      <c r="T10" s="295" t="s">
        <v>8</v>
      </c>
      <c r="U10" s="296"/>
      <c r="V10" s="297"/>
      <c r="W10" s="295" t="s">
        <v>9</v>
      </c>
      <c r="X10" s="296"/>
      <c r="Y10" s="297"/>
      <c r="Z10" s="295" t="s">
        <v>10</v>
      </c>
      <c r="AA10" s="296"/>
      <c r="AB10" s="297"/>
      <c r="AC10" s="287"/>
      <c r="AD10" s="342"/>
      <c r="AE10" s="343"/>
      <c r="AF10" s="344"/>
      <c r="AG10" s="325" t="s">
        <v>32</v>
      </c>
      <c r="AH10" s="338"/>
      <c r="AI10" s="338"/>
      <c r="AJ10" s="338"/>
      <c r="AK10" s="338"/>
      <c r="AL10" s="338"/>
      <c r="AM10" s="338"/>
      <c r="AN10" s="338"/>
      <c r="AO10" s="326"/>
      <c r="AP10" s="229"/>
      <c r="AQ10" s="325" t="s">
        <v>237</v>
      </c>
      <c r="AR10" s="338"/>
      <c r="AS10" s="338"/>
      <c r="AT10" s="338"/>
      <c r="AU10" s="326"/>
      <c r="AV10" s="325" t="s">
        <v>238</v>
      </c>
      <c r="AW10" s="338"/>
      <c r="AX10" s="338"/>
      <c r="AY10" s="338"/>
      <c r="AZ10" s="326"/>
      <c r="BA10" s="325" t="s">
        <v>47</v>
      </c>
      <c r="BB10" s="338"/>
      <c r="BC10" s="338"/>
      <c r="BD10" s="338"/>
      <c r="BE10" s="338"/>
      <c r="BF10" s="338"/>
      <c r="BG10" s="338"/>
      <c r="BH10" s="338"/>
      <c r="BI10" s="338"/>
      <c r="BJ10" s="326"/>
    </row>
    <row r="11" spans="1:62" ht="12.75" customHeight="1" x14ac:dyDescent="0.2">
      <c r="A11" s="331"/>
      <c r="B11" s="334"/>
      <c r="C11" s="286" t="s">
        <v>11</v>
      </c>
      <c r="D11" s="286" t="s">
        <v>12</v>
      </c>
      <c r="E11" s="286" t="s">
        <v>13</v>
      </c>
      <c r="F11" s="286" t="s">
        <v>11</v>
      </c>
      <c r="G11" s="286" t="s">
        <v>12</v>
      </c>
      <c r="H11" s="286" t="s">
        <v>13</v>
      </c>
      <c r="I11" s="286" t="s">
        <v>14</v>
      </c>
      <c r="J11" s="286" t="s">
        <v>11</v>
      </c>
      <c r="K11" s="286" t="s">
        <v>15</v>
      </c>
      <c r="L11" s="286" t="s">
        <v>13</v>
      </c>
      <c r="M11" s="286" t="s">
        <v>11</v>
      </c>
      <c r="N11" s="286" t="s">
        <v>15</v>
      </c>
      <c r="O11" s="286" t="s">
        <v>13</v>
      </c>
      <c r="P11" s="286" t="s">
        <v>14</v>
      </c>
      <c r="Q11" s="286" t="s">
        <v>11</v>
      </c>
      <c r="R11" s="286" t="s">
        <v>15</v>
      </c>
      <c r="S11" s="286" t="s">
        <v>13</v>
      </c>
      <c r="T11" s="286" t="s">
        <v>11</v>
      </c>
      <c r="U11" s="286" t="s">
        <v>15</v>
      </c>
      <c r="V11" s="286" t="s">
        <v>13</v>
      </c>
      <c r="W11" s="286" t="s">
        <v>11</v>
      </c>
      <c r="X11" s="286" t="s">
        <v>12</v>
      </c>
      <c r="Y11" s="286" t="s">
        <v>13</v>
      </c>
      <c r="Z11" s="286" t="s">
        <v>11</v>
      </c>
      <c r="AA11" s="286" t="s">
        <v>15</v>
      </c>
      <c r="AB11" s="286" t="s">
        <v>13</v>
      </c>
      <c r="AC11" s="287"/>
      <c r="AD11" s="307" t="s">
        <v>16</v>
      </c>
      <c r="AE11" s="307" t="s">
        <v>90</v>
      </c>
      <c r="AF11" s="307" t="s">
        <v>91</v>
      </c>
      <c r="AG11" s="323" t="s">
        <v>92</v>
      </c>
      <c r="AH11" s="324"/>
      <c r="AI11" s="325" t="s">
        <v>93</v>
      </c>
      <c r="AJ11" s="326"/>
      <c r="AK11" s="325" t="s">
        <v>94</v>
      </c>
      <c r="AL11" s="326"/>
      <c r="AM11" s="325" t="s">
        <v>95</v>
      </c>
      <c r="AN11" s="326"/>
      <c r="AO11" s="336" t="s">
        <v>96</v>
      </c>
      <c r="AP11" s="337"/>
      <c r="AQ11" s="304" t="s">
        <v>92</v>
      </c>
      <c r="AR11" s="304" t="s">
        <v>93</v>
      </c>
      <c r="AS11" s="304" t="s">
        <v>94</v>
      </c>
      <c r="AT11" s="304" t="s">
        <v>95</v>
      </c>
      <c r="AU11" s="310" t="s">
        <v>96</v>
      </c>
      <c r="AV11" s="304" t="s">
        <v>92</v>
      </c>
      <c r="AW11" s="304" t="s">
        <v>93</v>
      </c>
      <c r="AX11" s="304" t="s">
        <v>94</v>
      </c>
      <c r="AY11" s="304" t="s">
        <v>95</v>
      </c>
      <c r="AZ11" s="310" t="s">
        <v>96</v>
      </c>
      <c r="BA11" s="323" t="s">
        <v>79</v>
      </c>
      <c r="BB11" s="327"/>
      <c r="BC11" s="327"/>
      <c r="BD11" s="327"/>
      <c r="BE11" s="324"/>
      <c r="BF11" s="323" t="s">
        <v>239</v>
      </c>
      <c r="BG11" s="327"/>
      <c r="BH11" s="327"/>
      <c r="BI11" s="327"/>
      <c r="BJ11" s="324"/>
    </row>
    <row r="12" spans="1:62" ht="12.75" customHeight="1" x14ac:dyDescent="0.2">
      <c r="A12" s="331"/>
      <c r="B12" s="334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308"/>
      <c r="AE12" s="308"/>
      <c r="AF12" s="308"/>
      <c r="AG12" s="304" t="s">
        <v>2</v>
      </c>
      <c r="AH12" s="304" t="s">
        <v>1</v>
      </c>
      <c r="AI12" s="304" t="s">
        <v>2</v>
      </c>
      <c r="AJ12" s="304" t="s">
        <v>1</v>
      </c>
      <c r="AK12" s="304" t="s">
        <v>2</v>
      </c>
      <c r="AL12" s="304" t="s">
        <v>1</v>
      </c>
      <c r="AM12" s="304" t="s">
        <v>2</v>
      </c>
      <c r="AN12" s="304" t="s">
        <v>1</v>
      </c>
      <c r="AO12" s="310" t="s">
        <v>2</v>
      </c>
      <c r="AP12" s="310" t="s">
        <v>1</v>
      </c>
      <c r="AQ12" s="305"/>
      <c r="AR12" s="305"/>
      <c r="AS12" s="305"/>
      <c r="AT12" s="305"/>
      <c r="AU12" s="311"/>
      <c r="AV12" s="305"/>
      <c r="AW12" s="305"/>
      <c r="AX12" s="305"/>
      <c r="AY12" s="305"/>
      <c r="AZ12" s="311"/>
      <c r="BA12" s="304" t="s">
        <v>92</v>
      </c>
      <c r="BB12" s="304" t="s">
        <v>97</v>
      </c>
      <c r="BC12" s="304" t="s">
        <v>94</v>
      </c>
      <c r="BD12" s="304" t="s">
        <v>95</v>
      </c>
      <c r="BE12" s="310" t="s">
        <v>96</v>
      </c>
      <c r="BF12" s="304" t="s">
        <v>92</v>
      </c>
      <c r="BG12" s="304" t="s">
        <v>97</v>
      </c>
      <c r="BH12" s="304" t="s">
        <v>94</v>
      </c>
      <c r="BI12" s="304" t="s">
        <v>95</v>
      </c>
      <c r="BJ12" s="310" t="s">
        <v>96</v>
      </c>
    </row>
    <row r="13" spans="1:62" ht="12.75" x14ac:dyDescent="0.2">
      <c r="A13" s="331"/>
      <c r="B13" s="334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287"/>
      <c r="AB13" s="287"/>
      <c r="AC13" s="287"/>
      <c r="AD13" s="308"/>
      <c r="AE13" s="308"/>
      <c r="AF13" s="308"/>
      <c r="AG13" s="305"/>
      <c r="AH13" s="305"/>
      <c r="AI13" s="305"/>
      <c r="AJ13" s="305"/>
      <c r="AK13" s="305"/>
      <c r="AL13" s="305"/>
      <c r="AM13" s="305"/>
      <c r="AN13" s="305"/>
      <c r="AO13" s="311"/>
      <c r="AP13" s="311"/>
      <c r="AQ13" s="305"/>
      <c r="AR13" s="305"/>
      <c r="AS13" s="305"/>
      <c r="AT13" s="305"/>
      <c r="AU13" s="311"/>
      <c r="AV13" s="305"/>
      <c r="AW13" s="305"/>
      <c r="AX13" s="305"/>
      <c r="AY13" s="305"/>
      <c r="AZ13" s="311"/>
      <c r="BA13" s="305"/>
      <c r="BB13" s="305"/>
      <c r="BC13" s="305"/>
      <c r="BD13" s="305"/>
      <c r="BE13" s="311"/>
      <c r="BF13" s="305"/>
      <c r="BG13" s="305"/>
      <c r="BH13" s="305"/>
      <c r="BI13" s="305"/>
      <c r="BJ13" s="311"/>
    </row>
    <row r="14" spans="1:62" ht="34.5" customHeight="1" x14ac:dyDescent="0.2">
      <c r="A14" s="331"/>
      <c r="B14" s="334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7"/>
      <c r="AC14" s="287"/>
      <c r="AD14" s="308"/>
      <c r="AE14" s="308"/>
      <c r="AF14" s="308"/>
      <c r="AG14" s="305"/>
      <c r="AH14" s="305"/>
      <c r="AI14" s="305"/>
      <c r="AJ14" s="305"/>
      <c r="AK14" s="305"/>
      <c r="AL14" s="305"/>
      <c r="AM14" s="305"/>
      <c r="AN14" s="305"/>
      <c r="AO14" s="311"/>
      <c r="AP14" s="311"/>
      <c r="AQ14" s="305"/>
      <c r="AR14" s="305"/>
      <c r="AS14" s="305"/>
      <c r="AT14" s="305"/>
      <c r="AU14" s="311"/>
      <c r="AV14" s="305"/>
      <c r="AW14" s="305"/>
      <c r="AX14" s="305"/>
      <c r="AY14" s="305"/>
      <c r="AZ14" s="311"/>
      <c r="BA14" s="305"/>
      <c r="BB14" s="305"/>
      <c r="BC14" s="305"/>
      <c r="BD14" s="305"/>
      <c r="BE14" s="311"/>
      <c r="BF14" s="305"/>
      <c r="BG14" s="305"/>
      <c r="BH14" s="305"/>
      <c r="BI14" s="305"/>
      <c r="BJ14" s="311"/>
    </row>
    <row r="15" spans="1:62" ht="12.75" x14ac:dyDescent="0.2">
      <c r="A15" s="331"/>
      <c r="B15" s="334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7"/>
      <c r="AC15" s="287"/>
      <c r="AD15" s="308"/>
      <c r="AE15" s="308"/>
      <c r="AF15" s="308"/>
      <c r="AG15" s="305"/>
      <c r="AH15" s="305"/>
      <c r="AI15" s="305"/>
      <c r="AJ15" s="305"/>
      <c r="AK15" s="305"/>
      <c r="AL15" s="305"/>
      <c r="AM15" s="305"/>
      <c r="AN15" s="305"/>
      <c r="AO15" s="311"/>
      <c r="AP15" s="311"/>
      <c r="AQ15" s="305"/>
      <c r="AR15" s="305"/>
      <c r="AS15" s="305"/>
      <c r="AT15" s="305"/>
      <c r="AU15" s="311"/>
      <c r="AV15" s="305"/>
      <c r="AW15" s="305"/>
      <c r="AX15" s="305"/>
      <c r="AY15" s="305"/>
      <c r="AZ15" s="311"/>
      <c r="BA15" s="305"/>
      <c r="BB15" s="305"/>
      <c r="BC15" s="305"/>
      <c r="BD15" s="305"/>
      <c r="BE15" s="311"/>
      <c r="BF15" s="305"/>
      <c r="BG15" s="305"/>
      <c r="BH15" s="305"/>
      <c r="BI15" s="305"/>
      <c r="BJ15" s="311"/>
    </row>
    <row r="16" spans="1:62" ht="18.75" customHeight="1" x14ac:dyDescent="0.2">
      <c r="A16" s="332"/>
      <c r="B16" s="335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309"/>
      <c r="AE16" s="309"/>
      <c r="AF16" s="309"/>
      <c r="AG16" s="306"/>
      <c r="AH16" s="306"/>
      <c r="AI16" s="306"/>
      <c r="AJ16" s="306"/>
      <c r="AK16" s="306"/>
      <c r="AL16" s="306"/>
      <c r="AM16" s="306"/>
      <c r="AN16" s="306"/>
      <c r="AO16" s="312"/>
      <c r="AP16" s="312"/>
      <c r="AQ16" s="306"/>
      <c r="AR16" s="306"/>
      <c r="AS16" s="306"/>
      <c r="AT16" s="306"/>
      <c r="AU16" s="312"/>
      <c r="AV16" s="306"/>
      <c r="AW16" s="306"/>
      <c r="AX16" s="306"/>
      <c r="AY16" s="306"/>
      <c r="AZ16" s="312"/>
      <c r="BA16" s="306"/>
      <c r="BB16" s="306"/>
      <c r="BC16" s="306"/>
      <c r="BD16" s="306"/>
      <c r="BE16" s="312"/>
      <c r="BF16" s="306"/>
      <c r="BG16" s="306"/>
      <c r="BH16" s="306"/>
      <c r="BI16" s="306"/>
      <c r="BJ16" s="312"/>
    </row>
    <row r="17" spans="1:62" ht="13.5" thickBot="1" x14ac:dyDescent="0.25">
      <c r="A17" s="172">
        <v>1</v>
      </c>
      <c r="B17" s="21" t="s">
        <v>196</v>
      </c>
      <c r="C17" s="22">
        <v>3</v>
      </c>
      <c r="D17" s="22">
        <v>4</v>
      </c>
      <c r="E17" s="22">
        <v>5</v>
      </c>
      <c r="F17" s="22">
        <v>6</v>
      </c>
      <c r="G17" s="22">
        <v>7</v>
      </c>
      <c r="H17" s="22">
        <v>8</v>
      </c>
      <c r="I17" s="22">
        <v>9</v>
      </c>
      <c r="J17" s="22">
        <v>10</v>
      </c>
      <c r="K17" s="22">
        <v>11</v>
      </c>
      <c r="L17" s="22">
        <v>12</v>
      </c>
      <c r="M17" s="22">
        <v>13</v>
      </c>
      <c r="N17" s="22">
        <v>14</v>
      </c>
      <c r="O17" s="22">
        <v>15</v>
      </c>
      <c r="P17" s="22">
        <v>16</v>
      </c>
      <c r="Q17" s="22">
        <v>17</v>
      </c>
      <c r="R17" s="22">
        <v>18</v>
      </c>
      <c r="S17" s="22">
        <v>19</v>
      </c>
      <c r="T17" s="22">
        <v>20</v>
      </c>
      <c r="U17" s="22">
        <v>21</v>
      </c>
      <c r="V17" s="22">
        <v>22</v>
      </c>
      <c r="W17" s="22">
        <v>23</v>
      </c>
      <c r="X17" s="22">
        <v>24</v>
      </c>
      <c r="Y17" s="22">
        <v>25</v>
      </c>
      <c r="Z17" s="22">
        <v>26</v>
      </c>
      <c r="AA17" s="22">
        <v>27</v>
      </c>
      <c r="AB17" s="22">
        <v>28</v>
      </c>
      <c r="AC17" s="22">
        <v>29</v>
      </c>
      <c r="AD17" s="23">
        <v>30</v>
      </c>
      <c r="AE17" s="24" t="s">
        <v>98</v>
      </c>
      <c r="AF17" s="24" t="s">
        <v>99</v>
      </c>
      <c r="AG17" s="25">
        <v>53</v>
      </c>
      <c r="AH17" s="25"/>
      <c r="AI17" s="25">
        <v>54</v>
      </c>
      <c r="AJ17" s="25"/>
      <c r="AK17" s="25">
        <v>55</v>
      </c>
      <c r="AL17" s="25"/>
      <c r="AM17" s="25">
        <v>56</v>
      </c>
      <c r="AN17" s="25"/>
      <c r="AO17" s="26">
        <v>56</v>
      </c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</row>
    <row r="18" spans="1:62" s="32" customFormat="1" ht="38.25" customHeight="1" x14ac:dyDescent="0.2">
      <c r="A18" s="173" t="s">
        <v>30</v>
      </c>
      <c r="B18" s="27">
        <v>6500</v>
      </c>
      <c r="C18" s="28" t="s">
        <v>197</v>
      </c>
      <c r="D18" s="28" t="s">
        <v>197</v>
      </c>
      <c r="E18" s="28" t="s">
        <v>197</v>
      </c>
      <c r="F18" s="28" t="s">
        <v>197</v>
      </c>
      <c r="G18" s="28" t="s">
        <v>197</v>
      </c>
      <c r="H18" s="28" t="s">
        <v>197</v>
      </c>
      <c r="I18" s="28" t="s">
        <v>197</v>
      </c>
      <c r="J18" s="28" t="s">
        <v>197</v>
      </c>
      <c r="K18" s="28" t="s">
        <v>197</v>
      </c>
      <c r="L18" s="28" t="s">
        <v>197</v>
      </c>
      <c r="M18" s="28" t="s">
        <v>197</v>
      </c>
      <c r="N18" s="28" t="s">
        <v>197</v>
      </c>
      <c r="O18" s="28" t="s">
        <v>197</v>
      </c>
      <c r="P18" s="28" t="s">
        <v>197</v>
      </c>
      <c r="Q18" s="28" t="s">
        <v>197</v>
      </c>
      <c r="R18" s="28" t="s">
        <v>197</v>
      </c>
      <c r="S18" s="28" t="s">
        <v>197</v>
      </c>
      <c r="T18" s="28" t="s">
        <v>197</v>
      </c>
      <c r="U18" s="28" t="s">
        <v>197</v>
      </c>
      <c r="V18" s="28" t="s">
        <v>197</v>
      </c>
      <c r="W18" s="28" t="s">
        <v>197</v>
      </c>
      <c r="X18" s="28" t="s">
        <v>197</v>
      </c>
      <c r="Y18" s="28" t="s">
        <v>197</v>
      </c>
      <c r="Z18" s="28" t="s">
        <v>197</v>
      </c>
      <c r="AA18" s="28" t="s">
        <v>197</v>
      </c>
      <c r="AB18" s="28" t="s">
        <v>197</v>
      </c>
      <c r="AC18" s="28" t="s">
        <v>197</v>
      </c>
      <c r="AD18" s="29"/>
      <c r="AE18" s="29"/>
      <c r="AF18" s="29"/>
      <c r="AG18" s="30">
        <f t="shared" ref="AG18:AP18" si="0">AG19+AG70+AG88+AG101+AG120+AG116</f>
        <v>11307</v>
      </c>
      <c r="AH18" s="30">
        <f t="shared" si="0"/>
        <v>10367.999999999998</v>
      </c>
      <c r="AI18" s="30">
        <f t="shared" si="0"/>
        <v>113.6</v>
      </c>
      <c r="AJ18" s="30">
        <f t="shared" si="0"/>
        <v>113.6</v>
      </c>
      <c r="AK18" s="30">
        <f t="shared" si="0"/>
        <v>5476.9</v>
      </c>
      <c r="AL18" s="30">
        <f t="shared" si="0"/>
        <v>5184.9000000000005</v>
      </c>
      <c r="AM18" s="30">
        <f t="shared" si="0"/>
        <v>0</v>
      </c>
      <c r="AN18" s="30"/>
      <c r="AO18" s="31">
        <f t="shared" si="0"/>
        <v>5666.5</v>
      </c>
      <c r="AP18" s="31">
        <f t="shared" si="0"/>
        <v>8079.7000000000007</v>
      </c>
      <c r="AQ18" s="30">
        <f t="shared" ref="AQ18:AZ18" si="1">AQ19+AQ70+AQ88+AQ101+AQ120+AQ116</f>
        <v>6690.9</v>
      </c>
      <c r="AR18" s="30">
        <f t="shared" si="1"/>
        <v>95.9</v>
      </c>
      <c r="AS18" s="30">
        <f t="shared" si="1"/>
        <v>1648.2</v>
      </c>
      <c r="AT18" s="30">
        <f t="shared" si="1"/>
        <v>0</v>
      </c>
      <c r="AU18" s="31">
        <f t="shared" si="1"/>
        <v>4946.7999999999993</v>
      </c>
      <c r="AV18" s="30">
        <f t="shared" si="1"/>
        <v>5363.5999999999995</v>
      </c>
      <c r="AW18" s="30">
        <f t="shared" si="1"/>
        <v>99.5</v>
      </c>
      <c r="AX18" s="30">
        <f t="shared" si="1"/>
        <v>1177.8000000000002</v>
      </c>
      <c r="AY18" s="30">
        <f t="shared" si="1"/>
        <v>0</v>
      </c>
      <c r="AZ18" s="31">
        <f t="shared" si="1"/>
        <v>4086.2999999999997</v>
      </c>
      <c r="BA18" s="30">
        <f t="shared" ref="BA18:BJ18" si="2">BA19+BA70+BA88+BA101+BA120+BA116</f>
        <v>4898</v>
      </c>
      <c r="BB18" s="30">
        <f t="shared" si="2"/>
        <v>103.7</v>
      </c>
      <c r="BC18" s="30">
        <f t="shared" si="2"/>
        <v>960.3</v>
      </c>
      <c r="BD18" s="30">
        <f t="shared" si="2"/>
        <v>0</v>
      </c>
      <c r="BE18" s="31">
        <f t="shared" si="2"/>
        <v>3834</v>
      </c>
      <c r="BF18" s="30">
        <f t="shared" si="2"/>
        <v>4898</v>
      </c>
      <c r="BG18" s="30">
        <f t="shared" si="2"/>
        <v>103.7</v>
      </c>
      <c r="BH18" s="30">
        <f t="shared" si="2"/>
        <v>960.3</v>
      </c>
      <c r="BI18" s="30">
        <f t="shared" si="2"/>
        <v>0</v>
      </c>
      <c r="BJ18" s="31">
        <f t="shared" si="2"/>
        <v>3834</v>
      </c>
    </row>
    <row r="19" spans="1:62" s="42" customFormat="1" ht="81" x14ac:dyDescent="0.25">
      <c r="A19" s="174" t="s">
        <v>199</v>
      </c>
      <c r="B19" s="33">
        <v>6501</v>
      </c>
      <c r="C19" s="34" t="s">
        <v>197</v>
      </c>
      <c r="D19" s="34" t="s">
        <v>197</v>
      </c>
      <c r="E19" s="34" t="s">
        <v>197</v>
      </c>
      <c r="F19" s="34" t="s">
        <v>197</v>
      </c>
      <c r="G19" s="34" t="s">
        <v>197</v>
      </c>
      <c r="H19" s="34" t="s">
        <v>197</v>
      </c>
      <c r="I19" s="34" t="s">
        <v>197</v>
      </c>
      <c r="J19" s="34" t="s">
        <v>197</v>
      </c>
      <c r="K19" s="34" t="s">
        <v>197</v>
      </c>
      <c r="L19" s="34" t="s">
        <v>197</v>
      </c>
      <c r="M19" s="34" t="s">
        <v>197</v>
      </c>
      <c r="N19" s="34" t="s">
        <v>197</v>
      </c>
      <c r="O19" s="34" t="s">
        <v>197</v>
      </c>
      <c r="P19" s="34" t="s">
        <v>197</v>
      </c>
      <c r="Q19" s="36" t="s">
        <v>197</v>
      </c>
      <c r="R19" s="36" t="s">
        <v>197</v>
      </c>
      <c r="S19" s="36" t="s">
        <v>197</v>
      </c>
      <c r="T19" s="36" t="s">
        <v>197</v>
      </c>
      <c r="U19" s="36" t="s">
        <v>197</v>
      </c>
      <c r="V19" s="36" t="s">
        <v>197</v>
      </c>
      <c r="W19" s="36" t="s">
        <v>197</v>
      </c>
      <c r="X19" s="34" t="s">
        <v>197</v>
      </c>
      <c r="Y19" s="34" t="s">
        <v>197</v>
      </c>
      <c r="Z19" s="34" t="s">
        <v>197</v>
      </c>
      <c r="AA19" s="34" t="s">
        <v>197</v>
      </c>
      <c r="AB19" s="34" t="s">
        <v>197</v>
      </c>
      <c r="AC19" s="34" t="s">
        <v>197</v>
      </c>
      <c r="AD19" s="37" t="s">
        <v>197</v>
      </c>
      <c r="AE19" s="37"/>
      <c r="AF19" s="37"/>
      <c r="AG19" s="38">
        <f t="shared" ref="AG19:AP19" si="3">AG20+AG44+AG66</f>
        <v>8717.2000000000007</v>
      </c>
      <c r="AH19" s="38">
        <f t="shared" si="3"/>
        <v>7927.7999999999993</v>
      </c>
      <c r="AI19" s="38">
        <f t="shared" si="3"/>
        <v>0</v>
      </c>
      <c r="AJ19" s="38"/>
      <c r="AK19" s="38">
        <f t="shared" si="3"/>
        <v>5476.9</v>
      </c>
      <c r="AL19" s="38">
        <f t="shared" si="3"/>
        <v>5184.9000000000005</v>
      </c>
      <c r="AM19" s="38">
        <f t="shared" si="3"/>
        <v>0</v>
      </c>
      <c r="AN19" s="38"/>
      <c r="AO19" s="39">
        <f t="shared" si="3"/>
        <v>3240.2999999999997</v>
      </c>
      <c r="AP19" s="39">
        <f t="shared" si="3"/>
        <v>5753.1</v>
      </c>
      <c r="AQ19" s="38">
        <f t="shared" ref="AQ19:AZ19" si="4">AQ20+AQ44+AQ66</f>
        <v>4025.6000000000004</v>
      </c>
      <c r="AR19" s="38">
        <f t="shared" si="4"/>
        <v>0</v>
      </c>
      <c r="AS19" s="38">
        <f t="shared" si="4"/>
        <v>1648.2</v>
      </c>
      <c r="AT19" s="38">
        <f t="shared" si="4"/>
        <v>0</v>
      </c>
      <c r="AU19" s="39">
        <f t="shared" si="4"/>
        <v>2377.4</v>
      </c>
      <c r="AV19" s="38">
        <f t="shared" si="4"/>
        <v>2819</v>
      </c>
      <c r="AW19" s="38">
        <f t="shared" si="4"/>
        <v>0</v>
      </c>
      <c r="AX19" s="38">
        <f t="shared" si="4"/>
        <v>1177.8000000000002</v>
      </c>
      <c r="AY19" s="38">
        <f t="shared" si="4"/>
        <v>0</v>
      </c>
      <c r="AZ19" s="39">
        <f t="shared" si="4"/>
        <v>1641.1999999999998</v>
      </c>
      <c r="BA19" s="38">
        <f t="shared" ref="BA19:BJ19" si="5">BA20+BA44+BA66</f>
        <v>2380.7000000000003</v>
      </c>
      <c r="BB19" s="38">
        <f t="shared" si="5"/>
        <v>0</v>
      </c>
      <c r="BC19" s="38">
        <f t="shared" si="5"/>
        <v>960.3</v>
      </c>
      <c r="BD19" s="38">
        <f t="shared" si="5"/>
        <v>0</v>
      </c>
      <c r="BE19" s="39">
        <f t="shared" si="5"/>
        <v>1420.3999999999999</v>
      </c>
      <c r="BF19" s="38">
        <f t="shared" si="5"/>
        <v>2380.7000000000003</v>
      </c>
      <c r="BG19" s="38">
        <f t="shared" si="5"/>
        <v>0</v>
      </c>
      <c r="BH19" s="38">
        <f t="shared" si="5"/>
        <v>960.3</v>
      </c>
      <c r="BI19" s="38">
        <f t="shared" si="5"/>
        <v>0</v>
      </c>
      <c r="BJ19" s="39">
        <f t="shared" si="5"/>
        <v>1420.3999999999999</v>
      </c>
    </row>
    <row r="20" spans="1:62" s="50" customFormat="1" ht="52.5" customHeight="1" x14ac:dyDescent="0.2">
      <c r="A20" s="175" t="s">
        <v>63</v>
      </c>
      <c r="B20" s="43">
        <v>6502</v>
      </c>
      <c r="C20" s="44" t="s">
        <v>197</v>
      </c>
      <c r="D20" s="44" t="s">
        <v>197</v>
      </c>
      <c r="E20" s="44" t="s">
        <v>197</v>
      </c>
      <c r="F20" s="44" t="s">
        <v>197</v>
      </c>
      <c r="G20" s="44" t="s">
        <v>197</v>
      </c>
      <c r="H20" s="44" t="s">
        <v>197</v>
      </c>
      <c r="I20" s="44" t="s">
        <v>197</v>
      </c>
      <c r="J20" s="44" t="s">
        <v>197</v>
      </c>
      <c r="K20" s="44" t="s">
        <v>197</v>
      </c>
      <c r="L20" s="44" t="s">
        <v>197</v>
      </c>
      <c r="M20" s="44" t="s">
        <v>197</v>
      </c>
      <c r="N20" s="44" t="s">
        <v>197</v>
      </c>
      <c r="O20" s="44" t="s">
        <v>197</v>
      </c>
      <c r="P20" s="44" t="s">
        <v>197</v>
      </c>
      <c r="Q20" s="45" t="s">
        <v>197</v>
      </c>
      <c r="R20" s="45" t="s">
        <v>197</v>
      </c>
      <c r="S20" s="45" t="s">
        <v>197</v>
      </c>
      <c r="T20" s="45" t="s">
        <v>197</v>
      </c>
      <c r="U20" s="45" t="s">
        <v>197</v>
      </c>
      <c r="V20" s="45" t="s">
        <v>197</v>
      </c>
      <c r="W20" s="45" t="s">
        <v>197</v>
      </c>
      <c r="X20" s="44" t="s">
        <v>197</v>
      </c>
      <c r="Y20" s="44" t="s">
        <v>197</v>
      </c>
      <c r="Z20" s="44" t="s">
        <v>197</v>
      </c>
      <c r="AA20" s="44" t="s">
        <v>197</v>
      </c>
      <c r="AB20" s="44" t="s">
        <v>197</v>
      </c>
      <c r="AC20" s="44" t="s">
        <v>197</v>
      </c>
      <c r="AD20" s="46" t="s">
        <v>197</v>
      </c>
      <c r="AE20" s="46"/>
      <c r="AF20" s="46"/>
      <c r="AG20" s="47">
        <f>AG22+AG27+AG29+AG31+AG34+AG35+AG36+AG37+AG38+AG43+AG32+AG33+AG39+AG26+AG40+AG30+AG23+AG42+AG28</f>
        <v>6967.2</v>
      </c>
      <c r="AH20" s="47">
        <f>AH22+AH27+AH29+AH31+AH34+AH35+AH36+AH37+AH38+AH43+AH32+AH33+AH39+AH26+AH40+AH30+AH23+AH42+AH28</f>
        <v>6280.7</v>
      </c>
      <c r="AI20" s="47">
        <f>AI22+AI27+AI29+AI31+AI34+AI35+AI36+AI37+AI38+AI43+AI32+AI33+AI39+AI26+AI40+AI30+AI23+AI42+AI28</f>
        <v>0</v>
      </c>
      <c r="AJ20" s="47"/>
      <c r="AK20" s="47">
        <f>AK22+AK27+AK29+AK31+AK34+AK35+AK36+AK37+AK38+AK43+AK32+AK33+AK39+AK26+AK40+AK30+AK23+AK42+AK28</f>
        <v>4402.3999999999996</v>
      </c>
      <c r="AL20" s="47">
        <f>AL22+AL27+AL29+AL31+AL34+AL35+AL36+AL37+AL38+AL43+AL32+AL33+AL39+AL26+AL40+AL30+AL23+AL42+AL28</f>
        <v>4110.4000000000005</v>
      </c>
      <c r="AM20" s="47">
        <f>AM22+AM27+AM29+AM31+AM34+AM35+AM36+AM37+AM38+AM43+AM32+AM33+AM39+AM26+AM40+AM30+AM23+AM42+AM28</f>
        <v>0</v>
      </c>
      <c r="AN20" s="47"/>
      <c r="AO20" s="47">
        <f>AO22+AO27+AO29+AO31+AO34+AO35+AO36+AO37+AO38+AO43+AO32+AO33+AO39+AO26+AO40+AO30+AO23+AO42+AO28</f>
        <v>2564.7999999999997</v>
      </c>
      <c r="AP20" s="47">
        <f>AP22+AP27+AP29+AP31+AP34+AP35+AP36+AP37+AP38+AP43+AP32+AP33+AP39+AP26+AP40+AP30+AP23+AP42+AP28</f>
        <v>2170.2999999999997</v>
      </c>
      <c r="AQ20" s="47">
        <f>AQ22+AQ27+AQ29+AQ31+AQ34+AQ35+AQ36+AQ37+AQ38+AQ43+AQ32+AQ33+AQ39+AQ26+AQ40+AQ30+AQ23+AQ28</f>
        <v>2252.3000000000002</v>
      </c>
      <c r="AR20" s="47">
        <f>AR22+AR27+AR29+AR31+AR34+AR35+AR36+AR37+AR38+AR43+AR32+AR33+AR39+AR26+AR40+AR30+AR23+AR28</f>
        <v>0</v>
      </c>
      <c r="AS20" s="47">
        <f>AS22+AS27+AS29+AS31+AS34+AS35+AS36+AS37+AS38+AS43+AS32+AS33+AS39+AS26+AS40+AS30+AS23+AS28</f>
        <v>470.4</v>
      </c>
      <c r="AT20" s="47">
        <f>AT22+AT27+AT29+AT31+AT34+AT35+AT36+AT37+AT38+AT43+AT32+AT33+AT39+AT26+AT40+AT30+AT23+AT28</f>
        <v>0</v>
      </c>
      <c r="AU20" s="47">
        <f>AU22+AU27+AU29+AU31+AU34+AU35+AU36+AU37+AU38+AU43+AU32+AU33+AU39+AU26+AU40+AU30+AU23+AU28</f>
        <v>1781.9</v>
      </c>
      <c r="AV20" s="47">
        <f t="shared" ref="AV20:AZ20" si="6">AV22+AV27+AV29+AV31+AV34+AV35+AV36+AV37+AV38+AV43+AV32+AV33+AV39+AV26+AV40+AV30+AV23</f>
        <v>794.4</v>
      </c>
      <c r="AW20" s="47">
        <f t="shared" si="6"/>
        <v>0</v>
      </c>
      <c r="AX20" s="47">
        <f t="shared" si="6"/>
        <v>0</v>
      </c>
      <c r="AY20" s="47">
        <f t="shared" si="6"/>
        <v>0</v>
      </c>
      <c r="AZ20" s="47">
        <f t="shared" si="6"/>
        <v>794.4</v>
      </c>
      <c r="BA20" s="47">
        <f t="shared" ref="BA20:BJ20" si="7">BA22+BA27+BA29+BA31+BA34+BA35+BA36+BA37+BA38+BA43+BA32+BA33+BA39+BA26+BA40+BA30+BA23</f>
        <v>789.4</v>
      </c>
      <c r="BB20" s="47">
        <f t="shared" si="7"/>
        <v>0</v>
      </c>
      <c r="BC20" s="47">
        <f t="shared" si="7"/>
        <v>0</v>
      </c>
      <c r="BD20" s="47">
        <f t="shared" si="7"/>
        <v>0</v>
      </c>
      <c r="BE20" s="47">
        <f t="shared" si="7"/>
        <v>789.4</v>
      </c>
      <c r="BF20" s="47">
        <f t="shared" si="7"/>
        <v>789.4</v>
      </c>
      <c r="BG20" s="47">
        <f t="shared" si="7"/>
        <v>0</v>
      </c>
      <c r="BH20" s="47">
        <f t="shared" si="7"/>
        <v>0</v>
      </c>
      <c r="BI20" s="47">
        <f t="shared" si="7"/>
        <v>0</v>
      </c>
      <c r="BJ20" s="47">
        <f t="shared" si="7"/>
        <v>789.4</v>
      </c>
    </row>
    <row r="21" spans="1:62" ht="12.75" customHeight="1" x14ac:dyDescent="0.2">
      <c r="A21" s="176" t="s">
        <v>38</v>
      </c>
      <c r="B21" s="52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55"/>
      <c r="AE21" s="55"/>
      <c r="AF21" s="55"/>
      <c r="AG21" s="56"/>
      <c r="AH21" s="56"/>
      <c r="AI21" s="56"/>
      <c r="AJ21" s="56"/>
      <c r="AK21" s="56"/>
      <c r="AL21" s="56"/>
      <c r="AM21" s="56"/>
      <c r="AN21" s="56"/>
      <c r="AO21" s="57"/>
      <c r="AP21" s="57"/>
      <c r="AQ21" s="58"/>
      <c r="AR21" s="58"/>
      <c r="AS21" s="58"/>
      <c r="AT21" s="58"/>
      <c r="AU21" s="59"/>
      <c r="AV21" s="56"/>
      <c r="AW21" s="56"/>
      <c r="AX21" s="56"/>
      <c r="AY21" s="56"/>
      <c r="AZ21" s="57"/>
      <c r="BA21" s="56"/>
      <c r="BB21" s="56"/>
      <c r="BC21" s="56"/>
      <c r="BD21" s="56"/>
      <c r="BE21" s="57"/>
      <c r="BF21" s="56"/>
      <c r="BG21" s="56"/>
      <c r="BH21" s="56"/>
      <c r="BI21" s="56"/>
      <c r="BJ21" s="57"/>
    </row>
    <row r="22" spans="1:62" ht="51" customHeight="1" x14ac:dyDescent="0.2">
      <c r="A22" s="236" t="s">
        <v>223</v>
      </c>
      <c r="B22" s="237">
        <v>6505</v>
      </c>
      <c r="C22" s="242" t="s">
        <v>100</v>
      </c>
      <c r="D22" s="60" t="s">
        <v>101</v>
      </c>
      <c r="E22" s="60" t="s">
        <v>102</v>
      </c>
      <c r="F22" s="60"/>
      <c r="G22" s="60"/>
      <c r="H22" s="60"/>
      <c r="I22" s="60"/>
      <c r="J22" s="60"/>
      <c r="K22" s="60"/>
      <c r="L22" s="60"/>
      <c r="M22" s="60" t="s">
        <v>103</v>
      </c>
      <c r="N22" s="60"/>
      <c r="O22" s="60"/>
      <c r="P22" s="61" t="s">
        <v>104</v>
      </c>
      <c r="Q22" s="60"/>
      <c r="R22" s="60"/>
      <c r="S22" s="60"/>
      <c r="T22" s="60"/>
      <c r="U22" s="60"/>
      <c r="V22" s="60"/>
      <c r="W22" s="289" t="s">
        <v>20</v>
      </c>
      <c r="X22" s="8" t="s">
        <v>201</v>
      </c>
      <c r="Y22" s="292" t="s">
        <v>21</v>
      </c>
      <c r="Z22" s="242" t="s">
        <v>76</v>
      </c>
      <c r="AA22" s="60" t="s">
        <v>221</v>
      </c>
      <c r="AB22" s="60" t="s">
        <v>105</v>
      </c>
      <c r="AC22" s="60"/>
      <c r="AD22" s="75" t="s">
        <v>72</v>
      </c>
      <c r="AE22" s="75" t="s">
        <v>226</v>
      </c>
      <c r="AF22" s="75" t="s">
        <v>203</v>
      </c>
      <c r="AG22" s="64">
        <v>0</v>
      </c>
      <c r="AH22" s="64"/>
      <c r="AI22" s="64"/>
      <c r="AJ22" s="64"/>
      <c r="AK22" s="64"/>
      <c r="AL22" s="64"/>
      <c r="AM22" s="64"/>
      <c r="AN22" s="64"/>
      <c r="AO22" s="65">
        <f>AG22-AI22-AK22-AM22</f>
        <v>0</v>
      </c>
      <c r="AP22" s="65"/>
      <c r="AQ22" s="66">
        <v>0</v>
      </c>
      <c r="AR22" s="66"/>
      <c r="AS22" s="66"/>
      <c r="AT22" s="66"/>
      <c r="AU22" s="67">
        <f>AQ22-AR22-AS22-AT22</f>
        <v>0</v>
      </c>
      <c r="AV22" s="64">
        <v>0</v>
      </c>
      <c r="AW22" s="64"/>
      <c r="AX22" s="64"/>
      <c r="AY22" s="64"/>
      <c r="AZ22" s="65">
        <f>AV22-AW22-AX22-AY22</f>
        <v>0</v>
      </c>
      <c r="BA22" s="64">
        <v>0</v>
      </c>
      <c r="BB22" s="64"/>
      <c r="BC22" s="64"/>
      <c r="BD22" s="64"/>
      <c r="BE22" s="65">
        <f>BA22-BB22-BC22-BD22</f>
        <v>0</v>
      </c>
      <c r="BF22" s="64">
        <v>0</v>
      </c>
      <c r="BG22" s="64"/>
      <c r="BH22" s="64"/>
      <c r="BI22" s="64"/>
      <c r="BJ22" s="65">
        <f>BF22-BG22-BH22-BI22</f>
        <v>0</v>
      </c>
    </row>
    <row r="23" spans="1:62" ht="18.75" customHeight="1" x14ac:dyDescent="0.2">
      <c r="A23" s="236"/>
      <c r="B23" s="237"/>
      <c r="C23" s="242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1"/>
      <c r="Q23" s="60"/>
      <c r="R23" s="60"/>
      <c r="S23" s="60"/>
      <c r="T23" s="60"/>
      <c r="U23" s="60"/>
      <c r="V23" s="60"/>
      <c r="W23" s="290"/>
      <c r="X23" s="60"/>
      <c r="Y23" s="293"/>
      <c r="Z23" s="242"/>
      <c r="AA23" s="60"/>
      <c r="AB23" s="60"/>
      <c r="AC23" s="60"/>
      <c r="AD23" s="75" t="s">
        <v>70</v>
      </c>
      <c r="AE23" s="75" t="s">
        <v>74</v>
      </c>
      <c r="AF23" s="75" t="s">
        <v>203</v>
      </c>
      <c r="AG23" s="76">
        <v>0</v>
      </c>
      <c r="AH23" s="64"/>
      <c r="AI23" s="64"/>
      <c r="AJ23" s="64"/>
      <c r="AK23" s="64"/>
      <c r="AL23" s="64"/>
      <c r="AM23" s="64"/>
      <c r="AN23" s="64"/>
      <c r="AO23" s="121">
        <f>AG23-AI23-AK23-AM23</f>
        <v>0</v>
      </c>
      <c r="AP23" s="121">
        <f>AH23-AJ23-AL23-AN23</f>
        <v>0</v>
      </c>
      <c r="AQ23" s="77">
        <v>2</v>
      </c>
      <c r="AR23" s="66"/>
      <c r="AS23" s="66"/>
      <c r="AT23" s="66"/>
      <c r="AU23" s="124">
        <f>AQ23-AR23-AS23-AT23</f>
        <v>2</v>
      </c>
      <c r="AV23" s="76">
        <v>2</v>
      </c>
      <c r="AW23" s="64"/>
      <c r="AX23" s="64"/>
      <c r="AY23" s="64"/>
      <c r="AZ23" s="121">
        <f>AV23-AW23-AX23-AY23</f>
        <v>2</v>
      </c>
      <c r="BA23" s="76">
        <v>2</v>
      </c>
      <c r="BB23" s="64"/>
      <c r="BC23" s="64"/>
      <c r="BD23" s="64"/>
      <c r="BE23" s="121">
        <f>BA23-BB23-BC23-BD23</f>
        <v>2</v>
      </c>
      <c r="BF23" s="76">
        <v>2</v>
      </c>
      <c r="BG23" s="64"/>
      <c r="BH23" s="64"/>
      <c r="BI23" s="64"/>
      <c r="BJ23" s="121">
        <f>BF23-BG23-BH23-BI23</f>
        <v>2</v>
      </c>
    </row>
    <row r="24" spans="1:62" ht="18.75" customHeight="1" x14ac:dyDescent="0.2">
      <c r="A24" s="236"/>
      <c r="B24" s="237"/>
      <c r="C24" s="242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1"/>
      <c r="Q24" s="60"/>
      <c r="R24" s="60"/>
      <c r="S24" s="60"/>
      <c r="T24" s="60"/>
      <c r="U24" s="60"/>
      <c r="V24" s="60"/>
      <c r="W24" s="290"/>
      <c r="X24" s="60"/>
      <c r="Y24" s="294"/>
      <c r="Z24" s="242"/>
      <c r="AA24" s="60"/>
      <c r="AB24" s="60"/>
      <c r="AC24" s="60"/>
      <c r="AD24" s="213" t="s">
        <v>68</v>
      </c>
      <c r="AE24" s="75" t="s">
        <v>44</v>
      </c>
      <c r="AF24" s="75" t="s">
        <v>203</v>
      </c>
      <c r="AG24" s="76"/>
      <c r="AH24" s="64"/>
      <c r="AI24" s="64"/>
      <c r="AJ24" s="64"/>
      <c r="AK24" s="64"/>
      <c r="AL24" s="64"/>
      <c r="AM24" s="64"/>
      <c r="AN24" s="64"/>
      <c r="AO24" s="121"/>
      <c r="AP24" s="121">
        <f t="shared" ref="AP24:AP44" si="8">AH24-AJ24-AL24-AN24</f>
        <v>0</v>
      </c>
      <c r="AQ24" s="77"/>
      <c r="AR24" s="66"/>
      <c r="AS24" s="66"/>
      <c r="AT24" s="66"/>
      <c r="AU24" s="124"/>
      <c r="AV24" s="76"/>
      <c r="AW24" s="64"/>
      <c r="AX24" s="64"/>
      <c r="AY24" s="64"/>
      <c r="AZ24" s="121"/>
      <c r="BA24" s="76"/>
      <c r="BB24" s="64"/>
      <c r="BC24" s="64"/>
      <c r="BD24" s="64"/>
      <c r="BE24" s="121"/>
      <c r="BF24" s="76"/>
      <c r="BG24" s="64"/>
      <c r="BH24" s="64"/>
      <c r="BI24" s="64"/>
      <c r="BJ24" s="121"/>
    </row>
    <row r="25" spans="1:62" ht="12.75" x14ac:dyDescent="0.2">
      <c r="A25" s="236"/>
      <c r="B25" s="237"/>
      <c r="C25" s="242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1"/>
      <c r="Q25" s="60"/>
      <c r="R25" s="60"/>
      <c r="S25" s="60"/>
      <c r="T25" s="60"/>
      <c r="U25" s="60"/>
      <c r="V25" s="60"/>
      <c r="W25" s="290"/>
      <c r="X25" s="60"/>
      <c r="Y25" s="60"/>
      <c r="Z25" s="242"/>
      <c r="AA25" s="60"/>
      <c r="AB25" s="60"/>
      <c r="AC25" s="60"/>
      <c r="AD25" s="75" t="s">
        <v>70</v>
      </c>
      <c r="AE25" s="75" t="s">
        <v>89</v>
      </c>
      <c r="AF25" s="75" t="s">
        <v>203</v>
      </c>
      <c r="AG25" s="64"/>
      <c r="AH25" s="64"/>
      <c r="AI25" s="64"/>
      <c r="AJ25" s="64"/>
      <c r="AK25" s="64"/>
      <c r="AL25" s="64"/>
      <c r="AM25" s="64"/>
      <c r="AN25" s="64"/>
      <c r="AO25" s="65"/>
      <c r="AP25" s="121">
        <f t="shared" si="8"/>
        <v>0</v>
      </c>
      <c r="AQ25" s="66"/>
      <c r="AR25" s="66"/>
      <c r="AS25" s="66"/>
      <c r="AT25" s="66"/>
      <c r="AU25" s="67"/>
      <c r="AV25" s="64"/>
      <c r="AW25" s="64"/>
      <c r="AX25" s="64"/>
      <c r="AY25" s="64"/>
      <c r="AZ25" s="65"/>
      <c r="BA25" s="64"/>
      <c r="BB25" s="64"/>
      <c r="BC25" s="64"/>
      <c r="BD25" s="64"/>
      <c r="BE25" s="65"/>
      <c r="BF25" s="64"/>
      <c r="BG25" s="64"/>
      <c r="BH25" s="64"/>
      <c r="BI25" s="64"/>
      <c r="BJ25" s="65"/>
    </row>
    <row r="26" spans="1:62" ht="12.75" customHeight="1" x14ac:dyDescent="0.2">
      <c r="A26" s="235"/>
      <c r="B26" s="233"/>
      <c r="C26" s="243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1"/>
      <c r="Q26" s="60"/>
      <c r="R26" s="60"/>
      <c r="S26" s="60"/>
      <c r="T26" s="60"/>
      <c r="U26" s="60"/>
      <c r="V26" s="60"/>
      <c r="W26" s="291"/>
      <c r="X26" s="60"/>
      <c r="Y26" s="60"/>
      <c r="Z26" s="243"/>
      <c r="AA26" s="60"/>
      <c r="AB26" s="60"/>
      <c r="AC26" s="60"/>
      <c r="AD26" s="75" t="s">
        <v>70</v>
      </c>
      <c r="AE26" s="75" t="s">
        <v>233</v>
      </c>
      <c r="AF26" s="75" t="s">
        <v>203</v>
      </c>
      <c r="AG26" s="89">
        <v>0</v>
      </c>
      <c r="AH26" s="91"/>
      <c r="AI26" s="91"/>
      <c r="AJ26" s="91"/>
      <c r="AK26" s="91"/>
      <c r="AL26" s="91"/>
      <c r="AM26" s="91"/>
      <c r="AN26" s="91"/>
      <c r="AO26" s="65">
        <f t="shared" ref="AO26:AO43" si="9">AG26-AI26-AK26-AM26</f>
        <v>0</v>
      </c>
      <c r="AP26" s="121">
        <f t="shared" si="8"/>
        <v>0</v>
      </c>
      <c r="AQ26" s="90">
        <v>0</v>
      </c>
      <c r="AR26" s="122"/>
      <c r="AS26" s="122"/>
      <c r="AT26" s="122"/>
      <c r="AU26" s="67">
        <f t="shared" ref="AU26:AU43" si="10">AQ26-AR26-AS26-AT26</f>
        <v>0</v>
      </c>
      <c r="AV26" s="89">
        <v>0</v>
      </c>
      <c r="AW26" s="91"/>
      <c r="AX26" s="91"/>
      <c r="AY26" s="91"/>
      <c r="AZ26" s="65">
        <f>AV26-AW26-AX26-AY26</f>
        <v>0</v>
      </c>
      <c r="BA26" s="89">
        <v>0</v>
      </c>
      <c r="BB26" s="91"/>
      <c r="BC26" s="91"/>
      <c r="BD26" s="91"/>
      <c r="BE26" s="65">
        <f>BA26-BB26-BC26-BD26</f>
        <v>0</v>
      </c>
      <c r="BF26" s="89">
        <v>0</v>
      </c>
      <c r="BG26" s="91"/>
      <c r="BH26" s="91"/>
      <c r="BI26" s="91"/>
      <c r="BJ26" s="65">
        <f>BF26-BG26-BH26-BI26</f>
        <v>0</v>
      </c>
    </row>
    <row r="27" spans="1:62" ht="114.75" customHeight="1" x14ac:dyDescent="0.2">
      <c r="A27" s="244" t="s">
        <v>224</v>
      </c>
      <c r="B27" s="232">
        <v>6506</v>
      </c>
      <c r="C27" s="71" t="s">
        <v>100</v>
      </c>
      <c r="D27" s="71" t="s">
        <v>106</v>
      </c>
      <c r="E27" s="71" t="s">
        <v>102</v>
      </c>
      <c r="F27" s="71"/>
      <c r="G27" s="71"/>
      <c r="H27" s="71"/>
      <c r="I27" s="71"/>
      <c r="J27" s="71"/>
      <c r="K27" s="71"/>
      <c r="L27" s="71"/>
      <c r="M27" s="71" t="s">
        <v>107</v>
      </c>
      <c r="N27" s="72"/>
      <c r="O27" s="72"/>
      <c r="P27" s="73" t="s">
        <v>43</v>
      </c>
      <c r="Q27" s="60"/>
      <c r="R27" s="60"/>
      <c r="S27" s="60"/>
      <c r="T27" s="60"/>
      <c r="U27" s="60"/>
      <c r="V27" s="60"/>
      <c r="W27" s="74" t="s">
        <v>108</v>
      </c>
      <c r="X27" s="74" t="s">
        <v>109</v>
      </c>
      <c r="Y27" s="74" t="s">
        <v>110</v>
      </c>
      <c r="Z27" s="71" t="s">
        <v>111</v>
      </c>
      <c r="AA27" s="71" t="s">
        <v>221</v>
      </c>
      <c r="AB27" s="71" t="s">
        <v>105</v>
      </c>
      <c r="AC27" s="71"/>
      <c r="AD27" s="75" t="s">
        <v>222</v>
      </c>
      <c r="AE27" s="75" t="s">
        <v>227</v>
      </c>
      <c r="AF27" s="75" t="s">
        <v>203</v>
      </c>
      <c r="AG27" s="64">
        <v>0</v>
      </c>
      <c r="AH27" s="64"/>
      <c r="AI27" s="64"/>
      <c r="AJ27" s="64"/>
      <c r="AK27" s="64"/>
      <c r="AL27" s="64"/>
      <c r="AM27" s="64"/>
      <c r="AN27" s="64"/>
      <c r="AO27" s="65">
        <f t="shared" si="9"/>
        <v>0</v>
      </c>
      <c r="AP27" s="121">
        <f t="shared" si="8"/>
        <v>0</v>
      </c>
      <c r="AQ27" s="66">
        <v>0</v>
      </c>
      <c r="AR27" s="66"/>
      <c r="AS27" s="66"/>
      <c r="AT27" s="66"/>
      <c r="AU27" s="67">
        <f t="shared" si="10"/>
        <v>0</v>
      </c>
      <c r="AV27" s="64">
        <v>0</v>
      </c>
      <c r="AW27" s="64"/>
      <c r="AX27" s="64"/>
      <c r="AY27" s="64"/>
      <c r="AZ27" s="65">
        <f>AV27-AW27-AX27-AY27</f>
        <v>0</v>
      </c>
      <c r="BA27" s="64">
        <v>0</v>
      </c>
      <c r="BB27" s="64"/>
      <c r="BC27" s="64"/>
      <c r="BD27" s="64"/>
      <c r="BE27" s="65">
        <f>BA27-BB27-BC27-BD27</f>
        <v>0</v>
      </c>
      <c r="BF27" s="64">
        <v>0</v>
      </c>
      <c r="BG27" s="64"/>
      <c r="BH27" s="64"/>
      <c r="BI27" s="64"/>
      <c r="BJ27" s="65">
        <f>BF27-BG27-BH27-BI27</f>
        <v>0</v>
      </c>
    </row>
    <row r="28" spans="1:62" ht="12.75" x14ac:dyDescent="0.2">
      <c r="A28" s="245"/>
      <c r="B28" s="233"/>
      <c r="C28" s="78"/>
      <c r="D28" s="78"/>
      <c r="E28" s="78"/>
      <c r="F28" s="78"/>
      <c r="G28" s="71"/>
      <c r="H28" s="71"/>
      <c r="I28" s="71"/>
      <c r="J28" s="71"/>
      <c r="K28" s="71"/>
      <c r="L28" s="71"/>
      <c r="M28" s="78"/>
      <c r="N28" s="72"/>
      <c r="O28" s="72"/>
      <c r="P28" s="73"/>
      <c r="Q28" s="60"/>
      <c r="R28" s="60"/>
      <c r="S28" s="60"/>
      <c r="T28" s="60"/>
      <c r="U28" s="60"/>
      <c r="V28" s="60"/>
      <c r="W28" s="80"/>
      <c r="X28" s="80"/>
      <c r="Y28" s="80"/>
      <c r="Z28" s="78"/>
      <c r="AA28" s="78"/>
      <c r="AB28" s="78"/>
      <c r="AC28" s="78"/>
      <c r="AD28" s="75" t="s">
        <v>222</v>
      </c>
      <c r="AE28" s="75" t="s">
        <v>134</v>
      </c>
      <c r="AF28" s="75" t="s">
        <v>203</v>
      </c>
      <c r="AG28" s="64">
        <v>895</v>
      </c>
      <c r="AH28" s="64">
        <v>893.8</v>
      </c>
      <c r="AI28" s="64"/>
      <c r="AJ28" s="64"/>
      <c r="AK28" s="64">
        <v>537</v>
      </c>
      <c r="AL28" s="64">
        <v>536.29999999999995</v>
      </c>
      <c r="AM28" s="64"/>
      <c r="AN28" s="64"/>
      <c r="AO28" s="65">
        <f t="shared" si="9"/>
        <v>358</v>
      </c>
      <c r="AP28" s="121">
        <f t="shared" si="8"/>
        <v>357.5</v>
      </c>
      <c r="AQ28" s="66">
        <v>784.1</v>
      </c>
      <c r="AR28" s="66"/>
      <c r="AS28" s="66">
        <v>470.4</v>
      </c>
      <c r="AT28" s="66"/>
      <c r="AU28" s="67">
        <f t="shared" si="10"/>
        <v>313.70000000000005</v>
      </c>
      <c r="AV28" s="64"/>
      <c r="AW28" s="64"/>
      <c r="AX28" s="64"/>
      <c r="AY28" s="64"/>
      <c r="AZ28" s="65"/>
      <c r="BA28" s="64"/>
      <c r="BB28" s="64"/>
      <c r="BC28" s="64"/>
      <c r="BD28" s="64"/>
      <c r="BE28" s="65"/>
      <c r="BF28" s="64"/>
      <c r="BG28" s="64"/>
      <c r="BH28" s="64"/>
      <c r="BI28" s="64"/>
      <c r="BJ28" s="65"/>
    </row>
    <row r="29" spans="1:62" ht="21.75" customHeight="1" x14ac:dyDescent="0.2">
      <c r="A29" s="239" t="s">
        <v>48</v>
      </c>
      <c r="B29" s="232">
        <v>6508</v>
      </c>
      <c r="C29" s="252" t="s">
        <v>100</v>
      </c>
      <c r="D29" s="252" t="s">
        <v>106</v>
      </c>
      <c r="E29" s="252" t="s">
        <v>102</v>
      </c>
      <c r="F29" s="252" t="s">
        <v>112</v>
      </c>
      <c r="G29" s="71"/>
      <c r="H29" s="71"/>
      <c r="I29" s="79">
        <v>20</v>
      </c>
      <c r="J29" s="71"/>
      <c r="K29" s="71"/>
      <c r="L29" s="71"/>
      <c r="M29" s="252" t="s">
        <v>113</v>
      </c>
      <c r="N29" s="71"/>
      <c r="O29" s="71"/>
      <c r="P29" s="79" t="s">
        <v>42</v>
      </c>
      <c r="Q29" s="60"/>
      <c r="R29" s="60"/>
      <c r="S29" s="60"/>
      <c r="T29" s="60"/>
      <c r="U29" s="60"/>
      <c r="V29" s="60"/>
      <c r="W29" s="298" t="s">
        <v>166</v>
      </c>
      <c r="X29" s="298" t="s">
        <v>167</v>
      </c>
      <c r="Y29" s="301" t="s">
        <v>168</v>
      </c>
      <c r="Z29" s="252" t="s">
        <v>177</v>
      </c>
      <c r="AA29" s="252" t="s">
        <v>221</v>
      </c>
      <c r="AB29" s="252" t="s">
        <v>105</v>
      </c>
      <c r="AC29" s="252"/>
      <c r="AD29" s="75" t="s">
        <v>69</v>
      </c>
      <c r="AE29" s="75" t="s">
        <v>207</v>
      </c>
      <c r="AF29" s="75" t="s">
        <v>203</v>
      </c>
      <c r="AG29" s="64">
        <v>0</v>
      </c>
      <c r="AH29" s="64"/>
      <c r="AI29" s="64"/>
      <c r="AJ29" s="64"/>
      <c r="AK29" s="64"/>
      <c r="AL29" s="64"/>
      <c r="AM29" s="64"/>
      <c r="AN29" s="64"/>
      <c r="AO29" s="65">
        <f t="shared" si="9"/>
        <v>0</v>
      </c>
      <c r="AP29" s="121">
        <f t="shared" si="8"/>
        <v>0</v>
      </c>
      <c r="AQ29" s="66">
        <v>0</v>
      </c>
      <c r="AR29" s="66"/>
      <c r="AS29" s="66"/>
      <c r="AT29" s="66"/>
      <c r="AU29" s="67">
        <f t="shared" si="10"/>
        <v>0</v>
      </c>
      <c r="AV29" s="64">
        <v>0</v>
      </c>
      <c r="AW29" s="64"/>
      <c r="AX29" s="64"/>
      <c r="AY29" s="64"/>
      <c r="AZ29" s="65">
        <f t="shared" ref="AZ29:AZ40" si="11">AV29-AW29-AX29-AY29</f>
        <v>0</v>
      </c>
      <c r="BA29" s="64">
        <v>0</v>
      </c>
      <c r="BB29" s="64"/>
      <c r="BC29" s="64"/>
      <c r="BD29" s="64"/>
      <c r="BE29" s="65">
        <f t="shared" ref="BE29:BE40" si="12">BA29-BB29-BC29-BD29</f>
        <v>0</v>
      </c>
      <c r="BF29" s="64">
        <v>0</v>
      </c>
      <c r="BG29" s="64"/>
      <c r="BH29" s="64"/>
      <c r="BI29" s="64"/>
      <c r="BJ29" s="65">
        <f t="shared" ref="BJ29:BJ40" si="13">BF29-BG29-BH29-BI29</f>
        <v>0</v>
      </c>
    </row>
    <row r="30" spans="1:62" ht="13.5" customHeight="1" x14ac:dyDescent="0.2">
      <c r="A30" s="240"/>
      <c r="B30" s="237"/>
      <c r="C30" s="253"/>
      <c r="D30" s="253"/>
      <c r="E30" s="253"/>
      <c r="F30" s="253"/>
      <c r="G30" s="71"/>
      <c r="H30" s="71"/>
      <c r="I30" s="79"/>
      <c r="J30" s="71"/>
      <c r="K30" s="71"/>
      <c r="L30" s="71"/>
      <c r="M30" s="253"/>
      <c r="N30" s="71"/>
      <c r="O30" s="71"/>
      <c r="P30" s="79"/>
      <c r="Q30" s="60"/>
      <c r="R30" s="60"/>
      <c r="S30" s="60"/>
      <c r="T30" s="60"/>
      <c r="U30" s="60"/>
      <c r="V30" s="60"/>
      <c r="W30" s="299"/>
      <c r="X30" s="299"/>
      <c r="Y30" s="302"/>
      <c r="Z30" s="253"/>
      <c r="AA30" s="253"/>
      <c r="AB30" s="253"/>
      <c r="AC30" s="253"/>
      <c r="AD30" s="75" t="s">
        <v>69</v>
      </c>
      <c r="AE30" s="75" t="s">
        <v>87</v>
      </c>
      <c r="AF30" s="75" t="s">
        <v>203</v>
      </c>
      <c r="AG30" s="64">
        <v>790.1</v>
      </c>
      <c r="AH30" s="64">
        <v>550</v>
      </c>
      <c r="AI30" s="64"/>
      <c r="AJ30" s="64"/>
      <c r="AK30" s="64"/>
      <c r="AL30" s="64"/>
      <c r="AM30" s="64"/>
      <c r="AN30" s="64"/>
      <c r="AO30" s="65">
        <f t="shared" si="9"/>
        <v>790.1</v>
      </c>
      <c r="AP30" s="121">
        <f t="shared" si="8"/>
        <v>550</v>
      </c>
      <c r="AQ30" s="66">
        <v>918.2</v>
      </c>
      <c r="AR30" s="66"/>
      <c r="AS30" s="66"/>
      <c r="AT30" s="66"/>
      <c r="AU30" s="67">
        <f t="shared" si="10"/>
        <v>918.2</v>
      </c>
      <c r="AV30" s="64">
        <v>482.7</v>
      </c>
      <c r="AW30" s="64"/>
      <c r="AX30" s="64"/>
      <c r="AY30" s="64"/>
      <c r="AZ30" s="65">
        <f t="shared" si="11"/>
        <v>482.7</v>
      </c>
      <c r="BA30" s="64">
        <v>477.7</v>
      </c>
      <c r="BB30" s="64"/>
      <c r="BC30" s="64"/>
      <c r="BD30" s="64"/>
      <c r="BE30" s="65">
        <f t="shared" si="12"/>
        <v>477.7</v>
      </c>
      <c r="BF30" s="64">
        <v>477.7</v>
      </c>
      <c r="BG30" s="64"/>
      <c r="BH30" s="64"/>
      <c r="BI30" s="64"/>
      <c r="BJ30" s="65">
        <f t="shared" si="13"/>
        <v>477.7</v>
      </c>
    </row>
    <row r="31" spans="1:62" ht="12.75" customHeight="1" x14ac:dyDescent="0.2">
      <c r="A31" s="240"/>
      <c r="B31" s="237"/>
      <c r="C31" s="253"/>
      <c r="D31" s="253"/>
      <c r="E31" s="253"/>
      <c r="F31" s="253"/>
      <c r="G31" s="71"/>
      <c r="H31" s="71"/>
      <c r="I31" s="79"/>
      <c r="J31" s="71"/>
      <c r="K31" s="71"/>
      <c r="L31" s="71"/>
      <c r="M31" s="253"/>
      <c r="N31" s="71"/>
      <c r="O31" s="71"/>
      <c r="P31" s="79"/>
      <c r="Q31" s="60"/>
      <c r="R31" s="60"/>
      <c r="S31" s="60"/>
      <c r="T31" s="60"/>
      <c r="U31" s="60"/>
      <c r="V31" s="60"/>
      <c r="W31" s="299"/>
      <c r="X31" s="299"/>
      <c r="Y31" s="302"/>
      <c r="Z31" s="253"/>
      <c r="AA31" s="253"/>
      <c r="AB31" s="253"/>
      <c r="AC31" s="253"/>
      <c r="AD31" s="75" t="s">
        <v>69</v>
      </c>
      <c r="AE31" s="75" t="s">
        <v>220</v>
      </c>
      <c r="AF31" s="75" t="s">
        <v>203</v>
      </c>
      <c r="AG31" s="64">
        <v>1</v>
      </c>
      <c r="AH31" s="64">
        <v>1</v>
      </c>
      <c r="AI31" s="64"/>
      <c r="AJ31" s="64"/>
      <c r="AK31" s="64"/>
      <c r="AL31" s="64"/>
      <c r="AM31" s="64"/>
      <c r="AN31" s="64"/>
      <c r="AO31" s="65">
        <f t="shared" si="9"/>
        <v>1</v>
      </c>
      <c r="AP31" s="121">
        <f t="shared" si="8"/>
        <v>1</v>
      </c>
      <c r="AQ31" s="66">
        <v>1</v>
      </c>
      <c r="AR31" s="66"/>
      <c r="AS31" s="66"/>
      <c r="AT31" s="66"/>
      <c r="AU31" s="67">
        <f t="shared" si="10"/>
        <v>1</v>
      </c>
      <c r="AV31" s="64">
        <v>0</v>
      </c>
      <c r="AW31" s="64"/>
      <c r="AX31" s="64"/>
      <c r="AY31" s="64"/>
      <c r="AZ31" s="65">
        <f t="shared" si="11"/>
        <v>0</v>
      </c>
      <c r="BA31" s="64">
        <v>0</v>
      </c>
      <c r="BB31" s="64"/>
      <c r="BC31" s="64"/>
      <c r="BD31" s="64"/>
      <c r="BE31" s="65">
        <f t="shared" si="12"/>
        <v>0</v>
      </c>
      <c r="BF31" s="64">
        <v>0</v>
      </c>
      <c r="BG31" s="64"/>
      <c r="BH31" s="64"/>
      <c r="BI31" s="64"/>
      <c r="BJ31" s="65">
        <f t="shared" si="13"/>
        <v>0</v>
      </c>
    </row>
    <row r="32" spans="1:62" ht="13.5" customHeight="1" x14ac:dyDescent="0.2">
      <c r="A32" s="240"/>
      <c r="B32" s="237"/>
      <c r="C32" s="253"/>
      <c r="D32" s="253"/>
      <c r="E32" s="253"/>
      <c r="F32" s="253"/>
      <c r="G32" s="71"/>
      <c r="H32" s="71"/>
      <c r="I32" s="79"/>
      <c r="J32" s="71"/>
      <c r="K32" s="71"/>
      <c r="L32" s="71"/>
      <c r="M32" s="253"/>
      <c r="N32" s="71"/>
      <c r="O32" s="71"/>
      <c r="P32" s="79"/>
      <c r="Q32" s="60"/>
      <c r="R32" s="60"/>
      <c r="S32" s="60"/>
      <c r="T32" s="60"/>
      <c r="U32" s="60"/>
      <c r="V32" s="60"/>
      <c r="W32" s="299"/>
      <c r="X32" s="299"/>
      <c r="Y32" s="302"/>
      <c r="Z32" s="253"/>
      <c r="AA32" s="253"/>
      <c r="AB32" s="253"/>
      <c r="AC32" s="253"/>
      <c r="AD32" s="75" t="s">
        <v>69</v>
      </c>
      <c r="AE32" s="75" t="s">
        <v>45</v>
      </c>
      <c r="AF32" s="75" t="s">
        <v>203</v>
      </c>
      <c r="AG32" s="64">
        <v>30</v>
      </c>
      <c r="AH32" s="64">
        <v>26.2</v>
      </c>
      <c r="AI32" s="64"/>
      <c r="AJ32" s="64"/>
      <c r="AK32" s="64"/>
      <c r="AL32" s="64"/>
      <c r="AM32" s="64"/>
      <c r="AN32" s="64"/>
      <c r="AO32" s="65">
        <f t="shared" si="9"/>
        <v>30</v>
      </c>
      <c r="AP32" s="121">
        <f t="shared" si="8"/>
        <v>26.2</v>
      </c>
      <c r="AQ32" s="66">
        <v>30</v>
      </c>
      <c r="AR32" s="66"/>
      <c r="AS32" s="66"/>
      <c r="AT32" s="66"/>
      <c r="AU32" s="67">
        <f t="shared" si="10"/>
        <v>30</v>
      </c>
      <c r="AV32" s="64">
        <v>30</v>
      </c>
      <c r="AW32" s="64"/>
      <c r="AX32" s="64"/>
      <c r="AY32" s="64"/>
      <c r="AZ32" s="65">
        <f t="shared" si="11"/>
        <v>30</v>
      </c>
      <c r="BA32" s="64">
        <v>30</v>
      </c>
      <c r="BB32" s="64"/>
      <c r="BC32" s="64"/>
      <c r="BD32" s="64"/>
      <c r="BE32" s="65">
        <f t="shared" si="12"/>
        <v>30</v>
      </c>
      <c r="BF32" s="64">
        <v>30</v>
      </c>
      <c r="BG32" s="64"/>
      <c r="BH32" s="64"/>
      <c r="BI32" s="64"/>
      <c r="BJ32" s="65">
        <f t="shared" si="13"/>
        <v>30</v>
      </c>
    </row>
    <row r="33" spans="1:62" ht="16.5" customHeight="1" x14ac:dyDescent="0.2">
      <c r="A33" s="240"/>
      <c r="B33" s="237"/>
      <c r="C33" s="253"/>
      <c r="D33" s="253"/>
      <c r="E33" s="253"/>
      <c r="F33" s="253"/>
      <c r="G33" s="71"/>
      <c r="H33" s="71"/>
      <c r="I33" s="79"/>
      <c r="J33" s="71"/>
      <c r="K33" s="71"/>
      <c r="L33" s="71"/>
      <c r="M33" s="253"/>
      <c r="N33" s="71"/>
      <c r="O33" s="71"/>
      <c r="P33" s="79"/>
      <c r="Q33" s="60"/>
      <c r="R33" s="60"/>
      <c r="S33" s="60"/>
      <c r="T33" s="60"/>
      <c r="U33" s="60"/>
      <c r="V33" s="60"/>
      <c r="W33" s="299"/>
      <c r="X33" s="299"/>
      <c r="Y33" s="302"/>
      <c r="Z33" s="253"/>
      <c r="AA33" s="253"/>
      <c r="AB33" s="253"/>
      <c r="AC33" s="253"/>
      <c r="AD33" s="75" t="s">
        <v>69</v>
      </c>
      <c r="AE33" s="75" t="s">
        <v>225</v>
      </c>
      <c r="AF33" s="75" t="s">
        <v>203</v>
      </c>
      <c r="AG33" s="64">
        <v>0</v>
      </c>
      <c r="AH33" s="64"/>
      <c r="AI33" s="64"/>
      <c r="AJ33" s="64"/>
      <c r="AK33" s="64"/>
      <c r="AL33" s="64"/>
      <c r="AM33" s="64"/>
      <c r="AN33" s="64"/>
      <c r="AO33" s="65">
        <f t="shared" si="9"/>
        <v>0</v>
      </c>
      <c r="AP33" s="121">
        <f t="shared" si="8"/>
        <v>0</v>
      </c>
      <c r="AQ33" s="66">
        <v>0</v>
      </c>
      <c r="AR33" s="66"/>
      <c r="AS33" s="66"/>
      <c r="AT33" s="66"/>
      <c r="AU33" s="67">
        <f t="shared" si="10"/>
        <v>0</v>
      </c>
      <c r="AV33" s="64">
        <v>0</v>
      </c>
      <c r="AW33" s="64"/>
      <c r="AX33" s="64"/>
      <c r="AY33" s="64"/>
      <c r="AZ33" s="65">
        <f t="shared" si="11"/>
        <v>0</v>
      </c>
      <c r="BA33" s="64">
        <v>0</v>
      </c>
      <c r="BB33" s="64"/>
      <c r="BC33" s="64"/>
      <c r="BD33" s="64"/>
      <c r="BE33" s="65">
        <f t="shared" si="12"/>
        <v>0</v>
      </c>
      <c r="BF33" s="64">
        <v>0</v>
      </c>
      <c r="BG33" s="64"/>
      <c r="BH33" s="64"/>
      <c r="BI33" s="64"/>
      <c r="BJ33" s="65">
        <f t="shared" si="13"/>
        <v>0</v>
      </c>
    </row>
    <row r="34" spans="1:62" ht="12.75" customHeight="1" x14ac:dyDescent="0.2">
      <c r="A34" s="240"/>
      <c r="B34" s="237"/>
      <c r="C34" s="253"/>
      <c r="D34" s="253"/>
      <c r="E34" s="253"/>
      <c r="F34" s="253"/>
      <c r="G34" s="71"/>
      <c r="H34" s="71"/>
      <c r="I34" s="79"/>
      <c r="J34" s="71"/>
      <c r="K34" s="71"/>
      <c r="L34" s="71"/>
      <c r="M34" s="253"/>
      <c r="N34" s="71"/>
      <c r="O34" s="71"/>
      <c r="P34" s="79"/>
      <c r="Q34" s="60"/>
      <c r="R34" s="60"/>
      <c r="S34" s="60"/>
      <c r="T34" s="60"/>
      <c r="U34" s="60"/>
      <c r="V34" s="60"/>
      <c r="W34" s="299"/>
      <c r="X34" s="299"/>
      <c r="Y34" s="302"/>
      <c r="Z34" s="253"/>
      <c r="AA34" s="253"/>
      <c r="AB34" s="253"/>
      <c r="AC34" s="253"/>
      <c r="AD34" s="75" t="s">
        <v>69</v>
      </c>
      <c r="AE34" s="75" t="s">
        <v>229</v>
      </c>
      <c r="AF34" s="75" t="s">
        <v>203</v>
      </c>
      <c r="AG34" s="64">
        <v>0</v>
      </c>
      <c r="AH34" s="64"/>
      <c r="AI34" s="64"/>
      <c r="AJ34" s="64"/>
      <c r="AK34" s="64"/>
      <c r="AL34" s="64"/>
      <c r="AM34" s="64"/>
      <c r="AN34" s="64"/>
      <c r="AO34" s="65">
        <f t="shared" si="9"/>
        <v>0</v>
      </c>
      <c r="AP34" s="121">
        <f t="shared" si="8"/>
        <v>0</v>
      </c>
      <c r="AQ34" s="66">
        <v>0</v>
      </c>
      <c r="AR34" s="66"/>
      <c r="AS34" s="66"/>
      <c r="AT34" s="66"/>
      <c r="AU34" s="67">
        <f t="shared" si="10"/>
        <v>0</v>
      </c>
      <c r="AV34" s="64">
        <v>0</v>
      </c>
      <c r="AW34" s="64"/>
      <c r="AX34" s="64"/>
      <c r="AY34" s="64"/>
      <c r="AZ34" s="65">
        <f t="shared" si="11"/>
        <v>0</v>
      </c>
      <c r="BA34" s="64">
        <v>0</v>
      </c>
      <c r="BB34" s="64"/>
      <c r="BC34" s="64"/>
      <c r="BD34" s="64"/>
      <c r="BE34" s="65">
        <f t="shared" si="12"/>
        <v>0</v>
      </c>
      <c r="BF34" s="64">
        <v>0</v>
      </c>
      <c r="BG34" s="64"/>
      <c r="BH34" s="64"/>
      <c r="BI34" s="64"/>
      <c r="BJ34" s="65">
        <f t="shared" si="13"/>
        <v>0</v>
      </c>
    </row>
    <row r="35" spans="1:62" ht="15.75" customHeight="1" x14ac:dyDescent="0.2">
      <c r="A35" s="241"/>
      <c r="B35" s="233"/>
      <c r="C35" s="254"/>
      <c r="D35" s="254"/>
      <c r="E35" s="254"/>
      <c r="F35" s="254"/>
      <c r="G35" s="71"/>
      <c r="H35" s="71"/>
      <c r="I35" s="79"/>
      <c r="J35" s="71"/>
      <c r="K35" s="71"/>
      <c r="L35" s="71"/>
      <c r="M35" s="254"/>
      <c r="N35" s="71"/>
      <c r="O35" s="71"/>
      <c r="P35" s="79"/>
      <c r="Q35" s="60"/>
      <c r="R35" s="60"/>
      <c r="S35" s="60"/>
      <c r="T35" s="60"/>
      <c r="U35" s="60"/>
      <c r="V35" s="60"/>
      <c r="W35" s="300"/>
      <c r="X35" s="300"/>
      <c r="Y35" s="303"/>
      <c r="Z35" s="254"/>
      <c r="AA35" s="254"/>
      <c r="AB35" s="254"/>
      <c r="AC35" s="254"/>
      <c r="AD35" s="75" t="s">
        <v>69</v>
      </c>
      <c r="AE35" s="75" t="s">
        <v>228</v>
      </c>
      <c r="AF35" s="75" t="s">
        <v>205</v>
      </c>
      <c r="AG35" s="64">
        <v>0</v>
      </c>
      <c r="AH35" s="64"/>
      <c r="AI35" s="64"/>
      <c r="AJ35" s="64"/>
      <c r="AK35" s="64"/>
      <c r="AL35" s="64"/>
      <c r="AM35" s="64"/>
      <c r="AN35" s="64"/>
      <c r="AO35" s="65">
        <f t="shared" si="9"/>
        <v>0</v>
      </c>
      <c r="AP35" s="121">
        <f t="shared" si="8"/>
        <v>0</v>
      </c>
      <c r="AQ35" s="66">
        <v>0</v>
      </c>
      <c r="AR35" s="66"/>
      <c r="AS35" s="66"/>
      <c r="AT35" s="66"/>
      <c r="AU35" s="67">
        <f t="shared" si="10"/>
        <v>0</v>
      </c>
      <c r="AV35" s="64">
        <v>0</v>
      </c>
      <c r="AW35" s="64"/>
      <c r="AX35" s="64"/>
      <c r="AY35" s="64"/>
      <c r="AZ35" s="65">
        <f t="shared" si="11"/>
        <v>0</v>
      </c>
      <c r="BA35" s="64">
        <v>0</v>
      </c>
      <c r="BB35" s="64"/>
      <c r="BC35" s="64"/>
      <c r="BD35" s="64"/>
      <c r="BE35" s="65">
        <f t="shared" si="12"/>
        <v>0</v>
      </c>
      <c r="BF35" s="64">
        <v>0</v>
      </c>
      <c r="BG35" s="64"/>
      <c r="BH35" s="64"/>
      <c r="BI35" s="64"/>
      <c r="BJ35" s="65">
        <f t="shared" si="13"/>
        <v>0</v>
      </c>
    </row>
    <row r="36" spans="1:62" ht="15.75" customHeight="1" x14ac:dyDescent="0.2">
      <c r="A36" s="177" t="s">
        <v>172</v>
      </c>
      <c r="B36" s="70">
        <v>6509</v>
      </c>
      <c r="C36" s="71" t="s">
        <v>100</v>
      </c>
      <c r="D36" s="71" t="s">
        <v>116</v>
      </c>
      <c r="E36" s="71" t="s">
        <v>117</v>
      </c>
      <c r="F36" s="71"/>
      <c r="G36" s="71"/>
      <c r="H36" s="71"/>
      <c r="I36" s="79"/>
      <c r="J36" s="71"/>
      <c r="K36" s="71"/>
      <c r="L36" s="71"/>
      <c r="M36" s="71" t="s">
        <v>118</v>
      </c>
      <c r="N36" s="72"/>
      <c r="O36" s="72"/>
      <c r="P36" s="87">
        <v>12</v>
      </c>
      <c r="Q36" s="60"/>
      <c r="R36" s="60"/>
      <c r="S36" s="60"/>
      <c r="T36" s="60"/>
      <c r="U36" s="60"/>
      <c r="V36" s="60"/>
      <c r="W36" s="74" t="s">
        <v>121</v>
      </c>
      <c r="X36" s="74" t="s">
        <v>119</v>
      </c>
      <c r="Y36" s="88" t="s">
        <v>21</v>
      </c>
      <c r="Z36" s="74" t="s">
        <v>120</v>
      </c>
      <c r="AA36" s="74" t="s">
        <v>221</v>
      </c>
      <c r="AB36" s="179" t="s">
        <v>115</v>
      </c>
      <c r="AC36" s="71"/>
      <c r="AD36" s="75" t="s">
        <v>185</v>
      </c>
      <c r="AE36" s="75" t="s">
        <v>209</v>
      </c>
      <c r="AF36" s="75" t="s">
        <v>203</v>
      </c>
      <c r="AG36" s="64">
        <v>0</v>
      </c>
      <c r="AH36" s="64"/>
      <c r="AI36" s="64"/>
      <c r="AJ36" s="64"/>
      <c r="AK36" s="64"/>
      <c r="AL36" s="64"/>
      <c r="AM36" s="64"/>
      <c r="AN36" s="64"/>
      <c r="AO36" s="65">
        <f t="shared" si="9"/>
        <v>0</v>
      </c>
      <c r="AP36" s="121">
        <f t="shared" si="8"/>
        <v>0</v>
      </c>
      <c r="AQ36" s="66">
        <v>0</v>
      </c>
      <c r="AR36" s="66"/>
      <c r="AS36" s="66"/>
      <c r="AT36" s="66"/>
      <c r="AU36" s="67">
        <f t="shared" si="10"/>
        <v>0</v>
      </c>
      <c r="AV36" s="64">
        <v>0</v>
      </c>
      <c r="AW36" s="64"/>
      <c r="AX36" s="64"/>
      <c r="AY36" s="64"/>
      <c r="AZ36" s="65">
        <f t="shared" si="11"/>
        <v>0</v>
      </c>
      <c r="BA36" s="64">
        <v>0</v>
      </c>
      <c r="BB36" s="64"/>
      <c r="BC36" s="64"/>
      <c r="BD36" s="64"/>
      <c r="BE36" s="65">
        <f t="shared" si="12"/>
        <v>0</v>
      </c>
      <c r="BF36" s="64">
        <v>0</v>
      </c>
      <c r="BG36" s="64"/>
      <c r="BH36" s="64"/>
      <c r="BI36" s="64"/>
      <c r="BJ36" s="65">
        <f t="shared" si="13"/>
        <v>0</v>
      </c>
    </row>
    <row r="37" spans="1:62" ht="39" customHeight="1" x14ac:dyDescent="0.2">
      <c r="A37" s="230" t="s">
        <v>234</v>
      </c>
      <c r="B37" s="232">
        <v>6513</v>
      </c>
      <c r="C37" s="251" t="s">
        <v>100</v>
      </c>
      <c r="D37" s="105" t="s">
        <v>106</v>
      </c>
      <c r="E37" s="105" t="s">
        <v>117</v>
      </c>
      <c r="F37" s="105" t="s">
        <v>112</v>
      </c>
      <c r="G37" s="105"/>
      <c r="H37" s="105"/>
      <c r="I37" s="196">
        <v>20</v>
      </c>
      <c r="J37" s="105"/>
      <c r="K37" s="105"/>
      <c r="L37" s="105"/>
      <c r="M37" s="105" t="s">
        <v>113</v>
      </c>
      <c r="N37" s="105"/>
      <c r="O37" s="105"/>
      <c r="P37" s="196" t="s">
        <v>42</v>
      </c>
      <c r="Q37" s="128"/>
      <c r="R37" s="128"/>
      <c r="S37" s="128"/>
      <c r="T37" s="128"/>
      <c r="U37" s="128"/>
      <c r="V37" s="128"/>
      <c r="W37" s="251" t="s">
        <v>121</v>
      </c>
      <c r="X37" s="105" t="s">
        <v>119</v>
      </c>
      <c r="Y37" s="105" t="s">
        <v>21</v>
      </c>
      <c r="Z37" s="251" t="s">
        <v>40</v>
      </c>
      <c r="AA37" s="78" t="s">
        <v>221</v>
      </c>
      <c r="AB37" s="78" t="s">
        <v>105</v>
      </c>
      <c r="AC37" s="78"/>
      <c r="AD37" s="75" t="s">
        <v>67</v>
      </c>
      <c r="AE37" s="75" t="s">
        <v>56</v>
      </c>
      <c r="AF37" s="75" t="s">
        <v>203</v>
      </c>
      <c r="AG37" s="91">
        <v>0</v>
      </c>
      <c r="AH37" s="91"/>
      <c r="AI37" s="91"/>
      <c r="AJ37" s="91"/>
      <c r="AK37" s="91"/>
      <c r="AL37" s="91"/>
      <c r="AM37" s="91"/>
      <c r="AN37" s="91"/>
      <c r="AO37" s="65">
        <f t="shared" si="9"/>
        <v>0</v>
      </c>
      <c r="AP37" s="121">
        <f t="shared" si="8"/>
        <v>0</v>
      </c>
      <c r="AQ37" s="122">
        <v>0</v>
      </c>
      <c r="AR37" s="122"/>
      <c r="AS37" s="122"/>
      <c r="AT37" s="122"/>
      <c r="AU37" s="67">
        <f t="shared" si="10"/>
        <v>0</v>
      </c>
      <c r="AV37" s="91">
        <v>0</v>
      </c>
      <c r="AW37" s="91"/>
      <c r="AX37" s="91"/>
      <c r="AY37" s="91"/>
      <c r="AZ37" s="65">
        <f t="shared" si="11"/>
        <v>0</v>
      </c>
      <c r="BA37" s="91">
        <v>0</v>
      </c>
      <c r="BB37" s="91"/>
      <c r="BC37" s="91"/>
      <c r="BD37" s="91"/>
      <c r="BE37" s="65">
        <f t="shared" si="12"/>
        <v>0</v>
      </c>
      <c r="BF37" s="91">
        <v>0</v>
      </c>
      <c r="BG37" s="91"/>
      <c r="BH37" s="91"/>
      <c r="BI37" s="91"/>
      <c r="BJ37" s="65">
        <f t="shared" si="13"/>
        <v>0</v>
      </c>
    </row>
    <row r="38" spans="1:62" ht="25.5" customHeight="1" x14ac:dyDescent="0.2">
      <c r="A38" s="238"/>
      <c r="B38" s="237"/>
      <c r="C38" s="242"/>
      <c r="D38" s="197"/>
      <c r="E38" s="197"/>
      <c r="F38" s="197"/>
      <c r="G38" s="197"/>
      <c r="H38" s="197"/>
      <c r="I38" s="198"/>
      <c r="J38" s="197"/>
      <c r="K38" s="197"/>
      <c r="L38" s="197"/>
      <c r="M38" s="197"/>
      <c r="N38" s="127"/>
      <c r="O38" s="127"/>
      <c r="P38" s="199"/>
      <c r="Q38" s="127"/>
      <c r="R38" s="127"/>
      <c r="S38" s="127"/>
      <c r="T38" s="127"/>
      <c r="U38" s="127"/>
      <c r="V38" s="127"/>
      <c r="W38" s="242"/>
      <c r="X38" s="197"/>
      <c r="Y38" s="197"/>
      <c r="Z38" s="242"/>
      <c r="AA38" s="195"/>
      <c r="AB38" s="195"/>
      <c r="AC38" s="195"/>
      <c r="AD38" s="75" t="s">
        <v>67</v>
      </c>
      <c r="AE38" s="75" t="s">
        <v>88</v>
      </c>
      <c r="AF38" s="75" t="s">
        <v>203</v>
      </c>
      <c r="AG38" s="91">
        <v>231.4</v>
      </c>
      <c r="AH38" s="91">
        <v>197.1</v>
      </c>
      <c r="AI38" s="91"/>
      <c r="AJ38" s="91"/>
      <c r="AK38" s="91"/>
      <c r="AL38" s="91"/>
      <c r="AM38" s="91"/>
      <c r="AN38" s="91"/>
      <c r="AO38" s="65">
        <f t="shared" si="9"/>
        <v>231.4</v>
      </c>
      <c r="AP38" s="121">
        <f t="shared" si="8"/>
        <v>197.1</v>
      </c>
      <c r="AQ38" s="122">
        <v>232.8</v>
      </c>
      <c r="AR38" s="122"/>
      <c r="AS38" s="122"/>
      <c r="AT38" s="122"/>
      <c r="AU38" s="67">
        <f t="shared" si="10"/>
        <v>232.8</v>
      </c>
      <c r="AV38" s="91">
        <v>25.4</v>
      </c>
      <c r="AW38" s="91"/>
      <c r="AX38" s="91"/>
      <c r="AY38" s="91"/>
      <c r="AZ38" s="65">
        <f t="shared" si="11"/>
        <v>25.4</v>
      </c>
      <c r="BA38" s="91">
        <v>25.4</v>
      </c>
      <c r="BB38" s="91"/>
      <c r="BC38" s="91"/>
      <c r="BD38" s="91"/>
      <c r="BE38" s="65">
        <f t="shared" si="12"/>
        <v>25.4</v>
      </c>
      <c r="BF38" s="91">
        <v>25.4</v>
      </c>
      <c r="BG38" s="91"/>
      <c r="BH38" s="91"/>
      <c r="BI38" s="91"/>
      <c r="BJ38" s="65">
        <f t="shared" si="13"/>
        <v>25.4</v>
      </c>
    </row>
    <row r="39" spans="1:62" ht="17.25" customHeight="1" x14ac:dyDescent="0.2">
      <c r="A39" s="238"/>
      <c r="B39" s="237"/>
      <c r="C39" s="242"/>
      <c r="D39" s="128"/>
      <c r="E39" s="128"/>
      <c r="F39" s="128"/>
      <c r="G39" s="128"/>
      <c r="H39" s="128"/>
      <c r="I39" s="130"/>
      <c r="J39" s="128"/>
      <c r="K39" s="128"/>
      <c r="L39" s="128"/>
      <c r="M39" s="128"/>
      <c r="N39" s="128"/>
      <c r="O39" s="128"/>
      <c r="P39" s="130"/>
      <c r="Q39" s="128"/>
      <c r="R39" s="128"/>
      <c r="S39" s="128"/>
      <c r="T39" s="128"/>
      <c r="U39" s="128"/>
      <c r="V39" s="128"/>
      <c r="W39" s="242"/>
      <c r="X39" s="128"/>
      <c r="Y39" s="128"/>
      <c r="Z39" s="242"/>
      <c r="AA39" s="71"/>
      <c r="AB39" s="71"/>
      <c r="AC39" s="71"/>
      <c r="AD39" s="75" t="s">
        <v>67</v>
      </c>
      <c r="AE39" s="75" t="s">
        <v>57</v>
      </c>
      <c r="AF39" s="75" t="s">
        <v>203</v>
      </c>
      <c r="AG39" s="91">
        <v>1750.1</v>
      </c>
      <c r="AH39" s="91">
        <v>1459.8</v>
      </c>
      <c r="AI39" s="91"/>
      <c r="AJ39" s="91"/>
      <c r="AK39" s="91">
        <v>1050.0999999999999</v>
      </c>
      <c r="AL39" s="91">
        <v>759.7</v>
      </c>
      <c r="AM39" s="91"/>
      <c r="AN39" s="91"/>
      <c r="AO39" s="65">
        <f t="shared" si="9"/>
        <v>700</v>
      </c>
      <c r="AP39" s="121">
        <f t="shared" si="8"/>
        <v>700.09999999999991</v>
      </c>
      <c r="AQ39" s="122"/>
      <c r="AR39" s="122"/>
      <c r="AS39" s="122"/>
      <c r="AT39" s="122"/>
      <c r="AU39" s="67">
        <f t="shared" si="10"/>
        <v>0</v>
      </c>
      <c r="AV39" s="91"/>
      <c r="AW39" s="91"/>
      <c r="AX39" s="91"/>
      <c r="AY39" s="91"/>
      <c r="AZ39" s="65">
        <f t="shared" si="11"/>
        <v>0</v>
      </c>
      <c r="BA39" s="91"/>
      <c r="BB39" s="91"/>
      <c r="BC39" s="91"/>
      <c r="BD39" s="91"/>
      <c r="BE39" s="65">
        <f t="shared" si="12"/>
        <v>0</v>
      </c>
      <c r="BF39" s="91"/>
      <c r="BG39" s="91"/>
      <c r="BH39" s="91"/>
      <c r="BI39" s="91"/>
      <c r="BJ39" s="65">
        <f t="shared" si="13"/>
        <v>0</v>
      </c>
    </row>
    <row r="40" spans="1:62" ht="12.75" x14ac:dyDescent="0.2">
      <c r="A40" s="238"/>
      <c r="B40" s="237"/>
      <c r="C40" s="242"/>
      <c r="D40" s="127"/>
      <c r="E40" s="127"/>
      <c r="F40" s="127"/>
      <c r="G40" s="127"/>
      <c r="H40" s="127"/>
      <c r="I40" s="199"/>
      <c r="J40" s="127"/>
      <c r="K40" s="127"/>
      <c r="L40" s="127"/>
      <c r="M40" s="127"/>
      <c r="N40" s="127"/>
      <c r="O40" s="127"/>
      <c r="P40" s="199"/>
      <c r="Q40" s="127"/>
      <c r="R40" s="127"/>
      <c r="S40" s="127"/>
      <c r="T40" s="127"/>
      <c r="U40" s="127"/>
      <c r="V40" s="127"/>
      <c r="W40" s="242"/>
      <c r="X40" s="127"/>
      <c r="Y40" s="127"/>
      <c r="Z40" s="243"/>
      <c r="AA40" s="60"/>
      <c r="AB40" s="60"/>
      <c r="AC40" s="60"/>
      <c r="AD40" s="75" t="s">
        <v>67</v>
      </c>
      <c r="AE40" s="75" t="s">
        <v>84</v>
      </c>
      <c r="AF40" s="75" t="s">
        <v>203</v>
      </c>
      <c r="AG40" s="91">
        <v>274.60000000000002</v>
      </c>
      <c r="AH40" s="91">
        <v>158.80000000000001</v>
      </c>
      <c r="AI40" s="91"/>
      <c r="AJ40" s="91"/>
      <c r="AK40" s="91"/>
      <c r="AL40" s="91"/>
      <c r="AM40" s="91"/>
      <c r="AN40" s="91"/>
      <c r="AO40" s="65">
        <f t="shared" si="9"/>
        <v>274.60000000000002</v>
      </c>
      <c r="AP40" s="121">
        <f t="shared" si="8"/>
        <v>158.80000000000001</v>
      </c>
      <c r="AQ40" s="122">
        <v>284.2</v>
      </c>
      <c r="AR40" s="122"/>
      <c r="AS40" s="122"/>
      <c r="AT40" s="122"/>
      <c r="AU40" s="67">
        <f t="shared" si="10"/>
        <v>284.2</v>
      </c>
      <c r="AV40" s="91">
        <v>254.3</v>
      </c>
      <c r="AW40" s="91"/>
      <c r="AX40" s="91"/>
      <c r="AY40" s="91"/>
      <c r="AZ40" s="65">
        <f t="shared" si="11"/>
        <v>254.3</v>
      </c>
      <c r="BA40" s="91">
        <v>254.3</v>
      </c>
      <c r="BB40" s="91"/>
      <c r="BC40" s="91"/>
      <c r="BD40" s="91"/>
      <c r="BE40" s="65">
        <f t="shared" si="12"/>
        <v>254.3</v>
      </c>
      <c r="BF40" s="91">
        <v>254.3</v>
      </c>
      <c r="BG40" s="91"/>
      <c r="BH40" s="91"/>
      <c r="BI40" s="91"/>
      <c r="BJ40" s="65">
        <f t="shared" si="13"/>
        <v>254.3</v>
      </c>
    </row>
    <row r="41" spans="1:62" ht="12.75" x14ac:dyDescent="0.2">
      <c r="A41" s="238"/>
      <c r="B41" s="237"/>
      <c r="C41" s="242"/>
      <c r="D41" s="127"/>
      <c r="E41" s="127"/>
      <c r="F41" s="127"/>
      <c r="G41" s="127"/>
      <c r="H41" s="127"/>
      <c r="I41" s="199"/>
      <c r="J41" s="127"/>
      <c r="K41" s="127"/>
      <c r="L41" s="127"/>
      <c r="M41" s="127"/>
      <c r="N41" s="127"/>
      <c r="O41" s="127"/>
      <c r="P41" s="199"/>
      <c r="Q41" s="127"/>
      <c r="R41" s="127"/>
      <c r="S41" s="127"/>
      <c r="T41" s="127"/>
      <c r="U41" s="127"/>
      <c r="V41" s="127"/>
      <c r="W41" s="242"/>
      <c r="X41" s="127"/>
      <c r="Y41" s="127"/>
      <c r="Z41" s="211"/>
      <c r="AA41" s="60"/>
      <c r="AB41" s="60"/>
      <c r="AC41" s="60"/>
      <c r="AD41" s="75" t="s">
        <v>67</v>
      </c>
      <c r="AE41" s="75" t="s">
        <v>4</v>
      </c>
      <c r="AF41" s="75" t="s">
        <v>203</v>
      </c>
      <c r="AG41" s="91"/>
      <c r="AH41" s="91"/>
      <c r="AI41" s="91"/>
      <c r="AJ41" s="91"/>
      <c r="AK41" s="91"/>
      <c r="AL41" s="91"/>
      <c r="AM41" s="91"/>
      <c r="AN41" s="91"/>
      <c r="AO41" s="65">
        <f t="shared" si="9"/>
        <v>0</v>
      </c>
      <c r="AP41" s="121">
        <f t="shared" si="8"/>
        <v>0</v>
      </c>
      <c r="AQ41" s="122"/>
      <c r="AR41" s="122"/>
      <c r="AS41" s="122"/>
      <c r="AT41" s="122"/>
      <c r="AU41" s="67"/>
      <c r="AV41" s="91"/>
      <c r="AW41" s="91"/>
      <c r="AX41" s="91"/>
      <c r="AY41" s="91"/>
      <c r="AZ41" s="65"/>
      <c r="BA41" s="91"/>
      <c r="BB41" s="91"/>
      <c r="BC41" s="91"/>
      <c r="BD41" s="91"/>
      <c r="BE41" s="65"/>
      <c r="BF41" s="91"/>
      <c r="BG41" s="91"/>
      <c r="BH41" s="91"/>
      <c r="BI41" s="91"/>
      <c r="BJ41" s="65"/>
    </row>
    <row r="42" spans="1:62" ht="12.75" x14ac:dyDescent="0.2">
      <c r="A42" s="238"/>
      <c r="B42" s="237"/>
      <c r="C42" s="242"/>
      <c r="D42" s="127"/>
      <c r="E42" s="127"/>
      <c r="F42" s="127"/>
      <c r="G42" s="127"/>
      <c r="H42" s="127"/>
      <c r="I42" s="199"/>
      <c r="J42" s="127"/>
      <c r="K42" s="127"/>
      <c r="L42" s="127"/>
      <c r="M42" s="127"/>
      <c r="N42" s="127"/>
      <c r="O42" s="127"/>
      <c r="P42" s="199"/>
      <c r="Q42" s="127"/>
      <c r="R42" s="127"/>
      <c r="S42" s="127"/>
      <c r="T42" s="127"/>
      <c r="U42" s="127"/>
      <c r="V42" s="127"/>
      <c r="W42" s="242"/>
      <c r="X42" s="127"/>
      <c r="Y42" s="127"/>
      <c r="Z42" s="211"/>
      <c r="AA42" s="60"/>
      <c r="AB42" s="60"/>
      <c r="AC42" s="60"/>
      <c r="AD42" s="75" t="s">
        <v>67</v>
      </c>
      <c r="AE42" s="75" t="s">
        <v>181</v>
      </c>
      <c r="AF42" s="75" t="s">
        <v>203</v>
      </c>
      <c r="AG42" s="91">
        <v>2995</v>
      </c>
      <c r="AH42" s="91">
        <v>2994</v>
      </c>
      <c r="AI42" s="91"/>
      <c r="AJ42" s="91"/>
      <c r="AK42" s="91">
        <v>2815.3</v>
      </c>
      <c r="AL42" s="91">
        <v>2814.4</v>
      </c>
      <c r="AM42" s="91"/>
      <c r="AN42" s="91"/>
      <c r="AO42" s="65">
        <f t="shared" si="9"/>
        <v>179.69999999999982</v>
      </c>
      <c r="AP42" s="121">
        <f t="shared" si="8"/>
        <v>179.59999999999991</v>
      </c>
      <c r="AQ42" s="122"/>
      <c r="AR42" s="122"/>
      <c r="AS42" s="122"/>
      <c r="AT42" s="122"/>
      <c r="AU42" s="67"/>
      <c r="AV42" s="91"/>
      <c r="AW42" s="91"/>
      <c r="AX42" s="91"/>
      <c r="AY42" s="91"/>
      <c r="AZ42" s="65"/>
      <c r="BA42" s="91"/>
      <c r="BB42" s="91"/>
      <c r="BC42" s="91"/>
      <c r="BD42" s="91"/>
      <c r="BE42" s="65"/>
      <c r="BF42" s="91"/>
      <c r="BG42" s="91"/>
      <c r="BH42" s="91"/>
      <c r="BI42" s="91"/>
      <c r="BJ42" s="65"/>
    </row>
    <row r="43" spans="1:62" ht="18.75" customHeight="1" x14ac:dyDescent="0.2">
      <c r="A43" s="231"/>
      <c r="B43" s="233"/>
      <c r="C43" s="243"/>
      <c r="D43" s="84"/>
      <c r="E43" s="84"/>
      <c r="F43" s="109"/>
      <c r="G43" s="109"/>
      <c r="H43" s="109"/>
      <c r="I43" s="129"/>
      <c r="J43" s="109"/>
      <c r="K43" s="109"/>
      <c r="L43" s="109"/>
      <c r="M43" s="60"/>
      <c r="N43" s="60"/>
      <c r="O43" s="60"/>
      <c r="P43" s="184"/>
      <c r="Q43" s="109"/>
      <c r="R43" s="109"/>
      <c r="S43" s="109"/>
      <c r="T43" s="109"/>
      <c r="U43" s="109"/>
      <c r="V43" s="109"/>
      <c r="W43" s="243"/>
      <c r="X43" s="109"/>
      <c r="Y43" s="109"/>
      <c r="Z43" s="60"/>
      <c r="AA43" s="60"/>
      <c r="AB43" s="60"/>
      <c r="AC43" s="60"/>
      <c r="AD43" s="75" t="s">
        <v>67</v>
      </c>
      <c r="AE43" s="75" t="s">
        <v>186</v>
      </c>
      <c r="AF43" s="75" t="s">
        <v>203</v>
      </c>
      <c r="AG43" s="91">
        <v>0</v>
      </c>
      <c r="AH43" s="91"/>
      <c r="AI43" s="91"/>
      <c r="AJ43" s="91"/>
      <c r="AK43" s="91"/>
      <c r="AL43" s="91"/>
      <c r="AM43" s="91"/>
      <c r="AN43" s="91"/>
      <c r="AO43" s="65">
        <f t="shared" si="9"/>
        <v>0</v>
      </c>
      <c r="AP43" s="121">
        <f t="shared" si="8"/>
        <v>0</v>
      </c>
      <c r="AQ43" s="122">
        <v>0</v>
      </c>
      <c r="AR43" s="122"/>
      <c r="AS43" s="122"/>
      <c r="AT43" s="122"/>
      <c r="AU43" s="67">
        <f t="shared" si="10"/>
        <v>0</v>
      </c>
      <c r="AV43" s="91">
        <v>0</v>
      </c>
      <c r="AW43" s="91"/>
      <c r="AX43" s="91"/>
      <c r="AY43" s="91"/>
      <c r="AZ43" s="65">
        <f>AV43-AW43-AX43-AY43</f>
        <v>0</v>
      </c>
      <c r="BA43" s="91">
        <v>0</v>
      </c>
      <c r="BB43" s="91"/>
      <c r="BC43" s="91"/>
      <c r="BD43" s="91"/>
      <c r="BE43" s="65">
        <f>BA43-BB43-BC43-BD43</f>
        <v>0</v>
      </c>
      <c r="BF43" s="91">
        <v>0</v>
      </c>
      <c r="BG43" s="91"/>
      <c r="BH43" s="91"/>
      <c r="BI43" s="91"/>
      <c r="BJ43" s="65">
        <f>BF43-BG43-BH43-BI43</f>
        <v>0</v>
      </c>
    </row>
    <row r="44" spans="1:62" s="50" customFormat="1" ht="118.5" customHeight="1" x14ac:dyDescent="0.2">
      <c r="A44" s="175" t="s">
        <v>75</v>
      </c>
      <c r="B44" s="43">
        <v>6600</v>
      </c>
      <c r="C44" s="200" t="s">
        <v>197</v>
      </c>
      <c r="D44" s="200" t="s">
        <v>197</v>
      </c>
      <c r="E44" s="200" t="s">
        <v>197</v>
      </c>
      <c r="F44" s="200" t="s">
        <v>197</v>
      </c>
      <c r="G44" s="200" t="s">
        <v>197</v>
      </c>
      <c r="H44" s="200" t="s">
        <v>197</v>
      </c>
      <c r="I44" s="200" t="s">
        <v>197</v>
      </c>
      <c r="J44" s="200" t="s">
        <v>197</v>
      </c>
      <c r="K44" s="200" t="s">
        <v>197</v>
      </c>
      <c r="L44" s="200" t="s">
        <v>197</v>
      </c>
      <c r="M44" s="200" t="s">
        <v>197</v>
      </c>
      <c r="N44" s="200" t="s">
        <v>197</v>
      </c>
      <c r="O44" s="200" t="s">
        <v>197</v>
      </c>
      <c r="P44" s="200" t="s">
        <v>197</v>
      </c>
      <c r="Q44" s="201" t="s">
        <v>197</v>
      </c>
      <c r="R44" s="201" t="s">
        <v>197</v>
      </c>
      <c r="S44" s="201" t="s">
        <v>197</v>
      </c>
      <c r="T44" s="201" t="s">
        <v>197</v>
      </c>
      <c r="U44" s="201" t="s">
        <v>197</v>
      </c>
      <c r="V44" s="201" t="s">
        <v>197</v>
      </c>
      <c r="W44" s="201" t="s">
        <v>197</v>
      </c>
      <c r="X44" s="200" t="s">
        <v>197</v>
      </c>
      <c r="Y44" s="200" t="s">
        <v>197</v>
      </c>
      <c r="Z44" s="200" t="s">
        <v>197</v>
      </c>
      <c r="AA44" s="200" t="s">
        <v>197</v>
      </c>
      <c r="AB44" s="200" t="s">
        <v>197</v>
      </c>
      <c r="AC44" s="200" t="s">
        <v>197</v>
      </c>
      <c r="AD44" s="46" t="s">
        <v>197</v>
      </c>
      <c r="AE44" s="46"/>
      <c r="AF44" s="46"/>
      <c r="AG44" s="210">
        <f>AG46+AG47+AG48+AG49+AG50+AG51+AG58+AG59+AG61+AG62+AG63+AG60+AG53+AG54+AG56+AG57+AG64</f>
        <v>1750</v>
      </c>
      <c r="AH44" s="210">
        <f>AH46+AH47+AH48+AH49+AH50+AH51+AH58+AH59+AH61+AH62+AH63+AH60+AH53+AH54+AH56+AH57+AH64</f>
        <v>1647.1</v>
      </c>
      <c r="AI44" s="210">
        <f t="shared" ref="AI44:AU44" si="14">AI46+AI47+AI48+AI49+AI50+AI51+AI58+AI59+AI61+AI62+AI63+AI60+AI53+AI54+AI56+AI57+AI64</f>
        <v>0</v>
      </c>
      <c r="AJ44" s="210"/>
      <c r="AK44" s="210">
        <f t="shared" si="14"/>
        <v>1074.5</v>
      </c>
      <c r="AL44" s="210">
        <f t="shared" si="14"/>
        <v>1074.5</v>
      </c>
      <c r="AM44" s="210">
        <f t="shared" si="14"/>
        <v>0</v>
      </c>
      <c r="AN44" s="210"/>
      <c r="AO44" s="210">
        <f t="shared" si="14"/>
        <v>675.5</v>
      </c>
      <c r="AP44" s="121">
        <f t="shared" si="8"/>
        <v>572.59999999999991</v>
      </c>
      <c r="AQ44" s="210">
        <f t="shared" si="14"/>
        <v>1202.4000000000001</v>
      </c>
      <c r="AR44" s="210">
        <f t="shared" si="14"/>
        <v>0</v>
      </c>
      <c r="AS44" s="210">
        <f t="shared" si="14"/>
        <v>641.1</v>
      </c>
      <c r="AT44" s="210">
        <f t="shared" si="14"/>
        <v>0</v>
      </c>
      <c r="AU44" s="210">
        <f t="shared" si="14"/>
        <v>561.30000000000007</v>
      </c>
      <c r="AV44" s="210">
        <f>AV46+AV47+AV48+AV49+AV50+AV51+AV58+AV59+AV61+AV62+AV63+AV60+AV53+AV54+AV56+AV57+AV64</f>
        <v>1453.7</v>
      </c>
      <c r="AW44" s="210">
        <f>AW46+AW47+AW48+AW49+AW50+AW51+AW58+AW59+AW61+AW62+AW63+AW60+AW53+AW54+AW56+AW57+AW64</f>
        <v>0</v>
      </c>
      <c r="AX44" s="210">
        <f>AX46+AX47+AX48+AX49+AX50+AX51+AX58+AX59+AX61+AX62+AX63+AX60+AX53+AX54+AX56+AX57+AX64</f>
        <v>641.1</v>
      </c>
      <c r="AY44" s="210">
        <f>AY46+AY47+AY48+AY49+AY50+AY51+AY58+AY59+AY61+AY62+AY63+AY60+AY53+AY54+AY56+AY57+AY64</f>
        <v>0</v>
      </c>
      <c r="AZ44" s="210">
        <f>AZ46+AZ47+AZ48+AZ49+AZ50+AZ51+AZ58+AZ59+AZ61+AZ62+AZ63+AZ60+AZ53+AZ54+AZ56+AZ57+AZ64</f>
        <v>812.59999999999991</v>
      </c>
      <c r="BA44" s="210">
        <f t="shared" ref="BA44:BJ44" si="15">BA46+BA47+BA48+BA49+BA50+BA51+BA58+BA59+BA61+BA62+BA63+BA60+BA53+BA54+BA56+BA57+BA64</f>
        <v>1251.8000000000002</v>
      </c>
      <c r="BB44" s="210">
        <f t="shared" si="15"/>
        <v>0</v>
      </c>
      <c r="BC44" s="210">
        <f t="shared" si="15"/>
        <v>641.1</v>
      </c>
      <c r="BD44" s="210">
        <f t="shared" si="15"/>
        <v>0</v>
      </c>
      <c r="BE44" s="210">
        <f t="shared" si="15"/>
        <v>610.70000000000005</v>
      </c>
      <c r="BF44" s="210">
        <f t="shared" si="15"/>
        <v>1251.8000000000002</v>
      </c>
      <c r="BG44" s="210">
        <f t="shared" si="15"/>
        <v>0</v>
      </c>
      <c r="BH44" s="210">
        <f t="shared" si="15"/>
        <v>641.1</v>
      </c>
      <c r="BI44" s="210">
        <f t="shared" si="15"/>
        <v>0</v>
      </c>
      <c r="BJ44" s="210">
        <f t="shared" si="15"/>
        <v>610.70000000000005</v>
      </c>
    </row>
    <row r="45" spans="1:62" ht="14.25" customHeight="1" x14ac:dyDescent="0.2">
      <c r="A45" s="176" t="s">
        <v>38</v>
      </c>
      <c r="B45" s="52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55"/>
      <c r="AE45" s="55"/>
      <c r="AF45" s="55"/>
      <c r="AG45" s="95"/>
      <c r="AH45" s="95"/>
      <c r="AI45" s="95"/>
      <c r="AJ45" s="95"/>
      <c r="AK45" s="95"/>
      <c r="AL45" s="95"/>
      <c r="AM45" s="95"/>
      <c r="AN45" s="95"/>
      <c r="AO45" s="96"/>
      <c r="AP45" s="210"/>
      <c r="AQ45" s="185"/>
      <c r="AR45" s="185"/>
      <c r="AS45" s="185"/>
      <c r="AT45" s="185"/>
      <c r="AU45" s="218"/>
      <c r="AV45" s="95"/>
      <c r="AW45" s="95"/>
      <c r="AX45" s="95"/>
      <c r="AY45" s="95"/>
      <c r="AZ45" s="96"/>
      <c r="BA45" s="95"/>
      <c r="BB45" s="95"/>
      <c r="BC45" s="95"/>
      <c r="BD45" s="95"/>
      <c r="BE45" s="96"/>
      <c r="BF45" s="95"/>
      <c r="BG45" s="95"/>
      <c r="BH45" s="95"/>
      <c r="BI45" s="95"/>
      <c r="BJ45" s="96"/>
    </row>
    <row r="46" spans="1:62" ht="18.75" hidden="1" customHeight="1" x14ac:dyDescent="0.2">
      <c r="A46" s="181"/>
      <c r="B46" s="68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1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3"/>
      <c r="AE46" s="63"/>
      <c r="AF46" s="63"/>
      <c r="AG46" s="98"/>
      <c r="AH46" s="98"/>
      <c r="AI46" s="98"/>
      <c r="AJ46" s="98"/>
      <c r="AK46" s="98"/>
      <c r="AL46" s="98"/>
      <c r="AM46" s="98"/>
      <c r="AN46" s="98"/>
      <c r="AO46" s="99"/>
      <c r="AP46" s="210">
        <f>AP48+AP49+AP50+AP51+AP52+AP53+AP60+AP61+AP63+AP64+AP65+AP62+AP55+AP56+AP58+AP59+AP66</f>
        <v>13419.600000000002</v>
      </c>
      <c r="AQ46" s="209"/>
      <c r="AR46" s="209"/>
      <c r="AS46" s="209"/>
      <c r="AT46" s="209"/>
      <c r="AU46" s="219"/>
      <c r="AV46" s="98"/>
      <c r="AW46" s="98"/>
      <c r="AX46" s="98"/>
      <c r="AY46" s="98"/>
      <c r="AZ46" s="99"/>
      <c r="BA46" s="98"/>
      <c r="BB46" s="98"/>
      <c r="BC46" s="98"/>
      <c r="BD46" s="98"/>
      <c r="BE46" s="99"/>
      <c r="BF46" s="98"/>
      <c r="BG46" s="98"/>
      <c r="BH46" s="98"/>
      <c r="BI46" s="98"/>
      <c r="BJ46" s="99"/>
    </row>
    <row r="47" spans="1:62" ht="19.5" hidden="1" customHeight="1" x14ac:dyDescent="0.2">
      <c r="A47" s="234"/>
      <c r="B47" s="232"/>
      <c r="C47" s="71"/>
      <c r="D47" s="71"/>
      <c r="E47" s="71"/>
      <c r="F47" s="71"/>
      <c r="G47" s="71"/>
      <c r="H47" s="71"/>
      <c r="I47" s="79"/>
      <c r="J47" s="71"/>
      <c r="K47" s="71"/>
      <c r="L47" s="71"/>
      <c r="M47" s="71"/>
      <c r="N47" s="71"/>
      <c r="O47" s="71"/>
      <c r="P47" s="73"/>
      <c r="Q47" s="71"/>
      <c r="R47" s="71"/>
      <c r="S47" s="71"/>
      <c r="T47" s="71"/>
      <c r="U47" s="71"/>
      <c r="V47" s="71"/>
      <c r="W47" s="74"/>
      <c r="X47" s="100"/>
      <c r="Y47" s="83"/>
      <c r="Z47" s="74"/>
      <c r="AA47" s="101"/>
      <c r="AB47" s="101"/>
      <c r="AC47" s="252"/>
      <c r="AD47" s="75"/>
      <c r="AE47" s="75"/>
      <c r="AF47" s="75"/>
      <c r="AG47" s="76"/>
      <c r="AH47" s="64"/>
      <c r="AI47" s="64"/>
      <c r="AJ47" s="64"/>
      <c r="AK47" s="64"/>
      <c r="AL47" s="64"/>
      <c r="AM47" s="64"/>
      <c r="AN47" s="64"/>
      <c r="AO47" s="65"/>
      <c r="AP47" s="210">
        <f>AP49+AP50+AP51+AP52+AP53+AP54+AP61+AP62+AP64+AP65+AP66+AP63+AP56+AP57+AP59+AP60+AP67</f>
        <v>6721.2000000000007</v>
      </c>
      <c r="AQ47" s="77"/>
      <c r="AR47" s="66"/>
      <c r="AS47" s="66"/>
      <c r="AT47" s="66"/>
      <c r="AU47" s="67"/>
      <c r="AV47" s="76"/>
      <c r="AW47" s="64"/>
      <c r="AX47" s="64"/>
      <c r="AY47" s="64"/>
      <c r="AZ47" s="65"/>
      <c r="BA47" s="76"/>
      <c r="BB47" s="64"/>
      <c r="BC47" s="64"/>
      <c r="BD47" s="64"/>
      <c r="BE47" s="65"/>
      <c r="BF47" s="76"/>
      <c r="BG47" s="64"/>
      <c r="BH47" s="64"/>
      <c r="BI47" s="64"/>
      <c r="BJ47" s="65"/>
    </row>
    <row r="48" spans="1:62" ht="24.75" hidden="1" customHeight="1" x14ac:dyDescent="0.2">
      <c r="A48" s="235"/>
      <c r="B48" s="23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3"/>
      <c r="Q48" s="60"/>
      <c r="R48" s="60"/>
      <c r="S48" s="60"/>
      <c r="T48" s="60"/>
      <c r="U48" s="60"/>
      <c r="V48" s="60"/>
      <c r="W48" s="60"/>
      <c r="X48" s="71"/>
      <c r="Y48" s="71"/>
      <c r="Z48" s="60"/>
      <c r="AA48" s="71"/>
      <c r="AB48" s="71"/>
      <c r="AC48" s="254"/>
      <c r="AD48" s="75"/>
      <c r="AE48" s="75"/>
      <c r="AF48" s="75"/>
      <c r="AG48" s="76"/>
      <c r="AH48" s="64"/>
      <c r="AI48" s="64"/>
      <c r="AJ48" s="64"/>
      <c r="AK48" s="64"/>
      <c r="AL48" s="64"/>
      <c r="AM48" s="64"/>
      <c r="AN48" s="64"/>
      <c r="AO48" s="65"/>
      <c r="AP48" s="210">
        <f>AP50+AP51+AP52+AP53+AP54+AP55+AP62+AP63+AP65+AP66+AP67+AP64+AP57+AP58+AP60+AP61+AP68</f>
        <v>6721.2000000000007</v>
      </c>
      <c r="AQ48" s="77"/>
      <c r="AR48" s="66"/>
      <c r="AS48" s="66"/>
      <c r="AT48" s="66"/>
      <c r="AU48" s="67"/>
      <c r="AV48" s="76"/>
      <c r="AW48" s="64"/>
      <c r="AX48" s="64"/>
      <c r="AY48" s="64"/>
      <c r="AZ48" s="65"/>
      <c r="BA48" s="76"/>
      <c r="BB48" s="64"/>
      <c r="BC48" s="64"/>
      <c r="BD48" s="64"/>
      <c r="BE48" s="65"/>
      <c r="BF48" s="76"/>
      <c r="BG48" s="64"/>
      <c r="BH48" s="64"/>
      <c r="BI48" s="64"/>
      <c r="BJ48" s="65"/>
    </row>
    <row r="49" spans="1:62" ht="20.25" customHeight="1" x14ac:dyDescent="0.2">
      <c r="A49" s="234" t="s">
        <v>123</v>
      </c>
      <c r="B49" s="232">
        <v>6603</v>
      </c>
      <c r="C49" s="252" t="s">
        <v>100</v>
      </c>
      <c r="D49" s="252" t="s">
        <v>106</v>
      </c>
      <c r="E49" s="252" t="s">
        <v>117</v>
      </c>
      <c r="F49" s="252"/>
      <c r="G49" s="252"/>
      <c r="H49" s="252"/>
      <c r="I49" s="275"/>
      <c r="J49" s="252"/>
      <c r="K49" s="252"/>
      <c r="L49" s="252"/>
      <c r="M49" s="252" t="s">
        <v>124</v>
      </c>
      <c r="N49" s="252"/>
      <c r="O49" s="252"/>
      <c r="P49" s="280">
        <v>36</v>
      </c>
      <c r="Q49" s="252"/>
      <c r="R49" s="252"/>
      <c r="S49" s="252"/>
      <c r="T49" s="252"/>
      <c r="U49" s="252"/>
      <c r="V49" s="252"/>
      <c r="W49" s="278" t="s">
        <v>20</v>
      </c>
      <c r="X49" s="278" t="s">
        <v>201</v>
      </c>
      <c r="Y49" s="278" t="s">
        <v>21</v>
      </c>
      <c r="Z49" s="252" t="s">
        <v>125</v>
      </c>
      <c r="AA49" s="252" t="s">
        <v>221</v>
      </c>
      <c r="AB49" s="252" t="s">
        <v>126</v>
      </c>
      <c r="AC49" s="252"/>
      <c r="AD49" s="75" t="s">
        <v>64</v>
      </c>
      <c r="AE49" s="75" t="s">
        <v>217</v>
      </c>
      <c r="AF49" s="75" t="s">
        <v>203</v>
      </c>
      <c r="AG49" s="89">
        <v>0</v>
      </c>
      <c r="AH49" s="91"/>
      <c r="AI49" s="91"/>
      <c r="AJ49" s="91"/>
      <c r="AK49" s="91">
        <v>0</v>
      </c>
      <c r="AL49" s="91"/>
      <c r="AM49" s="91"/>
      <c r="AN49" s="91"/>
      <c r="AO49" s="121"/>
      <c r="AP49" s="121"/>
      <c r="AQ49" s="90">
        <v>0</v>
      </c>
      <c r="AR49" s="122"/>
      <c r="AS49" s="122">
        <v>0</v>
      </c>
      <c r="AT49" s="122"/>
      <c r="AU49" s="124">
        <f>AQ49-AR49-AS49-AT49</f>
        <v>0</v>
      </c>
      <c r="AV49" s="89">
        <v>0</v>
      </c>
      <c r="AW49" s="91"/>
      <c r="AX49" s="91">
        <v>0</v>
      </c>
      <c r="AY49" s="91"/>
      <c r="AZ49" s="121">
        <f>AV49-AW49-AX49-AY49</f>
        <v>0</v>
      </c>
      <c r="BA49" s="89">
        <v>0</v>
      </c>
      <c r="BB49" s="91"/>
      <c r="BC49" s="91">
        <v>0</v>
      </c>
      <c r="BD49" s="91"/>
      <c r="BE49" s="121">
        <f>BA49-BB49-BC49-BD49</f>
        <v>0</v>
      </c>
      <c r="BF49" s="89">
        <v>0</v>
      </c>
      <c r="BG49" s="91"/>
      <c r="BH49" s="91">
        <v>0</v>
      </c>
      <c r="BI49" s="91"/>
      <c r="BJ49" s="121">
        <f>BF49-BG49-BH49-BI49</f>
        <v>0</v>
      </c>
    </row>
    <row r="50" spans="1:62" ht="17.25" customHeight="1" x14ac:dyDescent="0.2">
      <c r="A50" s="236"/>
      <c r="B50" s="237"/>
      <c r="C50" s="253"/>
      <c r="D50" s="253"/>
      <c r="E50" s="253"/>
      <c r="F50" s="253"/>
      <c r="G50" s="253"/>
      <c r="H50" s="253"/>
      <c r="I50" s="276"/>
      <c r="J50" s="253"/>
      <c r="K50" s="253"/>
      <c r="L50" s="253"/>
      <c r="M50" s="253"/>
      <c r="N50" s="253"/>
      <c r="O50" s="253"/>
      <c r="P50" s="281"/>
      <c r="Q50" s="253"/>
      <c r="R50" s="253"/>
      <c r="S50" s="253"/>
      <c r="T50" s="253"/>
      <c r="U50" s="253"/>
      <c r="V50" s="253"/>
      <c r="W50" s="279"/>
      <c r="X50" s="279"/>
      <c r="Y50" s="279"/>
      <c r="Z50" s="253"/>
      <c r="AA50" s="253"/>
      <c r="AB50" s="253"/>
      <c r="AC50" s="253"/>
      <c r="AD50" s="75" t="s">
        <v>64</v>
      </c>
      <c r="AE50" s="75" t="s">
        <v>134</v>
      </c>
      <c r="AF50" s="75" t="s">
        <v>203</v>
      </c>
      <c r="AG50" s="89">
        <v>1100.5999999999999</v>
      </c>
      <c r="AH50" s="91">
        <v>997.7</v>
      </c>
      <c r="AI50" s="91"/>
      <c r="AJ50" s="91"/>
      <c r="AK50" s="91">
        <v>598.6</v>
      </c>
      <c r="AL50" s="91">
        <v>598.6</v>
      </c>
      <c r="AM50" s="91"/>
      <c r="AN50" s="91"/>
      <c r="AO50" s="121">
        <f t="shared" ref="AO50:AP64" si="16">AG50-AI50-AK50-AM50</f>
        <v>501.99999999999989</v>
      </c>
      <c r="AP50" s="121">
        <f t="shared" si="16"/>
        <v>399.1</v>
      </c>
      <c r="AQ50" s="90"/>
      <c r="AR50" s="122"/>
      <c r="AS50" s="122"/>
      <c r="AT50" s="122"/>
      <c r="AU50" s="124">
        <f t="shared" ref="AU50:AU64" si="17">AQ50-AR50-AS50-AT50</f>
        <v>0</v>
      </c>
      <c r="AV50" s="89"/>
      <c r="AW50" s="91"/>
      <c r="AX50" s="91"/>
      <c r="AY50" s="91"/>
      <c r="AZ50" s="121">
        <f t="shared" ref="AZ50:AZ64" si="18">AV50-AW50-AX50-AY50</f>
        <v>0</v>
      </c>
      <c r="BA50" s="89"/>
      <c r="BB50" s="91"/>
      <c r="BC50" s="91"/>
      <c r="BD50" s="91"/>
      <c r="BE50" s="121">
        <f t="shared" ref="BE50:BE64" si="19">BA50-BB50-BC50-BD50</f>
        <v>0</v>
      </c>
      <c r="BF50" s="89"/>
      <c r="BG50" s="91"/>
      <c r="BH50" s="91"/>
      <c r="BI50" s="91"/>
      <c r="BJ50" s="121">
        <f t="shared" ref="BJ50:BJ64" si="20">BF50-BG50-BH50-BI50</f>
        <v>0</v>
      </c>
    </row>
    <row r="51" spans="1:62" ht="22.5" customHeight="1" x14ac:dyDescent="0.2">
      <c r="A51" s="236"/>
      <c r="B51" s="237"/>
      <c r="C51" s="253"/>
      <c r="D51" s="253"/>
      <c r="E51" s="253"/>
      <c r="F51" s="253"/>
      <c r="G51" s="253"/>
      <c r="H51" s="253"/>
      <c r="I51" s="276"/>
      <c r="J51" s="253"/>
      <c r="K51" s="253"/>
      <c r="L51" s="253"/>
      <c r="M51" s="253"/>
      <c r="N51" s="253"/>
      <c r="O51" s="253"/>
      <c r="P51" s="281"/>
      <c r="Q51" s="253"/>
      <c r="R51" s="253"/>
      <c r="S51" s="253"/>
      <c r="T51" s="253"/>
      <c r="U51" s="253"/>
      <c r="V51" s="253"/>
      <c r="W51" s="279"/>
      <c r="X51" s="279"/>
      <c r="Y51" s="279"/>
      <c r="Z51" s="253"/>
      <c r="AA51" s="253"/>
      <c r="AB51" s="253"/>
      <c r="AC51" s="253"/>
      <c r="AD51" s="75" t="s">
        <v>64</v>
      </c>
      <c r="AE51" s="75" t="s">
        <v>231</v>
      </c>
      <c r="AF51" s="202" t="s">
        <v>203</v>
      </c>
      <c r="AG51" s="89"/>
      <c r="AH51" s="91"/>
      <c r="AI51" s="91"/>
      <c r="AJ51" s="91"/>
      <c r="AK51" s="91"/>
      <c r="AL51" s="91"/>
      <c r="AM51" s="91"/>
      <c r="AN51" s="91"/>
      <c r="AO51" s="121">
        <f t="shared" si="16"/>
        <v>0</v>
      </c>
      <c r="AP51" s="121">
        <f t="shared" si="16"/>
        <v>0</v>
      </c>
      <c r="AQ51" s="90"/>
      <c r="AR51" s="122"/>
      <c r="AS51" s="122"/>
      <c r="AT51" s="122"/>
      <c r="AU51" s="124">
        <f t="shared" si="17"/>
        <v>0</v>
      </c>
      <c r="AV51" s="89"/>
      <c r="AW51" s="91"/>
      <c r="AX51" s="91"/>
      <c r="AY51" s="91"/>
      <c r="AZ51" s="121">
        <f t="shared" si="18"/>
        <v>0</v>
      </c>
      <c r="BA51" s="89"/>
      <c r="BB51" s="91"/>
      <c r="BC51" s="91"/>
      <c r="BD51" s="91"/>
      <c r="BE51" s="121">
        <f t="shared" si="19"/>
        <v>0</v>
      </c>
      <c r="BF51" s="89"/>
      <c r="BG51" s="91"/>
      <c r="BH51" s="91"/>
      <c r="BI51" s="91"/>
      <c r="BJ51" s="121">
        <f t="shared" si="20"/>
        <v>0</v>
      </c>
    </row>
    <row r="52" spans="1:62" ht="18.75" customHeight="1" x14ac:dyDescent="0.2">
      <c r="A52" s="236"/>
      <c r="B52" s="237"/>
      <c r="C52" s="253"/>
      <c r="D52" s="253"/>
      <c r="E52" s="253"/>
      <c r="F52" s="253"/>
      <c r="G52" s="253"/>
      <c r="H52" s="253"/>
      <c r="I52" s="276"/>
      <c r="J52" s="253"/>
      <c r="K52" s="253"/>
      <c r="L52" s="253"/>
      <c r="M52" s="253"/>
      <c r="N52" s="253"/>
      <c r="O52" s="253"/>
      <c r="P52" s="281"/>
      <c r="Q52" s="253"/>
      <c r="R52" s="253"/>
      <c r="S52" s="253"/>
      <c r="T52" s="253"/>
      <c r="U52" s="253"/>
      <c r="V52" s="253"/>
      <c r="W52" s="279"/>
      <c r="X52" s="279"/>
      <c r="Y52" s="279"/>
      <c r="Z52" s="253"/>
      <c r="AA52" s="253"/>
      <c r="AB52" s="253"/>
      <c r="AC52" s="253"/>
      <c r="AD52" s="75" t="s">
        <v>64</v>
      </c>
      <c r="AE52" s="75" t="s">
        <v>86</v>
      </c>
      <c r="AF52" s="75" t="s">
        <v>203</v>
      </c>
      <c r="AG52" s="89">
        <v>0</v>
      </c>
      <c r="AH52" s="91"/>
      <c r="AI52" s="91"/>
      <c r="AJ52" s="91"/>
      <c r="AK52" s="91">
        <v>0</v>
      </c>
      <c r="AL52" s="91"/>
      <c r="AM52" s="91"/>
      <c r="AN52" s="91"/>
      <c r="AO52" s="121">
        <f t="shared" si="16"/>
        <v>0</v>
      </c>
      <c r="AP52" s="121">
        <f t="shared" si="16"/>
        <v>0</v>
      </c>
      <c r="AQ52" s="90">
        <v>0</v>
      </c>
      <c r="AR52" s="122"/>
      <c r="AS52" s="122">
        <v>0</v>
      </c>
      <c r="AT52" s="122"/>
      <c r="AU52" s="124">
        <f t="shared" si="17"/>
        <v>0</v>
      </c>
      <c r="AV52" s="89">
        <v>0</v>
      </c>
      <c r="AW52" s="91"/>
      <c r="AX52" s="91">
        <v>0</v>
      </c>
      <c r="AY52" s="91"/>
      <c r="AZ52" s="121">
        <f t="shared" si="18"/>
        <v>0</v>
      </c>
      <c r="BA52" s="89">
        <v>0</v>
      </c>
      <c r="BB52" s="91"/>
      <c r="BC52" s="91">
        <v>0</v>
      </c>
      <c r="BD52" s="91"/>
      <c r="BE52" s="121">
        <f t="shared" si="19"/>
        <v>0</v>
      </c>
      <c r="BF52" s="89">
        <v>0</v>
      </c>
      <c r="BG52" s="91"/>
      <c r="BH52" s="91">
        <v>0</v>
      </c>
      <c r="BI52" s="91"/>
      <c r="BJ52" s="121">
        <f t="shared" si="20"/>
        <v>0</v>
      </c>
    </row>
    <row r="53" spans="1:62" ht="18.75" customHeight="1" x14ac:dyDescent="0.2">
      <c r="A53" s="236"/>
      <c r="B53" s="237"/>
      <c r="C53" s="253"/>
      <c r="D53" s="253"/>
      <c r="E53" s="253"/>
      <c r="F53" s="253"/>
      <c r="G53" s="253"/>
      <c r="H53" s="253"/>
      <c r="I53" s="276"/>
      <c r="J53" s="253"/>
      <c r="K53" s="253"/>
      <c r="L53" s="253"/>
      <c r="M53" s="253"/>
      <c r="N53" s="253"/>
      <c r="O53" s="253"/>
      <c r="P53" s="281"/>
      <c r="Q53" s="253"/>
      <c r="R53" s="253"/>
      <c r="S53" s="253"/>
      <c r="T53" s="253"/>
      <c r="U53" s="253"/>
      <c r="V53" s="253"/>
      <c r="W53" s="279"/>
      <c r="X53" s="279"/>
      <c r="Y53" s="279"/>
      <c r="Z53" s="253"/>
      <c r="AA53" s="253"/>
      <c r="AB53" s="253"/>
      <c r="AC53" s="253"/>
      <c r="AD53" s="75" t="s">
        <v>64</v>
      </c>
      <c r="AE53" s="75" t="s">
        <v>25</v>
      </c>
      <c r="AF53" s="75" t="s">
        <v>203</v>
      </c>
      <c r="AG53" s="89">
        <v>300.39999999999998</v>
      </c>
      <c r="AH53" s="91">
        <v>300.39999999999998</v>
      </c>
      <c r="AI53" s="91"/>
      <c r="AJ53" s="91"/>
      <c r="AK53" s="91">
        <v>270.39999999999998</v>
      </c>
      <c r="AL53" s="91">
        <v>270.39999999999998</v>
      </c>
      <c r="AM53" s="91"/>
      <c r="AN53" s="91"/>
      <c r="AO53" s="121">
        <f t="shared" si="16"/>
        <v>30</v>
      </c>
      <c r="AP53" s="121">
        <f t="shared" si="16"/>
        <v>30</v>
      </c>
      <c r="AQ53" s="90">
        <v>500</v>
      </c>
      <c r="AR53" s="122"/>
      <c r="AS53" s="122">
        <v>450</v>
      </c>
      <c r="AT53" s="122"/>
      <c r="AU53" s="124">
        <f t="shared" si="17"/>
        <v>50</v>
      </c>
      <c r="AV53" s="89">
        <v>500</v>
      </c>
      <c r="AW53" s="91"/>
      <c r="AX53" s="91">
        <v>450</v>
      </c>
      <c r="AY53" s="91"/>
      <c r="AZ53" s="121">
        <f t="shared" si="18"/>
        <v>50</v>
      </c>
      <c r="BA53" s="89">
        <v>500</v>
      </c>
      <c r="BB53" s="91"/>
      <c r="BC53" s="91">
        <v>450</v>
      </c>
      <c r="BD53" s="91"/>
      <c r="BE53" s="121">
        <f t="shared" si="19"/>
        <v>50</v>
      </c>
      <c r="BF53" s="89">
        <v>500</v>
      </c>
      <c r="BG53" s="91"/>
      <c r="BH53" s="91">
        <v>450</v>
      </c>
      <c r="BI53" s="91"/>
      <c r="BJ53" s="121">
        <f t="shared" si="20"/>
        <v>50</v>
      </c>
    </row>
    <row r="54" spans="1:62" ht="18.75" customHeight="1" x14ac:dyDescent="0.2">
      <c r="A54" s="236"/>
      <c r="B54" s="237"/>
      <c r="C54" s="253"/>
      <c r="D54" s="253"/>
      <c r="E54" s="253"/>
      <c r="F54" s="253"/>
      <c r="G54" s="253"/>
      <c r="H54" s="253"/>
      <c r="I54" s="276"/>
      <c r="J54" s="253"/>
      <c r="K54" s="253"/>
      <c r="L54" s="253"/>
      <c r="M54" s="253"/>
      <c r="N54" s="253"/>
      <c r="O54" s="253"/>
      <c r="P54" s="281"/>
      <c r="Q54" s="253"/>
      <c r="R54" s="253"/>
      <c r="S54" s="253"/>
      <c r="T54" s="253"/>
      <c r="U54" s="253"/>
      <c r="V54" s="253"/>
      <c r="W54" s="279"/>
      <c r="X54" s="279"/>
      <c r="Y54" s="279"/>
      <c r="Z54" s="253"/>
      <c r="AA54" s="253"/>
      <c r="AB54" s="253"/>
      <c r="AC54" s="253"/>
      <c r="AD54" s="75" t="s">
        <v>64</v>
      </c>
      <c r="AE54" s="75" t="s">
        <v>26</v>
      </c>
      <c r="AF54" s="75" t="s">
        <v>203</v>
      </c>
      <c r="AG54" s="89">
        <v>228.3</v>
      </c>
      <c r="AH54" s="91">
        <v>228.3</v>
      </c>
      <c r="AI54" s="91"/>
      <c r="AJ54" s="91"/>
      <c r="AK54" s="91">
        <v>205.5</v>
      </c>
      <c r="AL54" s="91">
        <v>205.5</v>
      </c>
      <c r="AM54" s="91"/>
      <c r="AN54" s="91"/>
      <c r="AO54" s="121">
        <f t="shared" si="16"/>
        <v>22.800000000000011</v>
      </c>
      <c r="AP54" s="121">
        <f t="shared" si="16"/>
        <v>22.800000000000011</v>
      </c>
      <c r="AQ54" s="90">
        <v>212.3</v>
      </c>
      <c r="AR54" s="122"/>
      <c r="AS54" s="122">
        <v>191.1</v>
      </c>
      <c r="AT54" s="122"/>
      <c r="AU54" s="124">
        <f t="shared" si="17"/>
        <v>21.200000000000017</v>
      </c>
      <c r="AV54" s="89">
        <v>212.3</v>
      </c>
      <c r="AW54" s="91"/>
      <c r="AX54" s="91">
        <v>191.1</v>
      </c>
      <c r="AY54" s="91"/>
      <c r="AZ54" s="121">
        <f t="shared" si="18"/>
        <v>21.200000000000017</v>
      </c>
      <c r="BA54" s="89">
        <v>212.3</v>
      </c>
      <c r="BB54" s="91"/>
      <c r="BC54" s="91">
        <v>191.1</v>
      </c>
      <c r="BD54" s="91"/>
      <c r="BE54" s="121">
        <f t="shared" si="19"/>
        <v>21.200000000000017</v>
      </c>
      <c r="BF54" s="89">
        <v>212.3</v>
      </c>
      <c r="BG54" s="91"/>
      <c r="BH54" s="91">
        <v>191.1</v>
      </c>
      <c r="BI54" s="91"/>
      <c r="BJ54" s="121">
        <f t="shared" si="20"/>
        <v>21.200000000000017</v>
      </c>
    </row>
    <row r="55" spans="1:62" ht="16.5" customHeight="1" x14ac:dyDescent="0.2">
      <c r="A55" s="236"/>
      <c r="B55" s="237"/>
      <c r="C55" s="253"/>
      <c r="D55" s="253"/>
      <c r="E55" s="253"/>
      <c r="F55" s="253"/>
      <c r="G55" s="253"/>
      <c r="H55" s="253"/>
      <c r="I55" s="276"/>
      <c r="J55" s="253"/>
      <c r="K55" s="253"/>
      <c r="L55" s="253"/>
      <c r="M55" s="253"/>
      <c r="N55" s="253"/>
      <c r="O55" s="253"/>
      <c r="P55" s="281"/>
      <c r="Q55" s="253"/>
      <c r="R55" s="253"/>
      <c r="S55" s="253"/>
      <c r="T55" s="253"/>
      <c r="U55" s="253"/>
      <c r="V55" s="253"/>
      <c r="W55" s="279"/>
      <c r="X55" s="279"/>
      <c r="Y55" s="279"/>
      <c r="Z55" s="253"/>
      <c r="AA55" s="253"/>
      <c r="AB55" s="253"/>
      <c r="AC55" s="253"/>
      <c r="AD55" s="75" t="s">
        <v>64</v>
      </c>
      <c r="AE55" s="75" t="s">
        <v>85</v>
      </c>
      <c r="AF55" s="202" t="s">
        <v>203</v>
      </c>
      <c r="AG55" s="89">
        <v>0</v>
      </c>
      <c r="AH55" s="91"/>
      <c r="AI55" s="91"/>
      <c r="AJ55" s="91"/>
      <c r="AK55" s="91"/>
      <c r="AL55" s="91"/>
      <c r="AM55" s="91"/>
      <c r="AN55" s="91"/>
      <c r="AO55" s="121">
        <f t="shared" si="16"/>
        <v>0</v>
      </c>
      <c r="AP55" s="121">
        <f t="shared" si="16"/>
        <v>0</v>
      </c>
      <c r="AQ55" s="90">
        <v>0</v>
      </c>
      <c r="AR55" s="122"/>
      <c r="AS55" s="122"/>
      <c r="AT55" s="122"/>
      <c r="AU55" s="124">
        <f t="shared" si="17"/>
        <v>0</v>
      </c>
      <c r="AV55" s="89">
        <v>0</v>
      </c>
      <c r="AW55" s="91"/>
      <c r="AX55" s="91"/>
      <c r="AY55" s="91"/>
      <c r="AZ55" s="121">
        <f t="shared" si="18"/>
        <v>0</v>
      </c>
      <c r="BA55" s="89">
        <v>0</v>
      </c>
      <c r="BB55" s="91"/>
      <c r="BC55" s="91"/>
      <c r="BD55" s="91"/>
      <c r="BE55" s="121">
        <f t="shared" si="19"/>
        <v>0</v>
      </c>
      <c r="BF55" s="89">
        <v>0</v>
      </c>
      <c r="BG55" s="91"/>
      <c r="BH55" s="91"/>
      <c r="BI55" s="91"/>
      <c r="BJ55" s="121">
        <f t="shared" si="20"/>
        <v>0</v>
      </c>
    </row>
    <row r="56" spans="1:62" ht="16.5" customHeight="1" x14ac:dyDescent="0.2">
      <c r="A56" s="236"/>
      <c r="B56" s="237"/>
      <c r="C56" s="253"/>
      <c r="D56" s="253"/>
      <c r="E56" s="253"/>
      <c r="F56" s="253"/>
      <c r="G56" s="253"/>
      <c r="H56" s="253"/>
      <c r="I56" s="276"/>
      <c r="J56" s="253"/>
      <c r="K56" s="253"/>
      <c r="L56" s="253"/>
      <c r="M56" s="253"/>
      <c r="N56" s="253"/>
      <c r="O56" s="253"/>
      <c r="P56" s="281"/>
      <c r="Q56" s="253"/>
      <c r="R56" s="253"/>
      <c r="S56" s="253"/>
      <c r="T56" s="253"/>
      <c r="U56" s="253"/>
      <c r="V56" s="253"/>
      <c r="W56" s="279"/>
      <c r="X56" s="279"/>
      <c r="Y56" s="279"/>
      <c r="Z56" s="253"/>
      <c r="AA56" s="253"/>
      <c r="AB56" s="253"/>
      <c r="AC56" s="253"/>
      <c r="AD56" s="75" t="s">
        <v>64</v>
      </c>
      <c r="AE56" s="75" t="s">
        <v>27</v>
      </c>
      <c r="AF56" s="202" t="s">
        <v>203</v>
      </c>
      <c r="AG56" s="89">
        <v>0</v>
      </c>
      <c r="AH56" s="91"/>
      <c r="AI56" s="91"/>
      <c r="AJ56" s="91"/>
      <c r="AK56" s="91"/>
      <c r="AL56" s="91"/>
      <c r="AM56" s="91"/>
      <c r="AN56" s="91"/>
      <c r="AO56" s="121">
        <f t="shared" si="16"/>
        <v>0</v>
      </c>
      <c r="AP56" s="121">
        <f t="shared" si="16"/>
        <v>0</v>
      </c>
      <c r="AQ56" s="90">
        <v>278.60000000000002</v>
      </c>
      <c r="AR56" s="122"/>
      <c r="AS56" s="122"/>
      <c r="AT56" s="122"/>
      <c r="AU56" s="124">
        <f t="shared" si="17"/>
        <v>278.60000000000002</v>
      </c>
      <c r="AV56" s="89">
        <v>263.7</v>
      </c>
      <c r="AW56" s="91"/>
      <c r="AX56" s="91"/>
      <c r="AY56" s="91"/>
      <c r="AZ56" s="121">
        <f t="shared" si="18"/>
        <v>263.7</v>
      </c>
      <c r="BA56" s="89">
        <v>265.60000000000002</v>
      </c>
      <c r="BB56" s="91"/>
      <c r="BC56" s="91"/>
      <c r="BD56" s="91"/>
      <c r="BE56" s="121">
        <f t="shared" si="19"/>
        <v>265.60000000000002</v>
      </c>
      <c r="BF56" s="89">
        <v>265.60000000000002</v>
      </c>
      <c r="BG56" s="91"/>
      <c r="BH56" s="91"/>
      <c r="BI56" s="91"/>
      <c r="BJ56" s="121">
        <f t="shared" si="20"/>
        <v>265.60000000000002</v>
      </c>
    </row>
    <row r="57" spans="1:62" ht="16.5" customHeight="1" x14ac:dyDescent="0.2">
      <c r="A57" s="236"/>
      <c r="B57" s="237"/>
      <c r="C57" s="253"/>
      <c r="D57" s="253"/>
      <c r="E57" s="253"/>
      <c r="F57" s="253"/>
      <c r="G57" s="253"/>
      <c r="H57" s="253"/>
      <c r="I57" s="276"/>
      <c r="J57" s="253"/>
      <c r="K57" s="253"/>
      <c r="L57" s="253"/>
      <c r="M57" s="253"/>
      <c r="N57" s="253"/>
      <c r="O57" s="253"/>
      <c r="P57" s="281"/>
      <c r="Q57" s="253"/>
      <c r="R57" s="253"/>
      <c r="S57" s="253"/>
      <c r="T57" s="253"/>
      <c r="U57" s="253"/>
      <c r="V57" s="253"/>
      <c r="W57" s="279"/>
      <c r="X57" s="279"/>
      <c r="Y57" s="279"/>
      <c r="Z57" s="253"/>
      <c r="AA57" s="253"/>
      <c r="AB57" s="253"/>
      <c r="AC57" s="253"/>
      <c r="AD57" s="75" t="s">
        <v>64</v>
      </c>
      <c r="AE57" s="75" t="s">
        <v>28</v>
      </c>
      <c r="AF57" s="202" t="s">
        <v>203</v>
      </c>
      <c r="AG57" s="89">
        <v>0</v>
      </c>
      <c r="AH57" s="91"/>
      <c r="AI57" s="91"/>
      <c r="AJ57" s="91"/>
      <c r="AK57" s="91"/>
      <c r="AL57" s="91"/>
      <c r="AM57" s="91"/>
      <c r="AN57" s="91"/>
      <c r="AO57" s="121">
        <f t="shared" si="16"/>
        <v>0</v>
      </c>
      <c r="AP57" s="121">
        <f t="shared" si="16"/>
        <v>0</v>
      </c>
      <c r="AQ57" s="90">
        <v>150</v>
      </c>
      <c r="AR57" s="122"/>
      <c r="AS57" s="122"/>
      <c r="AT57" s="122"/>
      <c r="AU57" s="124">
        <f t="shared" si="17"/>
        <v>150</v>
      </c>
      <c r="AV57" s="89">
        <v>170</v>
      </c>
      <c r="AW57" s="91"/>
      <c r="AX57" s="91"/>
      <c r="AY57" s="91"/>
      <c r="AZ57" s="121">
        <f t="shared" si="18"/>
        <v>170</v>
      </c>
      <c r="BA57" s="89">
        <v>190</v>
      </c>
      <c r="BB57" s="91"/>
      <c r="BC57" s="91"/>
      <c r="BD57" s="91"/>
      <c r="BE57" s="121">
        <f t="shared" si="19"/>
        <v>190</v>
      </c>
      <c r="BF57" s="89">
        <v>190</v>
      </c>
      <c r="BG57" s="91"/>
      <c r="BH57" s="91"/>
      <c r="BI57" s="91"/>
      <c r="BJ57" s="121">
        <f t="shared" si="20"/>
        <v>190</v>
      </c>
    </row>
    <row r="58" spans="1:62" ht="13.5" customHeight="1" x14ac:dyDescent="0.2">
      <c r="A58" s="236"/>
      <c r="B58" s="237"/>
      <c r="C58" s="254"/>
      <c r="D58" s="254"/>
      <c r="E58" s="254"/>
      <c r="F58" s="254"/>
      <c r="G58" s="254"/>
      <c r="H58" s="254"/>
      <c r="I58" s="277"/>
      <c r="J58" s="254"/>
      <c r="K58" s="254"/>
      <c r="L58" s="254"/>
      <c r="M58" s="254"/>
      <c r="N58" s="254"/>
      <c r="O58" s="254"/>
      <c r="P58" s="282"/>
      <c r="Q58" s="254"/>
      <c r="R58" s="254"/>
      <c r="S58" s="254"/>
      <c r="T58" s="254"/>
      <c r="U58" s="254"/>
      <c r="V58" s="254"/>
      <c r="W58" s="279"/>
      <c r="X58" s="285"/>
      <c r="Y58" s="285"/>
      <c r="Z58" s="254"/>
      <c r="AA58" s="254"/>
      <c r="AB58" s="254"/>
      <c r="AC58" s="253"/>
      <c r="AD58" s="75" t="s">
        <v>64</v>
      </c>
      <c r="AE58" s="75" t="s">
        <v>73</v>
      </c>
      <c r="AF58" s="75" t="s">
        <v>214</v>
      </c>
      <c r="AG58" s="89"/>
      <c r="AH58" s="91"/>
      <c r="AI58" s="91"/>
      <c r="AJ58" s="91"/>
      <c r="AK58" s="91"/>
      <c r="AL58" s="91"/>
      <c r="AM58" s="91"/>
      <c r="AN58" s="91"/>
      <c r="AO58" s="121">
        <f t="shared" si="16"/>
        <v>0</v>
      </c>
      <c r="AP58" s="121">
        <f t="shared" si="16"/>
        <v>0</v>
      </c>
      <c r="AQ58" s="90"/>
      <c r="AR58" s="122"/>
      <c r="AS58" s="122"/>
      <c r="AT58" s="122"/>
      <c r="AU58" s="124">
        <f t="shared" si="17"/>
        <v>0</v>
      </c>
      <c r="AV58" s="89"/>
      <c r="AW58" s="91"/>
      <c r="AX58" s="91"/>
      <c r="AY58" s="91"/>
      <c r="AZ58" s="121">
        <f t="shared" si="18"/>
        <v>0</v>
      </c>
      <c r="BA58" s="89"/>
      <c r="BB58" s="91"/>
      <c r="BC58" s="91"/>
      <c r="BD58" s="91"/>
      <c r="BE58" s="121">
        <f t="shared" si="19"/>
        <v>0</v>
      </c>
      <c r="BF58" s="89"/>
      <c r="BG58" s="91"/>
      <c r="BH58" s="91"/>
      <c r="BI58" s="91"/>
      <c r="BJ58" s="121">
        <f t="shared" si="20"/>
        <v>0</v>
      </c>
    </row>
    <row r="59" spans="1:62" ht="44.25" hidden="1" customHeight="1" x14ac:dyDescent="0.2">
      <c r="A59" s="235"/>
      <c r="B59" s="233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 t="s">
        <v>103</v>
      </c>
      <c r="N59" s="72"/>
      <c r="O59" s="72"/>
      <c r="P59" s="87">
        <v>30</v>
      </c>
      <c r="Q59" s="60"/>
      <c r="R59" s="60"/>
      <c r="S59" s="60"/>
      <c r="T59" s="60"/>
      <c r="U59" s="60"/>
      <c r="V59" s="60"/>
      <c r="W59" s="60"/>
      <c r="X59" s="71"/>
      <c r="Y59" s="71"/>
      <c r="Z59" s="182"/>
      <c r="AA59" s="74"/>
      <c r="AB59" s="183"/>
      <c r="AC59" s="254"/>
      <c r="AD59" s="75"/>
      <c r="AE59" s="75"/>
      <c r="AF59" s="75"/>
      <c r="AG59" s="89"/>
      <c r="AH59" s="91"/>
      <c r="AI59" s="91"/>
      <c r="AJ59" s="91"/>
      <c r="AK59" s="91"/>
      <c r="AL59" s="91"/>
      <c r="AM59" s="91"/>
      <c r="AN59" s="91"/>
      <c r="AO59" s="121">
        <f t="shared" si="16"/>
        <v>0</v>
      </c>
      <c r="AP59" s="121">
        <f t="shared" si="16"/>
        <v>0</v>
      </c>
      <c r="AQ59" s="90"/>
      <c r="AR59" s="122"/>
      <c r="AS59" s="122"/>
      <c r="AT59" s="122"/>
      <c r="AU59" s="124">
        <f t="shared" si="17"/>
        <v>0</v>
      </c>
      <c r="AV59" s="89"/>
      <c r="AW59" s="91"/>
      <c r="AX59" s="91"/>
      <c r="AY59" s="91"/>
      <c r="AZ59" s="121">
        <f t="shared" si="18"/>
        <v>0</v>
      </c>
      <c r="BA59" s="89"/>
      <c r="BB59" s="91"/>
      <c r="BC59" s="91"/>
      <c r="BD59" s="91"/>
      <c r="BE59" s="121">
        <f t="shared" si="19"/>
        <v>0</v>
      </c>
      <c r="BF59" s="89"/>
      <c r="BG59" s="91"/>
      <c r="BH59" s="91"/>
      <c r="BI59" s="91"/>
      <c r="BJ59" s="121">
        <f t="shared" si="20"/>
        <v>0</v>
      </c>
    </row>
    <row r="60" spans="1:62" ht="9.75" hidden="1" customHeight="1" x14ac:dyDescent="0.2">
      <c r="A60" s="181" t="s">
        <v>29</v>
      </c>
      <c r="B60" s="68">
        <v>6604</v>
      </c>
      <c r="C60" s="60" t="s">
        <v>100</v>
      </c>
      <c r="D60" s="60" t="s">
        <v>106</v>
      </c>
      <c r="E60" s="60" t="s">
        <v>117</v>
      </c>
      <c r="F60" s="60" t="s">
        <v>112</v>
      </c>
      <c r="G60" s="60"/>
      <c r="H60" s="60"/>
      <c r="I60" s="61"/>
      <c r="J60" s="60"/>
      <c r="K60" s="60"/>
      <c r="L60" s="60"/>
      <c r="M60" s="60" t="s">
        <v>113</v>
      </c>
      <c r="N60" s="60"/>
      <c r="O60" s="60"/>
      <c r="P60" s="184"/>
      <c r="Q60" s="60"/>
      <c r="R60" s="60"/>
      <c r="S60" s="60"/>
      <c r="T60" s="60"/>
      <c r="U60" s="60"/>
      <c r="V60" s="60"/>
      <c r="W60" s="60"/>
      <c r="X60" s="60"/>
      <c r="Y60" s="60"/>
      <c r="Z60" s="60" t="s">
        <v>40</v>
      </c>
      <c r="AA60" s="60" t="s">
        <v>127</v>
      </c>
      <c r="AB60" s="178" t="s">
        <v>105</v>
      </c>
      <c r="AC60" s="104"/>
      <c r="AD60" s="75"/>
      <c r="AE60" s="75"/>
      <c r="AF60" s="75"/>
      <c r="AG60" s="89"/>
      <c r="AH60" s="91"/>
      <c r="AI60" s="91"/>
      <c r="AJ60" s="91"/>
      <c r="AK60" s="91"/>
      <c r="AL60" s="91"/>
      <c r="AM60" s="91"/>
      <c r="AN60" s="91"/>
      <c r="AO60" s="121">
        <f t="shared" si="16"/>
        <v>0</v>
      </c>
      <c r="AP60" s="121">
        <f t="shared" si="16"/>
        <v>0</v>
      </c>
      <c r="AQ60" s="90"/>
      <c r="AR60" s="122"/>
      <c r="AS60" s="122"/>
      <c r="AT60" s="122"/>
      <c r="AU60" s="124">
        <f t="shared" si="17"/>
        <v>0</v>
      </c>
      <c r="AV60" s="89"/>
      <c r="AW60" s="91"/>
      <c r="AX60" s="91"/>
      <c r="AY60" s="91"/>
      <c r="AZ60" s="121">
        <f t="shared" si="18"/>
        <v>0</v>
      </c>
      <c r="BA60" s="89"/>
      <c r="BB60" s="91"/>
      <c r="BC60" s="91"/>
      <c r="BD60" s="91"/>
      <c r="BE60" s="121">
        <f t="shared" si="19"/>
        <v>0</v>
      </c>
      <c r="BF60" s="89"/>
      <c r="BG60" s="91"/>
      <c r="BH60" s="91"/>
      <c r="BI60" s="91"/>
      <c r="BJ60" s="121">
        <f t="shared" si="20"/>
        <v>0</v>
      </c>
    </row>
    <row r="61" spans="1:62" ht="134.25" customHeight="1" x14ac:dyDescent="0.2">
      <c r="A61" s="181" t="s">
        <v>128</v>
      </c>
      <c r="B61" s="68">
        <v>6612</v>
      </c>
      <c r="C61" s="71" t="s">
        <v>129</v>
      </c>
      <c r="D61" s="71" t="s">
        <v>130</v>
      </c>
      <c r="E61" s="71" t="s">
        <v>31</v>
      </c>
      <c r="F61" s="71"/>
      <c r="G61" s="71"/>
      <c r="H61" s="71"/>
      <c r="I61" s="79"/>
      <c r="J61" s="71"/>
      <c r="K61" s="71"/>
      <c r="L61" s="71"/>
      <c r="M61" s="71" t="s">
        <v>103</v>
      </c>
      <c r="N61" s="71"/>
      <c r="O61" s="71"/>
      <c r="P61" s="73">
        <v>30</v>
      </c>
      <c r="Q61" s="60"/>
      <c r="R61" s="60"/>
      <c r="S61" s="60"/>
      <c r="T61" s="60"/>
      <c r="U61" s="60"/>
      <c r="V61" s="60"/>
      <c r="W61" s="5" t="s">
        <v>53</v>
      </c>
      <c r="X61" s="5" t="s">
        <v>54</v>
      </c>
      <c r="Y61" s="5" t="s">
        <v>55</v>
      </c>
      <c r="Z61" s="74" t="s">
        <v>131</v>
      </c>
      <c r="AA61" s="74" t="s">
        <v>132</v>
      </c>
      <c r="AB61" s="180" t="s">
        <v>133</v>
      </c>
      <c r="AC61" s="104"/>
      <c r="AD61" s="75" t="s">
        <v>65</v>
      </c>
      <c r="AE61" s="75" t="s">
        <v>218</v>
      </c>
      <c r="AF61" s="75" t="s">
        <v>219</v>
      </c>
      <c r="AG61" s="76">
        <v>0</v>
      </c>
      <c r="AH61" s="64"/>
      <c r="AI61" s="64"/>
      <c r="AJ61" s="64"/>
      <c r="AK61" s="64"/>
      <c r="AL61" s="64"/>
      <c r="AM61" s="64"/>
      <c r="AN61" s="64"/>
      <c r="AO61" s="121">
        <f t="shared" si="16"/>
        <v>0</v>
      </c>
      <c r="AP61" s="121">
        <f t="shared" si="16"/>
        <v>0</v>
      </c>
      <c r="AQ61" s="77">
        <v>50</v>
      </c>
      <c r="AR61" s="66"/>
      <c r="AS61" s="66"/>
      <c r="AT61" s="66"/>
      <c r="AU61" s="124">
        <f t="shared" si="17"/>
        <v>50</v>
      </c>
      <c r="AV61" s="76">
        <v>50</v>
      </c>
      <c r="AW61" s="64"/>
      <c r="AX61" s="64"/>
      <c r="AY61" s="64"/>
      <c r="AZ61" s="121">
        <f t="shared" si="18"/>
        <v>50</v>
      </c>
      <c r="BA61" s="76">
        <v>30</v>
      </c>
      <c r="BB61" s="64"/>
      <c r="BC61" s="64"/>
      <c r="BD61" s="64"/>
      <c r="BE61" s="121">
        <f t="shared" si="19"/>
        <v>30</v>
      </c>
      <c r="BF61" s="76">
        <v>30</v>
      </c>
      <c r="BG61" s="64"/>
      <c r="BH61" s="64"/>
      <c r="BI61" s="64"/>
      <c r="BJ61" s="121">
        <f t="shared" si="20"/>
        <v>30</v>
      </c>
    </row>
    <row r="62" spans="1:62" ht="117.75" customHeight="1" x14ac:dyDescent="0.2">
      <c r="A62" s="181" t="s">
        <v>24</v>
      </c>
      <c r="B62" s="68">
        <v>6617</v>
      </c>
      <c r="C62" s="71" t="s">
        <v>100</v>
      </c>
      <c r="D62" s="71" t="s">
        <v>106</v>
      </c>
      <c r="E62" s="71" t="s">
        <v>102</v>
      </c>
      <c r="F62" s="71" t="s">
        <v>112</v>
      </c>
      <c r="G62" s="71"/>
      <c r="H62" s="71"/>
      <c r="I62" s="79">
        <v>20</v>
      </c>
      <c r="J62" s="71"/>
      <c r="K62" s="71"/>
      <c r="L62" s="71"/>
      <c r="M62" s="71" t="s">
        <v>113</v>
      </c>
      <c r="N62" s="71"/>
      <c r="O62" s="71"/>
      <c r="P62" s="73" t="s">
        <v>42</v>
      </c>
      <c r="Q62" s="60"/>
      <c r="R62" s="60"/>
      <c r="S62" s="60"/>
      <c r="T62" s="60"/>
      <c r="U62" s="60"/>
      <c r="V62" s="60"/>
      <c r="W62" s="106" t="s">
        <v>121</v>
      </c>
      <c r="X62" s="106" t="s">
        <v>119</v>
      </c>
      <c r="Y62" s="106" t="s">
        <v>21</v>
      </c>
      <c r="Z62" s="60" t="s">
        <v>40</v>
      </c>
      <c r="AA62" s="60" t="s">
        <v>221</v>
      </c>
      <c r="AB62" s="71" t="s">
        <v>105</v>
      </c>
      <c r="AC62" s="104"/>
      <c r="AD62" s="75" t="s">
        <v>67</v>
      </c>
      <c r="AE62" s="75" t="s">
        <v>230</v>
      </c>
      <c r="AF62" s="75" t="s">
        <v>203</v>
      </c>
      <c r="AG62" s="76">
        <v>0</v>
      </c>
      <c r="AH62" s="64"/>
      <c r="AI62" s="64"/>
      <c r="AJ62" s="64"/>
      <c r="AK62" s="64"/>
      <c r="AL62" s="64"/>
      <c r="AM62" s="64"/>
      <c r="AN62" s="64"/>
      <c r="AO62" s="121">
        <f t="shared" si="16"/>
        <v>0</v>
      </c>
      <c r="AP62" s="121">
        <f t="shared" si="16"/>
        <v>0</v>
      </c>
      <c r="AQ62" s="77">
        <v>0</v>
      </c>
      <c r="AR62" s="66"/>
      <c r="AS62" s="66"/>
      <c r="AT62" s="66"/>
      <c r="AU62" s="124">
        <f t="shared" si="17"/>
        <v>0</v>
      </c>
      <c r="AV62" s="76">
        <v>0</v>
      </c>
      <c r="AW62" s="64"/>
      <c r="AX62" s="64"/>
      <c r="AY62" s="64"/>
      <c r="AZ62" s="121">
        <f t="shared" si="18"/>
        <v>0</v>
      </c>
      <c r="BA62" s="76">
        <v>0</v>
      </c>
      <c r="BB62" s="64"/>
      <c r="BC62" s="64"/>
      <c r="BD62" s="64"/>
      <c r="BE62" s="121">
        <f t="shared" si="19"/>
        <v>0</v>
      </c>
      <c r="BF62" s="76">
        <v>0</v>
      </c>
      <c r="BG62" s="64"/>
      <c r="BH62" s="64"/>
      <c r="BI62" s="64"/>
      <c r="BJ62" s="121">
        <f t="shared" si="20"/>
        <v>0</v>
      </c>
    </row>
    <row r="63" spans="1:62" ht="114.75" customHeight="1" x14ac:dyDescent="0.2">
      <c r="A63" s="181" t="s">
        <v>135</v>
      </c>
      <c r="B63" s="68">
        <v>6618</v>
      </c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71" t="s">
        <v>103</v>
      </c>
      <c r="N63" s="72"/>
      <c r="O63" s="72"/>
      <c r="P63" s="87">
        <v>30</v>
      </c>
      <c r="Q63" s="71"/>
      <c r="R63" s="71"/>
      <c r="S63" s="71"/>
      <c r="T63" s="71"/>
      <c r="U63" s="71"/>
      <c r="V63" s="71"/>
      <c r="W63" s="71"/>
      <c r="X63" s="71"/>
      <c r="Y63" s="71"/>
      <c r="Z63" s="92" t="s">
        <v>122</v>
      </c>
      <c r="AA63" s="80" t="s">
        <v>41</v>
      </c>
      <c r="AB63" s="180" t="s">
        <v>105</v>
      </c>
      <c r="AC63" s="104"/>
      <c r="AD63" s="212" t="s">
        <v>68</v>
      </c>
      <c r="AE63" s="75" t="s">
        <v>206</v>
      </c>
      <c r="AF63" s="75" t="s">
        <v>203</v>
      </c>
      <c r="AG63" s="76"/>
      <c r="AH63" s="64"/>
      <c r="AI63" s="64"/>
      <c r="AJ63" s="64"/>
      <c r="AK63" s="64"/>
      <c r="AL63" s="64"/>
      <c r="AM63" s="64"/>
      <c r="AN63" s="64"/>
      <c r="AO63" s="121">
        <f t="shared" si="16"/>
        <v>0</v>
      </c>
      <c r="AP63" s="121">
        <f t="shared" si="16"/>
        <v>0</v>
      </c>
      <c r="AQ63" s="77"/>
      <c r="AR63" s="66"/>
      <c r="AS63" s="66"/>
      <c r="AT63" s="66"/>
      <c r="AU63" s="124">
        <f t="shared" si="17"/>
        <v>0</v>
      </c>
      <c r="AV63" s="76"/>
      <c r="AW63" s="64"/>
      <c r="AX63" s="64"/>
      <c r="AY63" s="64"/>
      <c r="AZ63" s="121">
        <f t="shared" si="18"/>
        <v>0</v>
      </c>
      <c r="BA63" s="76"/>
      <c r="BB63" s="64"/>
      <c r="BC63" s="64"/>
      <c r="BD63" s="64"/>
      <c r="BE63" s="121">
        <f t="shared" si="19"/>
        <v>0</v>
      </c>
      <c r="BF63" s="76"/>
      <c r="BG63" s="64"/>
      <c r="BH63" s="64"/>
      <c r="BI63" s="64"/>
      <c r="BJ63" s="121">
        <f t="shared" si="20"/>
        <v>0</v>
      </c>
    </row>
    <row r="64" spans="1:62" ht="21.75" customHeight="1" x14ac:dyDescent="0.2">
      <c r="A64" s="181"/>
      <c r="B64" s="68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71"/>
      <c r="N64" s="72"/>
      <c r="O64" s="72"/>
      <c r="P64" s="87"/>
      <c r="Q64" s="60"/>
      <c r="R64" s="60"/>
      <c r="S64" s="60"/>
      <c r="T64" s="60"/>
      <c r="U64" s="60"/>
      <c r="V64" s="60"/>
      <c r="W64" s="60"/>
      <c r="X64" s="71"/>
      <c r="Y64" s="71"/>
      <c r="Z64" s="92"/>
      <c r="AA64" s="80"/>
      <c r="AB64" s="180"/>
      <c r="AC64" s="104"/>
      <c r="AD64" s="213" t="s">
        <v>68</v>
      </c>
      <c r="AE64" s="75" t="s">
        <v>44</v>
      </c>
      <c r="AF64" s="75" t="s">
        <v>203</v>
      </c>
      <c r="AG64" s="76">
        <v>120.7</v>
      </c>
      <c r="AH64" s="64">
        <v>120.7</v>
      </c>
      <c r="AI64" s="64"/>
      <c r="AJ64" s="64"/>
      <c r="AK64" s="64"/>
      <c r="AL64" s="64"/>
      <c r="AM64" s="64"/>
      <c r="AN64" s="64"/>
      <c r="AO64" s="121">
        <f t="shared" si="16"/>
        <v>120.7</v>
      </c>
      <c r="AP64" s="121">
        <f t="shared" si="16"/>
        <v>120.7</v>
      </c>
      <c r="AQ64" s="77">
        <v>11.5</v>
      </c>
      <c r="AR64" s="66"/>
      <c r="AS64" s="66"/>
      <c r="AT64" s="66"/>
      <c r="AU64" s="124">
        <f t="shared" si="17"/>
        <v>11.5</v>
      </c>
      <c r="AV64" s="76">
        <v>257.7</v>
      </c>
      <c r="AW64" s="64"/>
      <c r="AX64" s="64"/>
      <c r="AY64" s="64"/>
      <c r="AZ64" s="121">
        <f t="shared" si="18"/>
        <v>257.7</v>
      </c>
      <c r="BA64" s="76">
        <v>53.9</v>
      </c>
      <c r="BB64" s="64"/>
      <c r="BC64" s="64"/>
      <c r="BD64" s="64"/>
      <c r="BE64" s="121">
        <f t="shared" si="19"/>
        <v>53.9</v>
      </c>
      <c r="BF64" s="76">
        <v>53.9</v>
      </c>
      <c r="BG64" s="64"/>
      <c r="BH64" s="64"/>
      <c r="BI64" s="64"/>
      <c r="BJ64" s="121">
        <f t="shared" si="20"/>
        <v>53.9</v>
      </c>
    </row>
    <row r="65" spans="1:62" ht="114.75" customHeight="1" x14ac:dyDescent="0.2">
      <c r="A65" s="181" t="s">
        <v>83</v>
      </c>
      <c r="B65" s="68">
        <v>6625</v>
      </c>
      <c r="C65" s="71" t="s">
        <v>100</v>
      </c>
      <c r="D65" s="71" t="s">
        <v>106</v>
      </c>
      <c r="E65" s="71" t="s">
        <v>102</v>
      </c>
      <c r="F65" s="107"/>
      <c r="G65" s="107"/>
      <c r="H65" s="107"/>
      <c r="I65" s="107"/>
      <c r="J65" s="107"/>
      <c r="K65" s="107"/>
      <c r="L65" s="107"/>
      <c r="M65" s="71"/>
      <c r="N65" s="72"/>
      <c r="O65" s="72"/>
      <c r="P65" s="87"/>
      <c r="Q65" s="60"/>
      <c r="R65" s="60"/>
      <c r="S65" s="60"/>
      <c r="T65" s="60"/>
      <c r="U65" s="60"/>
      <c r="V65" s="60"/>
      <c r="W65" s="106" t="s">
        <v>121</v>
      </c>
      <c r="X65" s="71"/>
      <c r="Y65" s="71"/>
      <c r="Z65" s="92"/>
      <c r="AA65" s="80"/>
      <c r="AB65" s="180"/>
      <c r="AC65" s="104"/>
      <c r="AD65" s="75" t="s">
        <v>81</v>
      </c>
      <c r="AE65" s="75" t="s">
        <v>82</v>
      </c>
      <c r="AF65" s="75" t="s">
        <v>203</v>
      </c>
      <c r="AG65" s="76"/>
      <c r="AH65" s="64"/>
      <c r="AI65" s="64"/>
      <c r="AJ65" s="64"/>
      <c r="AK65" s="64"/>
      <c r="AL65" s="64"/>
      <c r="AM65" s="64"/>
      <c r="AN65" s="64"/>
      <c r="AO65" s="121"/>
      <c r="AP65" s="210">
        <f>AP67+AP68+AP69+AP70+AP71+AP72+AP79+AP80+AP82+AP83+AP84+AP81+AP74+AP75+AP77+AP78+AP85</f>
        <v>3138.4000000000005</v>
      </c>
      <c r="AQ65" s="77"/>
      <c r="AR65" s="66"/>
      <c r="AS65" s="66"/>
      <c r="AT65" s="66"/>
      <c r="AU65" s="124"/>
      <c r="AV65" s="76"/>
      <c r="AW65" s="64"/>
      <c r="AX65" s="64"/>
      <c r="AY65" s="64"/>
      <c r="AZ65" s="121"/>
      <c r="BA65" s="76"/>
      <c r="BB65" s="64"/>
      <c r="BC65" s="64"/>
      <c r="BD65" s="64"/>
      <c r="BE65" s="121"/>
      <c r="BF65" s="76"/>
      <c r="BG65" s="64"/>
      <c r="BH65" s="64"/>
      <c r="BI65" s="64"/>
      <c r="BJ65" s="121"/>
    </row>
    <row r="66" spans="1:62" s="50" customFormat="1" ht="51.75" customHeight="1" x14ac:dyDescent="0.2">
      <c r="A66" s="175" t="s">
        <v>62</v>
      </c>
      <c r="B66" s="43">
        <v>6700</v>
      </c>
      <c r="C66" s="44" t="s">
        <v>197</v>
      </c>
      <c r="D66" s="44" t="s">
        <v>197</v>
      </c>
      <c r="E66" s="44" t="s">
        <v>197</v>
      </c>
      <c r="F66" s="44" t="s">
        <v>197</v>
      </c>
      <c r="G66" s="44" t="s">
        <v>197</v>
      </c>
      <c r="H66" s="44" t="s">
        <v>197</v>
      </c>
      <c r="I66" s="44" t="s">
        <v>197</v>
      </c>
      <c r="J66" s="44" t="s">
        <v>197</v>
      </c>
      <c r="K66" s="44" t="s">
        <v>197</v>
      </c>
      <c r="L66" s="44" t="s">
        <v>197</v>
      </c>
      <c r="M66" s="44" t="s">
        <v>197</v>
      </c>
      <c r="N66" s="44" t="s">
        <v>197</v>
      </c>
      <c r="O66" s="44" t="s">
        <v>197</v>
      </c>
      <c r="P66" s="44" t="s">
        <v>197</v>
      </c>
      <c r="Q66" s="45" t="s">
        <v>197</v>
      </c>
      <c r="R66" s="45" t="s">
        <v>197</v>
      </c>
      <c r="S66" s="45" t="s">
        <v>197</v>
      </c>
      <c r="T66" s="45" t="s">
        <v>197</v>
      </c>
      <c r="U66" s="45" t="s">
        <v>197</v>
      </c>
      <c r="V66" s="45" t="s">
        <v>197</v>
      </c>
      <c r="W66" s="45" t="s">
        <v>197</v>
      </c>
      <c r="X66" s="44" t="s">
        <v>197</v>
      </c>
      <c r="Y66" s="44" t="s">
        <v>197</v>
      </c>
      <c r="Z66" s="44" t="s">
        <v>197</v>
      </c>
      <c r="AA66" s="44" t="s">
        <v>197</v>
      </c>
      <c r="AB66" s="44" t="s">
        <v>197</v>
      </c>
      <c r="AC66" s="44" t="s">
        <v>197</v>
      </c>
      <c r="AD66" s="46" t="s">
        <v>197</v>
      </c>
      <c r="AE66" s="46"/>
      <c r="AF66" s="46"/>
      <c r="AG66" s="47">
        <f t="shared" ref="AG66:AM66" si="21">AG68+AG69</f>
        <v>0</v>
      </c>
      <c r="AH66" s="47"/>
      <c r="AI66" s="47">
        <f t="shared" si="21"/>
        <v>0</v>
      </c>
      <c r="AJ66" s="47"/>
      <c r="AK66" s="47">
        <f t="shared" si="21"/>
        <v>0</v>
      </c>
      <c r="AL66" s="47"/>
      <c r="AM66" s="47">
        <f t="shared" si="21"/>
        <v>0</v>
      </c>
      <c r="AN66" s="47"/>
      <c r="AO66" s="48">
        <f t="shared" ref="AO66:BE66" si="22">AO68+AO69</f>
        <v>0</v>
      </c>
      <c r="AP66" s="210">
        <f>AP68+AP69+AP70+AP71+AP72+AP73+AP80+AP81+AP83+AP84+AP85+AP82+AP75+AP76+AP78+AP79+AP86</f>
        <v>3010.2000000000003</v>
      </c>
      <c r="AQ66" s="49">
        <f t="shared" si="22"/>
        <v>570.9</v>
      </c>
      <c r="AR66" s="49">
        <f t="shared" si="22"/>
        <v>0</v>
      </c>
      <c r="AS66" s="49">
        <f t="shared" si="22"/>
        <v>536.70000000000005</v>
      </c>
      <c r="AT66" s="49">
        <f t="shared" si="22"/>
        <v>0</v>
      </c>
      <c r="AU66" s="108">
        <f t="shared" si="22"/>
        <v>34.199999999999932</v>
      </c>
      <c r="AV66" s="47">
        <f t="shared" si="22"/>
        <v>570.9</v>
      </c>
      <c r="AW66" s="47">
        <f t="shared" si="22"/>
        <v>0</v>
      </c>
      <c r="AX66" s="47">
        <f t="shared" si="22"/>
        <v>536.70000000000005</v>
      </c>
      <c r="AY66" s="47">
        <f t="shared" si="22"/>
        <v>0</v>
      </c>
      <c r="AZ66" s="48">
        <f t="shared" si="22"/>
        <v>34.199999999999932</v>
      </c>
      <c r="BA66" s="47">
        <f t="shared" si="22"/>
        <v>339.5</v>
      </c>
      <c r="BB66" s="47">
        <f t="shared" si="22"/>
        <v>0</v>
      </c>
      <c r="BC66" s="47">
        <f t="shared" si="22"/>
        <v>319.2</v>
      </c>
      <c r="BD66" s="47">
        <f t="shared" si="22"/>
        <v>0</v>
      </c>
      <c r="BE66" s="48">
        <f t="shared" si="22"/>
        <v>20.300000000000011</v>
      </c>
      <c r="BF66" s="47">
        <f>BF68+BF69</f>
        <v>339.5</v>
      </c>
      <c r="BG66" s="47">
        <f>BG68+BG69</f>
        <v>0</v>
      </c>
      <c r="BH66" s="47">
        <f>BH68+BH69</f>
        <v>319.2</v>
      </c>
      <c r="BI66" s="47">
        <f>BI68+BI69</f>
        <v>0</v>
      </c>
      <c r="BJ66" s="48">
        <f>BJ68+BJ69</f>
        <v>20.300000000000011</v>
      </c>
    </row>
    <row r="67" spans="1:62" ht="12" customHeight="1" x14ac:dyDescent="0.2">
      <c r="A67" s="176" t="s">
        <v>38</v>
      </c>
      <c r="B67" s="52"/>
      <c r="C67" s="78"/>
      <c r="D67" s="78"/>
      <c r="E67" s="78"/>
      <c r="F67" s="255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55"/>
      <c r="AE67" s="55"/>
      <c r="AF67" s="55"/>
      <c r="AG67" s="95"/>
      <c r="AH67" s="95"/>
      <c r="AI67" s="95"/>
      <c r="AJ67" s="95"/>
      <c r="AK67" s="95"/>
      <c r="AL67" s="95"/>
      <c r="AM67" s="95"/>
      <c r="AN67" s="95"/>
      <c r="AO67" s="96"/>
      <c r="AP67" s="96"/>
      <c r="AQ67" s="185"/>
      <c r="AR67" s="185"/>
      <c r="AS67" s="185"/>
      <c r="AT67" s="185"/>
      <c r="AU67" s="218"/>
      <c r="AV67" s="95"/>
      <c r="AW67" s="95"/>
      <c r="AX67" s="95"/>
      <c r="AY67" s="95"/>
      <c r="AZ67" s="96"/>
      <c r="BA67" s="95"/>
      <c r="BB67" s="95"/>
      <c r="BC67" s="95"/>
      <c r="BD67" s="95"/>
      <c r="BE67" s="96"/>
      <c r="BF67" s="95"/>
      <c r="BG67" s="95"/>
      <c r="BH67" s="95"/>
      <c r="BI67" s="95"/>
      <c r="BJ67" s="96"/>
    </row>
    <row r="68" spans="1:62" ht="12.75" hidden="1" x14ac:dyDescent="0.2">
      <c r="A68" s="181" t="s">
        <v>39</v>
      </c>
      <c r="B68" s="68">
        <v>6701</v>
      </c>
      <c r="C68" s="60"/>
      <c r="D68" s="60"/>
      <c r="E68" s="60"/>
      <c r="F68" s="257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3"/>
      <c r="AE68" s="63"/>
      <c r="AF68" s="63"/>
      <c r="AG68" s="98"/>
      <c r="AH68" s="98"/>
      <c r="AI68" s="98"/>
      <c r="AJ68" s="98"/>
      <c r="AK68" s="98"/>
      <c r="AL68" s="98"/>
      <c r="AM68" s="98"/>
      <c r="AN68" s="98"/>
      <c r="AO68" s="99"/>
      <c r="AP68" s="99"/>
      <c r="AQ68" s="209"/>
      <c r="AR68" s="209"/>
      <c r="AS68" s="209"/>
      <c r="AT68" s="209"/>
      <c r="AU68" s="219"/>
      <c r="AV68" s="98"/>
      <c r="AW68" s="98"/>
      <c r="AX68" s="98"/>
      <c r="AY68" s="98"/>
      <c r="AZ68" s="99"/>
      <c r="BA68" s="98"/>
      <c r="BB68" s="98"/>
      <c r="BC68" s="98"/>
      <c r="BD68" s="98"/>
      <c r="BE68" s="99"/>
      <c r="BF68" s="98"/>
      <c r="BG68" s="98"/>
      <c r="BH68" s="98"/>
      <c r="BI68" s="98"/>
      <c r="BJ68" s="99"/>
    </row>
    <row r="69" spans="1:62" ht="21.75" customHeight="1" x14ac:dyDescent="0.2">
      <c r="A69" s="177" t="s">
        <v>39</v>
      </c>
      <c r="B69" s="70">
        <v>6736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5" t="s">
        <v>66</v>
      </c>
      <c r="AE69" s="75" t="s">
        <v>236</v>
      </c>
      <c r="AF69" s="75" t="s">
        <v>214</v>
      </c>
      <c r="AG69" s="76"/>
      <c r="AH69" s="64"/>
      <c r="AI69" s="64"/>
      <c r="AJ69" s="64"/>
      <c r="AK69" s="64"/>
      <c r="AL69" s="64"/>
      <c r="AM69" s="64"/>
      <c r="AN69" s="64"/>
      <c r="AO69" s="65"/>
      <c r="AP69" s="65"/>
      <c r="AQ69" s="77">
        <v>570.9</v>
      </c>
      <c r="AR69" s="66"/>
      <c r="AS69" s="66">
        <v>536.70000000000005</v>
      </c>
      <c r="AT69" s="66"/>
      <c r="AU69" s="67">
        <f>AQ69-AR69-AS69</f>
        <v>34.199999999999932</v>
      </c>
      <c r="AV69" s="76">
        <v>570.9</v>
      </c>
      <c r="AW69" s="64"/>
      <c r="AX69" s="64">
        <v>536.70000000000005</v>
      </c>
      <c r="AY69" s="64"/>
      <c r="AZ69" s="65">
        <f>AV69-AW69-AX69</f>
        <v>34.199999999999932</v>
      </c>
      <c r="BA69" s="76">
        <v>339.5</v>
      </c>
      <c r="BB69" s="64"/>
      <c r="BC69" s="64">
        <v>319.2</v>
      </c>
      <c r="BD69" s="64"/>
      <c r="BE69" s="65">
        <f>BA69-BB69-BC69</f>
        <v>20.300000000000011</v>
      </c>
      <c r="BF69" s="76">
        <v>339.5</v>
      </c>
      <c r="BG69" s="64"/>
      <c r="BH69" s="64">
        <v>319.2</v>
      </c>
      <c r="BI69" s="64"/>
      <c r="BJ69" s="65">
        <f>BF69-BG69-BH69</f>
        <v>20.300000000000011</v>
      </c>
    </row>
    <row r="70" spans="1:62" s="42" customFormat="1" ht="162.75" customHeight="1" x14ac:dyDescent="0.25">
      <c r="A70" s="174" t="s">
        <v>5</v>
      </c>
      <c r="B70" s="33">
        <v>6800</v>
      </c>
      <c r="C70" s="203" t="s">
        <v>197</v>
      </c>
      <c r="D70" s="203" t="s">
        <v>197</v>
      </c>
      <c r="E70" s="203" t="s">
        <v>197</v>
      </c>
      <c r="F70" s="203" t="s">
        <v>197</v>
      </c>
      <c r="G70" s="203" t="s">
        <v>197</v>
      </c>
      <c r="H70" s="203" t="s">
        <v>197</v>
      </c>
      <c r="I70" s="203" t="s">
        <v>197</v>
      </c>
      <c r="J70" s="203" t="s">
        <v>197</v>
      </c>
      <c r="K70" s="203" t="s">
        <v>197</v>
      </c>
      <c r="L70" s="203" t="s">
        <v>197</v>
      </c>
      <c r="M70" s="203" t="s">
        <v>197</v>
      </c>
      <c r="N70" s="203" t="s">
        <v>197</v>
      </c>
      <c r="O70" s="203" t="s">
        <v>197</v>
      </c>
      <c r="P70" s="203" t="s">
        <v>197</v>
      </c>
      <c r="Q70" s="204" t="s">
        <v>197</v>
      </c>
      <c r="R70" s="204" t="s">
        <v>197</v>
      </c>
      <c r="S70" s="204" t="s">
        <v>197</v>
      </c>
      <c r="T70" s="204" t="s">
        <v>197</v>
      </c>
      <c r="U70" s="204" t="s">
        <v>197</v>
      </c>
      <c r="V70" s="204" t="s">
        <v>197</v>
      </c>
      <c r="W70" s="204" t="s">
        <v>197</v>
      </c>
      <c r="X70" s="203" t="s">
        <v>197</v>
      </c>
      <c r="Y70" s="203" t="s">
        <v>197</v>
      </c>
      <c r="Z70" s="203" t="s">
        <v>197</v>
      </c>
      <c r="AA70" s="203" t="s">
        <v>197</v>
      </c>
      <c r="AB70" s="203" t="s">
        <v>197</v>
      </c>
      <c r="AC70" s="203" t="s">
        <v>197</v>
      </c>
      <c r="AD70" s="37" t="s">
        <v>197</v>
      </c>
      <c r="AE70" s="115"/>
      <c r="AF70" s="115"/>
      <c r="AG70" s="116">
        <f>AG72+AG74+AG75+AG76+AG77+AG78+AG79+AG80+AG81+AG87+AG82+AG86+AG83+AG85+AG73+AG84</f>
        <v>1787.4</v>
      </c>
      <c r="AH70" s="116">
        <f>AH72+AH74+AH75+AH76+AH77+AH78+AH79+AH80+AH81+AH87+AH82+AH86+AH83+AH85+AH73</f>
        <v>1637.7999999999997</v>
      </c>
      <c r="AI70" s="116">
        <f>AI72+AI74+AI75+AI76+AI77+AI78+AI79+AI80+AI81+AI87+AI82+AI86+AI83+AI85+AI73</f>
        <v>20.3</v>
      </c>
      <c r="AJ70" s="116">
        <f>AJ72+AJ74+AJ75+AJ76+AJ77+AJ78+AJ79+AJ80+AJ81+AJ87+AJ82+AJ86+AJ83+AJ85+AJ73</f>
        <v>20.3</v>
      </c>
      <c r="AK70" s="116">
        <f>AK72+AK74+AK75+AK76+AK77+AK78+AK79+AK80+AK81+AK87+AK82+AK86+AK83+AK85</f>
        <v>0</v>
      </c>
      <c r="AL70" s="116"/>
      <c r="AM70" s="116">
        <f>AM72+AM74+AM75+AM76+AM77+AM78+AM79+AM80+AM81+AM87+AM82+AM86+AM83+AM85</f>
        <v>0</v>
      </c>
      <c r="AN70" s="116"/>
      <c r="AO70" s="116">
        <f>AO72+AO74+AO75+AO76+AO77+AO78+AO79+AO80+AO81+AO87+AO82+AO86+AO83+AO85</f>
        <v>1717.1000000000001</v>
      </c>
      <c r="AP70" s="116">
        <f>AP72+AP74+AP75+AP76+AP77+AP78+AP79+AP80+AP81+AP87+AP82+AP86+AP83+AP85</f>
        <v>1617.4999999999998</v>
      </c>
      <c r="AQ70" s="117">
        <f>AQ72+AQ74+AQ75+AQ76+AQ77+AQ78+AQ79+AQ80+AQ81+AQ87+AQ82+AQ86+AQ83+AQ85+AQ84</f>
        <v>1839.5</v>
      </c>
      <c r="AR70" s="117">
        <f>AR72+AR74+AR75+AR76+AR77+AR78+AR79+AR80+AR81+AR87+AR82+AR86+AR83+AR85+AR84</f>
        <v>0</v>
      </c>
      <c r="AS70" s="117">
        <f>AS72+AS74+AS75+AS76+AS77+AS78+AS79+AS80+AS81+AS87+AS82+AS86+AS83+AS85+AS84</f>
        <v>0</v>
      </c>
      <c r="AT70" s="117">
        <f>AT72+AT74+AT75+AT76+AT77+AT78+AT79+AT80+AT81+AT87+AT82+AT86+AT83+AT85+AT84</f>
        <v>0</v>
      </c>
      <c r="AU70" s="117">
        <f>AU72+AU74+AU75+AU76+AU77+AU78+AU79+AU80+AU81+AU87+AU82+AU86+AU83+AU85+AU84</f>
        <v>1839.5</v>
      </c>
      <c r="AV70" s="116">
        <f>AV72+AV74+AV75+AV76+AV77+AV78+AV79+AV80+AV81+AV87+AV82+AV86+AV83+AV85</f>
        <v>1715.2</v>
      </c>
      <c r="AW70" s="116">
        <f>AW72+AW74+AW75+AW76+AW77+AW78+AW79+AW80+AW81+AW87+AW82+AW86+AW83+AW85</f>
        <v>0</v>
      </c>
      <c r="AX70" s="116">
        <f>AX72+AX74+AX75+AX76+AX77+AX78+AX79+AX80+AX81+AX87+AX82+AX86+AX83+AX85</f>
        <v>0</v>
      </c>
      <c r="AY70" s="116">
        <f>AY72+AY74+AY75+AY76+AY77+AY78+AY79+AY80+AY81+AY87+AY82+AY86+AY83+AY85</f>
        <v>0</v>
      </c>
      <c r="AZ70" s="116">
        <f>AZ72+AZ74+AZ75+AZ76+AZ77+AZ78+AZ79+AZ80+AZ81+AZ87+AZ82+AZ86+AZ83+AZ85</f>
        <v>1715.2</v>
      </c>
      <c r="BA70" s="116">
        <f t="shared" ref="BA70:BJ70" si="23">BA72+BA74+BA75+BA76+BA77+BA78+BA79+BA80+BA81+BA87+BA82+BA86+BA83+BA85</f>
        <v>1683.7</v>
      </c>
      <c r="BB70" s="116">
        <f t="shared" si="23"/>
        <v>0</v>
      </c>
      <c r="BC70" s="116">
        <f t="shared" si="23"/>
        <v>0</v>
      </c>
      <c r="BD70" s="116">
        <f t="shared" si="23"/>
        <v>0</v>
      </c>
      <c r="BE70" s="116">
        <f t="shared" si="23"/>
        <v>1683.7</v>
      </c>
      <c r="BF70" s="116">
        <f t="shared" si="23"/>
        <v>1683.7</v>
      </c>
      <c r="BG70" s="116">
        <f t="shared" si="23"/>
        <v>0</v>
      </c>
      <c r="BH70" s="116">
        <f t="shared" si="23"/>
        <v>0</v>
      </c>
      <c r="BI70" s="116">
        <f t="shared" si="23"/>
        <v>0</v>
      </c>
      <c r="BJ70" s="116">
        <f t="shared" si="23"/>
        <v>1683.7</v>
      </c>
    </row>
    <row r="71" spans="1:62" ht="12" customHeight="1" x14ac:dyDescent="0.2">
      <c r="A71" s="176" t="s">
        <v>38</v>
      </c>
      <c r="B71" s="52"/>
      <c r="C71" s="252" t="s">
        <v>100</v>
      </c>
      <c r="D71" s="252" t="s">
        <v>106</v>
      </c>
      <c r="E71" s="252" t="s">
        <v>117</v>
      </c>
      <c r="F71" s="252"/>
      <c r="G71" s="252"/>
      <c r="H71" s="252"/>
      <c r="I71" s="252"/>
      <c r="J71" s="252"/>
      <c r="K71" s="252"/>
      <c r="L71" s="252"/>
      <c r="M71" s="252" t="s">
        <v>136</v>
      </c>
      <c r="N71" s="252"/>
      <c r="O71" s="252"/>
      <c r="P71" s="275">
        <v>39</v>
      </c>
      <c r="Q71" s="78"/>
      <c r="R71" s="78"/>
      <c r="S71" s="78"/>
      <c r="T71" s="78"/>
      <c r="U71" s="78"/>
      <c r="V71" s="78"/>
      <c r="W71" s="252" t="s">
        <v>137</v>
      </c>
      <c r="X71" s="252" t="s">
        <v>138</v>
      </c>
      <c r="Y71" s="252" t="s">
        <v>139</v>
      </c>
      <c r="Z71" s="255" t="s">
        <v>140</v>
      </c>
      <c r="AA71" s="252" t="s">
        <v>221</v>
      </c>
      <c r="AB71" s="252" t="s">
        <v>105</v>
      </c>
      <c r="AC71" s="53"/>
      <c r="AD71" s="118"/>
      <c r="AE71" s="118"/>
      <c r="AF71" s="118"/>
      <c r="AG71" s="56"/>
      <c r="AH71" s="76"/>
      <c r="AI71" s="76"/>
      <c r="AJ71" s="76"/>
      <c r="AK71" s="76"/>
      <c r="AL71" s="76"/>
      <c r="AM71" s="76"/>
      <c r="AN71" s="76"/>
      <c r="AO71" s="57"/>
      <c r="AP71" s="116"/>
      <c r="AQ71" s="58"/>
      <c r="AR71" s="119"/>
      <c r="AS71" s="58"/>
      <c r="AT71" s="119"/>
      <c r="AU71" s="59"/>
      <c r="AV71" s="56"/>
      <c r="AW71" s="97"/>
      <c r="AX71" s="56"/>
      <c r="AY71" s="97"/>
      <c r="AZ71" s="57"/>
      <c r="BA71" s="56"/>
      <c r="BB71" s="97"/>
      <c r="BC71" s="56"/>
      <c r="BD71" s="97"/>
      <c r="BE71" s="57"/>
      <c r="BF71" s="56"/>
      <c r="BG71" s="97"/>
      <c r="BH71" s="56"/>
      <c r="BI71" s="97"/>
      <c r="BJ71" s="57"/>
    </row>
    <row r="72" spans="1:62" ht="21.75" customHeight="1" x14ac:dyDescent="0.2">
      <c r="A72" s="236" t="s">
        <v>235</v>
      </c>
      <c r="B72" s="237">
        <v>6801</v>
      </c>
      <c r="C72" s="253"/>
      <c r="D72" s="253"/>
      <c r="E72" s="253"/>
      <c r="F72" s="253"/>
      <c r="G72" s="253"/>
      <c r="H72" s="253"/>
      <c r="I72" s="253"/>
      <c r="J72" s="253"/>
      <c r="K72" s="253"/>
      <c r="L72" s="253"/>
      <c r="M72" s="253"/>
      <c r="N72" s="253"/>
      <c r="O72" s="253"/>
      <c r="P72" s="276"/>
      <c r="Q72" s="60"/>
      <c r="R72" s="60"/>
      <c r="S72" s="60"/>
      <c r="T72" s="60"/>
      <c r="U72" s="60"/>
      <c r="V72" s="60"/>
      <c r="W72" s="253"/>
      <c r="X72" s="253"/>
      <c r="Y72" s="253"/>
      <c r="Z72" s="256"/>
      <c r="AA72" s="253"/>
      <c r="AB72" s="253"/>
      <c r="AC72" s="283"/>
      <c r="AD72" s="120" t="s">
        <v>71</v>
      </c>
      <c r="AE72" s="120" t="s">
        <v>210</v>
      </c>
      <c r="AF72" s="120" t="s">
        <v>141</v>
      </c>
      <c r="AG72" s="91"/>
      <c r="AH72" s="89"/>
      <c r="AI72" s="89"/>
      <c r="AJ72" s="89"/>
      <c r="AK72" s="89"/>
      <c r="AL72" s="89"/>
      <c r="AM72" s="89"/>
      <c r="AN72" s="89"/>
      <c r="AO72" s="121">
        <f t="shared" ref="AO72:AP74" si="24">AG72-AI72-AK72-AM72</f>
        <v>0</v>
      </c>
      <c r="AP72" s="121">
        <f t="shared" si="24"/>
        <v>0</v>
      </c>
      <c r="AQ72" s="122"/>
      <c r="AR72" s="123"/>
      <c r="AS72" s="122"/>
      <c r="AT72" s="123"/>
      <c r="AU72" s="124">
        <f>AQ72-AR72-AS72-AT72</f>
        <v>0</v>
      </c>
      <c r="AV72" s="91"/>
      <c r="AW72" s="125"/>
      <c r="AX72" s="91"/>
      <c r="AY72" s="125"/>
      <c r="AZ72" s="121">
        <f>AV72-AW72-AX72-AY72</f>
        <v>0</v>
      </c>
      <c r="BA72" s="91"/>
      <c r="BB72" s="125"/>
      <c r="BC72" s="91"/>
      <c r="BD72" s="125"/>
      <c r="BE72" s="121">
        <f>BA72-BB72-BC72-BD72</f>
        <v>0</v>
      </c>
      <c r="BF72" s="91"/>
      <c r="BG72" s="125"/>
      <c r="BH72" s="91"/>
      <c r="BI72" s="125"/>
      <c r="BJ72" s="121">
        <f>BF72-BG72-BH72-BI72</f>
        <v>0</v>
      </c>
    </row>
    <row r="73" spans="1:62" ht="21.75" customHeight="1" x14ac:dyDescent="0.2">
      <c r="A73" s="236"/>
      <c r="B73" s="237"/>
      <c r="C73" s="253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76"/>
      <c r="Q73" s="60"/>
      <c r="R73" s="60"/>
      <c r="S73" s="60"/>
      <c r="T73" s="60"/>
      <c r="U73" s="60"/>
      <c r="V73" s="60"/>
      <c r="W73" s="253"/>
      <c r="X73" s="253"/>
      <c r="Y73" s="253"/>
      <c r="Z73" s="256"/>
      <c r="AA73" s="253"/>
      <c r="AB73" s="253"/>
      <c r="AC73" s="283"/>
      <c r="AD73" s="120" t="s">
        <v>71</v>
      </c>
      <c r="AE73" s="120" t="s">
        <v>33</v>
      </c>
      <c r="AF73" s="120" t="s">
        <v>142</v>
      </c>
      <c r="AG73" s="91">
        <v>4.7</v>
      </c>
      <c r="AH73" s="89">
        <v>4.7</v>
      </c>
      <c r="AI73" s="89">
        <v>4.7</v>
      </c>
      <c r="AJ73" s="89">
        <v>4.7</v>
      </c>
      <c r="AK73" s="89"/>
      <c r="AL73" s="89"/>
      <c r="AM73" s="89"/>
      <c r="AN73" s="89"/>
      <c r="AO73" s="121">
        <f t="shared" si="24"/>
        <v>0</v>
      </c>
      <c r="AP73" s="121">
        <f t="shared" si="24"/>
        <v>0</v>
      </c>
      <c r="AQ73" s="122"/>
      <c r="AR73" s="123"/>
      <c r="AS73" s="122"/>
      <c r="AT73" s="123"/>
      <c r="AU73" s="124"/>
      <c r="AV73" s="91"/>
      <c r="AW73" s="125"/>
      <c r="AX73" s="91"/>
      <c r="AY73" s="125"/>
      <c r="AZ73" s="121"/>
      <c r="BA73" s="91"/>
      <c r="BB73" s="125"/>
      <c r="BC73" s="91"/>
      <c r="BD73" s="125"/>
      <c r="BE73" s="121"/>
      <c r="BF73" s="91"/>
      <c r="BG73" s="125"/>
      <c r="BH73" s="91"/>
      <c r="BI73" s="125"/>
      <c r="BJ73" s="121"/>
    </row>
    <row r="74" spans="1:62" ht="24" customHeight="1" x14ac:dyDescent="0.2">
      <c r="A74" s="236"/>
      <c r="B74" s="237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76"/>
      <c r="Q74" s="60"/>
      <c r="R74" s="60"/>
      <c r="S74" s="60"/>
      <c r="T74" s="60"/>
      <c r="U74" s="60"/>
      <c r="V74" s="60"/>
      <c r="W74" s="253"/>
      <c r="X74" s="253"/>
      <c r="Y74" s="253"/>
      <c r="Z74" s="256"/>
      <c r="AA74" s="253"/>
      <c r="AB74" s="253"/>
      <c r="AC74" s="283"/>
      <c r="AD74" s="120" t="s">
        <v>71</v>
      </c>
      <c r="AE74" s="120" t="s">
        <v>210</v>
      </c>
      <c r="AF74" s="120" t="s">
        <v>142</v>
      </c>
      <c r="AG74" s="91">
        <v>232.3</v>
      </c>
      <c r="AH74" s="89">
        <v>224.8</v>
      </c>
      <c r="AI74" s="89"/>
      <c r="AJ74" s="89"/>
      <c r="AK74" s="89"/>
      <c r="AL74" s="89"/>
      <c r="AM74" s="89"/>
      <c r="AN74" s="89"/>
      <c r="AO74" s="121">
        <f t="shared" si="24"/>
        <v>232.3</v>
      </c>
      <c r="AP74" s="121">
        <f t="shared" si="24"/>
        <v>224.8</v>
      </c>
      <c r="AQ74" s="122">
        <v>249.5</v>
      </c>
      <c r="AR74" s="123"/>
      <c r="AS74" s="122"/>
      <c r="AT74" s="123"/>
      <c r="AU74" s="124">
        <f>AQ74-AR74-AS74-AT74</f>
        <v>249.5</v>
      </c>
      <c r="AV74" s="91">
        <v>249.5</v>
      </c>
      <c r="AW74" s="125"/>
      <c r="AX74" s="91"/>
      <c r="AY74" s="125"/>
      <c r="AZ74" s="121">
        <f>AV74-AW74-AX74-AY74</f>
        <v>249.5</v>
      </c>
      <c r="BA74" s="91">
        <v>249.5</v>
      </c>
      <c r="BB74" s="125"/>
      <c r="BC74" s="91"/>
      <c r="BD74" s="125"/>
      <c r="BE74" s="121">
        <f>BA74-BB74-BC74-BD74</f>
        <v>249.5</v>
      </c>
      <c r="BF74" s="91">
        <v>249.5</v>
      </c>
      <c r="BG74" s="125"/>
      <c r="BH74" s="91"/>
      <c r="BI74" s="125"/>
      <c r="BJ74" s="121">
        <f>BF74-BG74-BH74-BI74</f>
        <v>249.5</v>
      </c>
    </row>
    <row r="75" spans="1:62" ht="24.75" customHeight="1" x14ac:dyDescent="0.2">
      <c r="A75" s="236"/>
      <c r="B75" s="237"/>
      <c r="C75" s="253"/>
      <c r="D75" s="253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  <c r="P75" s="276"/>
      <c r="Q75" s="60"/>
      <c r="R75" s="60"/>
      <c r="S75" s="60"/>
      <c r="T75" s="60"/>
      <c r="U75" s="60"/>
      <c r="V75" s="60"/>
      <c r="W75" s="253"/>
      <c r="X75" s="253"/>
      <c r="Y75" s="253"/>
      <c r="Z75" s="256"/>
      <c r="AA75" s="253"/>
      <c r="AB75" s="253"/>
      <c r="AC75" s="283"/>
      <c r="AD75" s="120" t="s">
        <v>71</v>
      </c>
      <c r="AE75" s="120" t="s">
        <v>210</v>
      </c>
      <c r="AF75" s="120" t="s">
        <v>214</v>
      </c>
      <c r="AG75" s="91">
        <v>206.8</v>
      </c>
      <c r="AH75" s="89">
        <v>180.8</v>
      </c>
      <c r="AI75" s="89"/>
      <c r="AJ75" s="89"/>
      <c r="AK75" s="89"/>
      <c r="AL75" s="89"/>
      <c r="AM75" s="89"/>
      <c r="AN75" s="89"/>
      <c r="AO75" s="121">
        <f>AG75-AI75-AK75-AM75</f>
        <v>206.8</v>
      </c>
      <c r="AP75" s="121">
        <f t="shared" ref="AP75:AP86" si="25">AH75-AJ75-AL75-AN75</f>
        <v>180.8</v>
      </c>
      <c r="AQ75" s="122">
        <v>228.2</v>
      </c>
      <c r="AR75" s="123"/>
      <c r="AS75" s="122"/>
      <c r="AT75" s="123"/>
      <c r="AU75" s="124">
        <f>AQ75-AR75-AS75-AT75</f>
        <v>228.2</v>
      </c>
      <c r="AV75" s="91">
        <v>139.80000000000001</v>
      </c>
      <c r="AW75" s="125"/>
      <c r="AX75" s="91"/>
      <c r="AY75" s="125"/>
      <c r="AZ75" s="121">
        <f>AV75-AW75-AX75-AY75</f>
        <v>139.80000000000001</v>
      </c>
      <c r="BA75" s="91">
        <v>108.3</v>
      </c>
      <c r="BB75" s="125"/>
      <c r="BC75" s="91"/>
      <c r="BD75" s="125"/>
      <c r="BE75" s="121">
        <f>BA75-BB75-BC75-BD75</f>
        <v>108.3</v>
      </c>
      <c r="BF75" s="91">
        <v>108.3</v>
      </c>
      <c r="BG75" s="125"/>
      <c r="BH75" s="91"/>
      <c r="BI75" s="125"/>
      <c r="BJ75" s="121">
        <f>BF75-BG75-BH75-BI75</f>
        <v>108.3</v>
      </c>
    </row>
    <row r="76" spans="1:62" ht="19.5" customHeight="1" x14ac:dyDescent="0.2">
      <c r="A76" s="236"/>
      <c r="B76" s="237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76"/>
      <c r="Q76" s="60"/>
      <c r="R76" s="60"/>
      <c r="S76" s="60"/>
      <c r="T76" s="60"/>
      <c r="U76" s="60"/>
      <c r="V76" s="60"/>
      <c r="W76" s="253"/>
      <c r="X76" s="253"/>
      <c r="Y76" s="253"/>
      <c r="Z76" s="256"/>
      <c r="AA76" s="253"/>
      <c r="AB76" s="253"/>
      <c r="AC76" s="283"/>
      <c r="AD76" s="120" t="s">
        <v>71</v>
      </c>
      <c r="AE76" s="120" t="s">
        <v>210</v>
      </c>
      <c r="AF76" s="120" t="s">
        <v>211</v>
      </c>
      <c r="AG76" s="91">
        <v>15.6</v>
      </c>
      <c r="AH76" s="89">
        <v>1</v>
      </c>
      <c r="AI76" s="89"/>
      <c r="AJ76" s="89"/>
      <c r="AK76" s="89"/>
      <c r="AL76" s="89"/>
      <c r="AM76" s="89"/>
      <c r="AN76" s="89"/>
      <c r="AO76" s="121">
        <f>AG76-AI76-AK76-AM76</f>
        <v>15.6</v>
      </c>
      <c r="AP76" s="121">
        <f t="shared" si="25"/>
        <v>1</v>
      </c>
      <c r="AQ76" s="122">
        <v>15.7</v>
      </c>
      <c r="AR76" s="123"/>
      <c r="AS76" s="122"/>
      <c r="AT76" s="123"/>
      <c r="AU76" s="124">
        <f>AQ76-AR76-AS76-AT76</f>
        <v>15.7</v>
      </c>
      <c r="AV76" s="91">
        <v>16.2</v>
      </c>
      <c r="AW76" s="125"/>
      <c r="AX76" s="91"/>
      <c r="AY76" s="125"/>
      <c r="AZ76" s="121">
        <f>AV76-AW76-AX76-AY76</f>
        <v>16.2</v>
      </c>
      <c r="BA76" s="91">
        <v>16.2</v>
      </c>
      <c r="BB76" s="125"/>
      <c r="BC76" s="91"/>
      <c r="BD76" s="125"/>
      <c r="BE76" s="121">
        <f>BA76-BB76-BC76-BD76</f>
        <v>16.2</v>
      </c>
      <c r="BF76" s="91">
        <v>16.2</v>
      </c>
      <c r="BG76" s="125"/>
      <c r="BH76" s="91"/>
      <c r="BI76" s="125"/>
      <c r="BJ76" s="121">
        <f>BF76-BG76-BH76-BI76</f>
        <v>16.2</v>
      </c>
    </row>
    <row r="77" spans="1:62" ht="12.75" hidden="1" customHeight="1" x14ac:dyDescent="0.2">
      <c r="A77" s="236"/>
      <c r="B77" s="237"/>
      <c r="C77" s="253"/>
      <c r="D77" s="253"/>
      <c r="E77" s="253"/>
      <c r="F77" s="253"/>
      <c r="G77" s="253"/>
      <c r="H77" s="253"/>
      <c r="I77" s="253"/>
      <c r="J77" s="253"/>
      <c r="K77" s="253"/>
      <c r="L77" s="253"/>
      <c r="M77" s="253"/>
      <c r="N77" s="253"/>
      <c r="O77" s="253"/>
      <c r="P77" s="276"/>
      <c r="Q77" s="60"/>
      <c r="R77" s="60"/>
      <c r="S77" s="60"/>
      <c r="T77" s="60"/>
      <c r="U77" s="60"/>
      <c r="V77" s="60"/>
      <c r="W77" s="253"/>
      <c r="X77" s="253"/>
      <c r="Y77" s="253"/>
      <c r="Z77" s="256"/>
      <c r="AA77" s="253"/>
      <c r="AB77" s="253"/>
      <c r="AC77" s="283"/>
      <c r="AD77" s="63"/>
      <c r="AE77" s="63"/>
      <c r="AF77" s="63"/>
      <c r="AG77" s="126"/>
      <c r="AH77" s="89"/>
      <c r="AI77" s="89"/>
      <c r="AJ77" s="89"/>
      <c r="AK77" s="89"/>
      <c r="AL77" s="89"/>
      <c r="AM77" s="89"/>
      <c r="AN77" s="89"/>
      <c r="AO77" s="121"/>
      <c r="AP77" s="121">
        <f t="shared" si="25"/>
        <v>0</v>
      </c>
      <c r="AQ77" s="220"/>
      <c r="AR77" s="220"/>
      <c r="AS77" s="220"/>
      <c r="AT77" s="123"/>
      <c r="AU77" s="124"/>
      <c r="AV77" s="126"/>
      <c r="AW77" s="126"/>
      <c r="AX77" s="126"/>
      <c r="AY77" s="125"/>
      <c r="AZ77" s="121"/>
      <c r="BA77" s="126"/>
      <c r="BB77" s="126"/>
      <c r="BC77" s="126"/>
      <c r="BD77" s="125"/>
      <c r="BE77" s="121"/>
      <c r="BF77" s="126"/>
      <c r="BG77" s="126"/>
      <c r="BH77" s="126"/>
      <c r="BI77" s="125"/>
      <c r="BJ77" s="121"/>
    </row>
    <row r="78" spans="1:62" ht="34.5" hidden="1" customHeight="1" x14ac:dyDescent="0.2">
      <c r="A78" s="236"/>
      <c r="B78" s="237"/>
      <c r="C78" s="253"/>
      <c r="D78" s="253"/>
      <c r="E78" s="253"/>
      <c r="F78" s="253"/>
      <c r="G78" s="253"/>
      <c r="H78" s="253"/>
      <c r="I78" s="253"/>
      <c r="J78" s="253"/>
      <c r="K78" s="253"/>
      <c r="L78" s="253"/>
      <c r="M78" s="253"/>
      <c r="N78" s="253"/>
      <c r="O78" s="253"/>
      <c r="P78" s="276"/>
      <c r="Q78" s="60"/>
      <c r="R78" s="60"/>
      <c r="S78" s="60"/>
      <c r="T78" s="60"/>
      <c r="U78" s="60"/>
      <c r="V78" s="60"/>
      <c r="W78" s="253"/>
      <c r="X78" s="253"/>
      <c r="Y78" s="253"/>
      <c r="Z78" s="256"/>
      <c r="AA78" s="253"/>
      <c r="AB78" s="253"/>
      <c r="AC78" s="283"/>
      <c r="AD78" s="63"/>
      <c r="AE78" s="63"/>
      <c r="AF78" s="63"/>
      <c r="AG78" s="126"/>
      <c r="AH78" s="89"/>
      <c r="AI78" s="89"/>
      <c r="AJ78" s="89"/>
      <c r="AK78" s="89"/>
      <c r="AL78" s="89"/>
      <c r="AM78" s="89"/>
      <c r="AN78" s="89"/>
      <c r="AO78" s="121"/>
      <c r="AP78" s="121">
        <f t="shared" si="25"/>
        <v>0</v>
      </c>
      <c r="AQ78" s="220"/>
      <c r="AR78" s="220"/>
      <c r="AS78" s="220"/>
      <c r="AT78" s="123"/>
      <c r="AU78" s="124"/>
      <c r="AV78" s="126"/>
      <c r="AW78" s="126"/>
      <c r="AX78" s="126"/>
      <c r="AY78" s="125"/>
      <c r="AZ78" s="121"/>
      <c r="BA78" s="126"/>
      <c r="BB78" s="126"/>
      <c r="BC78" s="126"/>
      <c r="BD78" s="125"/>
      <c r="BE78" s="121"/>
      <c r="BF78" s="126"/>
      <c r="BG78" s="126"/>
      <c r="BH78" s="126"/>
      <c r="BI78" s="125"/>
      <c r="BJ78" s="121"/>
    </row>
    <row r="79" spans="1:62" ht="34.5" hidden="1" customHeight="1" x14ac:dyDescent="0.2">
      <c r="A79" s="235"/>
      <c r="B79" s="233"/>
      <c r="C79" s="254"/>
      <c r="D79" s="254"/>
      <c r="E79" s="254"/>
      <c r="F79" s="254"/>
      <c r="G79" s="254"/>
      <c r="H79" s="254"/>
      <c r="I79" s="254"/>
      <c r="J79" s="254"/>
      <c r="K79" s="254"/>
      <c r="L79" s="254"/>
      <c r="M79" s="254"/>
      <c r="N79" s="254"/>
      <c r="O79" s="254"/>
      <c r="P79" s="277"/>
      <c r="Q79" s="60"/>
      <c r="R79" s="60"/>
      <c r="S79" s="60"/>
      <c r="T79" s="60"/>
      <c r="U79" s="60"/>
      <c r="V79" s="60"/>
      <c r="W79" s="254"/>
      <c r="X79" s="254"/>
      <c r="Y79" s="254"/>
      <c r="Z79" s="257"/>
      <c r="AA79" s="254"/>
      <c r="AB79" s="254"/>
      <c r="AC79" s="284"/>
      <c r="AD79" s="63"/>
      <c r="AE79" s="63"/>
      <c r="AF79" s="63"/>
      <c r="AG79" s="126"/>
      <c r="AH79" s="89"/>
      <c r="AI79" s="89"/>
      <c r="AJ79" s="89"/>
      <c r="AK79" s="89"/>
      <c r="AL79" s="89"/>
      <c r="AM79" s="89"/>
      <c r="AN79" s="89"/>
      <c r="AO79" s="121"/>
      <c r="AP79" s="121">
        <f t="shared" si="25"/>
        <v>0</v>
      </c>
      <c r="AQ79" s="220"/>
      <c r="AR79" s="220"/>
      <c r="AS79" s="220"/>
      <c r="AT79" s="123"/>
      <c r="AU79" s="124"/>
      <c r="AV79" s="126"/>
      <c r="AW79" s="126"/>
      <c r="AX79" s="126"/>
      <c r="AY79" s="125"/>
      <c r="AZ79" s="121"/>
      <c r="BA79" s="126"/>
      <c r="BB79" s="126"/>
      <c r="BC79" s="126"/>
      <c r="BD79" s="125"/>
      <c r="BE79" s="121"/>
      <c r="BF79" s="126"/>
      <c r="BG79" s="126"/>
      <c r="BH79" s="126"/>
      <c r="BI79" s="125"/>
      <c r="BJ79" s="121"/>
    </row>
    <row r="80" spans="1:62" ht="43.5" customHeight="1" x14ac:dyDescent="0.2">
      <c r="A80" s="234" t="s">
        <v>0</v>
      </c>
      <c r="B80" s="232">
        <v>6802</v>
      </c>
      <c r="C80" s="251" t="s">
        <v>158</v>
      </c>
      <c r="D80" s="217" t="s">
        <v>159</v>
      </c>
      <c r="E80" s="215" t="s">
        <v>160</v>
      </c>
      <c r="F80" s="274"/>
      <c r="G80" s="71"/>
      <c r="H80" s="71"/>
      <c r="I80" s="71"/>
      <c r="J80" s="71"/>
      <c r="K80" s="71"/>
      <c r="L80" s="71"/>
      <c r="M80" s="274"/>
      <c r="N80" s="71"/>
      <c r="O80" s="71"/>
      <c r="P80" s="79"/>
      <c r="Q80" s="71"/>
      <c r="R80" s="71"/>
      <c r="S80" s="71"/>
      <c r="T80" s="71"/>
      <c r="U80" s="71"/>
      <c r="V80" s="71"/>
      <c r="W80" s="251" t="s">
        <v>161</v>
      </c>
      <c r="X80" s="215" t="s">
        <v>162</v>
      </c>
      <c r="Y80" s="215" t="s">
        <v>163</v>
      </c>
      <c r="Z80" s="249"/>
      <c r="AA80" s="249"/>
      <c r="AB80" s="249"/>
      <c r="AC80" s="249"/>
      <c r="AD80" s="75" t="s">
        <v>71</v>
      </c>
      <c r="AE80" s="120" t="s">
        <v>210</v>
      </c>
      <c r="AF80" s="120" t="s">
        <v>143</v>
      </c>
      <c r="AG80" s="91">
        <v>769.1</v>
      </c>
      <c r="AH80" s="89">
        <v>757</v>
      </c>
      <c r="AI80" s="89"/>
      <c r="AJ80" s="89"/>
      <c r="AK80" s="89"/>
      <c r="AL80" s="89"/>
      <c r="AM80" s="89"/>
      <c r="AN80" s="89"/>
      <c r="AO80" s="121">
        <f t="shared" ref="AO80:AO87" si="26">AG80-AI80-AK80-AM80</f>
        <v>769.1</v>
      </c>
      <c r="AP80" s="121">
        <f t="shared" si="25"/>
        <v>757</v>
      </c>
      <c r="AQ80" s="122">
        <v>826.3</v>
      </c>
      <c r="AR80" s="123"/>
      <c r="AS80" s="122"/>
      <c r="AT80" s="123"/>
      <c r="AU80" s="124">
        <f>AQ80-AR80-AS80-AT80</f>
        <v>826.3</v>
      </c>
      <c r="AV80" s="91">
        <v>826.3</v>
      </c>
      <c r="AW80" s="125"/>
      <c r="AX80" s="91"/>
      <c r="AY80" s="125"/>
      <c r="AZ80" s="121">
        <f>AV80-AW80-AX80-AY80</f>
        <v>826.3</v>
      </c>
      <c r="BA80" s="91">
        <v>826.3</v>
      </c>
      <c r="BB80" s="125"/>
      <c r="BC80" s="91"/>
      <c r="BD80" s="125"/>
      <c r="BE80" s="121">
        <f>BA80-BB80-BC80-BD80</f>
        <v>826.3</v>
      </c>
      <c r="BF80" s="91">
        <v>826.3</v>
      </c>
      <c r="BG80" s="125"/>
      <c r="BH80" s="91"/>
      <c r="BI80" s="125"/>
      <c r="BJ80" s="121">
        <f>BF80-BG80-BH80-BI80</f>
        <v>826.3</v>
      </c>
    </row>
    <row r="81" spans="1:62" ht="58.5" customHeight="1" x14ac:dyDescent="0.2">
      <c r="A81" s="235"/>
      <c r="B81" s="233"/>
      <c r="C81" s="243"/>
      <c r="D81" s="195"/>
      <c r="E81" s="197"/>
      <c r="F81" s="274"/>
      <c r="G81" s="71"/>
      <c r="H81" s="71"/>
      <c r="I81" s="71"/>
      <c r="J81" s="71"/>
      <c r="K81" s="71"/>
      <c r="L81" s="71"/>
      <c r="M81" s="274"/>
      <c r="N81" s="71"/>
      <c r="O81" s="71"/>
      <c r="P81" s="79"/>
      <c r="Q81" s="71"/>
      <c r="R81" s="71"/>
      <c r="S81" s="71"/>
      <c r="T81" s="71"/>
      <c r="U81" s="71"/>
      <c r="V81" s="71"/>
      <c r="W81" s="243"/>
      <c r="X81" s="197"/>
      <c r="Y81" s="197"/>
      <c r="Z81" s="250"/>
      <c r="AA81" s="250"/>
      <c r="AB81" s="250"/>
      <c r="AC81" s="250"/>
      <c r="AD81" s="120" t="s">
        <v>71</v>
      </c>
      <c r="AE81" s="120" t="s">
        <v>33</v>
      </c>
      <c r="AF81" s="75" t="s">
        <v>143</v>
      </c>
      <c r="AG81" s="126">
        <v>15.6</v>
      </c>
      <c r="AH81" s="126">
        <v>15.6</v>
      </c>
      <c r="AI81" s="89">
        <v>15.6</v>
      </c>
      <c r="AJ81" s="89">
        <v>15.6</v>
      </c>
      <c r="AK81" s="89"/>
      <c r="AL81" s="89"/>
      <c r="AM81" s="89"/>
      <c r="AN81" s="89"/>
      <c r="AO81" s="121">
        <f t="shared" si="26"/>
        <v>0</v>
      </c>
      <c r="AP81" s="121">
        <f t="shared" si="25"/>
        <v>0</v>
      </c>
      <c r="AQ81" s="220"/>
      <c r="AR81" s="220"/>
      <c r="AS81" s="220"/>
      <c r="AT81" s="123"/>
      <c r="AU81" s="124"/>
      <c r="AV81" s="126"/>
      <c r="AW81" s="126"/>
      <c r="AX81" s="126"/>
      <c r="AY81" s="125"/>
      <c r="AZ81" s="121"/>
      <c r="BA81" s="126"/>
      <c r="BB81" s="126"/>
      <c r="BC81" s="126"/>
      <c r="BD81" s="125"/>
      <c r="BE81" s="121"/>
      <c r="BF81" s="126"/>
      <c r="BG81" s="126"/>
      <c r="BH81" s="126"/>
      <c r="BI81" s="125"/>
      <c r="BJ81" s="121"/>
    </row>
    <row r="82" spans="1:62" ht="34.5" customHeight="1" x14ac:dyDescent="0.2">
      <c r="A82" s="246" t="s">
        <v>78</v>
      </c>
      <c r="B82" s="232">
        <v>6808</v>
      </c>
      <c r="C82" s="251" t="s">
        <v>100</v>
      </c>
      <c r="D82" s="215" t="s">
        <v>204</v>
      </c>
      <c r="E82" s="251" t="s">
        <v>156</v>
      </c>
      <c r="F82" s="215"/>
      <c r="G82" s="215"/>
      <c r="H82" s="215"/>
      <c r="I82" s="215"/>
      <c r="J82" s="215"/>
      <c r="K82" s="215"/>
      <c r="L82" s="215"/>
      <c r="M82" s="215" t="s">
        <v>136</v>
      </c>
      <c r="N82" s="215"/>
      <c r="O82" s="215"/>
      <c r="P82" s="216">
        <v>39</v>
      </c>
      <c r="Q82" s="105"/>
      <c r="R82" s="105"/>
      <c r="S82" s="105"/>
      <c r="T82" s="105"/>
      <c r="U82" s="105"/>
      <c r="V82" s="105"/>
      <c r="W82" s="251" t="s">
        <v>46</v>
      </c>
      <c r="X82" s="251" t="s">
        <v>157</v>
      </c>
      <c r="Y82" s="214" t="s">
        <v>183</v>
      </c>
      <c r="Z82" s="127"/>
      <c r="AA82" s="60"/>
      <c r="AB82" s="62"/>
      <c r="AC82" s="82"/>
      <c r="AD82" s="63" t="s">
        <v>72</v>
      </c>
      <c r="AE82" s="63" t="s">
        <v>213</v>
      </c>
      <c r="AF82" s="63" t="s">
        <v>208</v>
      </c>
      <c r="AG82" s="126">
        <v>346.8</v>
      </c>
      <c r="AH82" s="89">
        <v>316.60000000000002</v>
      </c>
      <c r="AI82" s="89"/>
      <c r="AJ82" s="89"/>
      <c r="AK82" s="89"/>
      <c r="AL82" s="89"/>
      <c r="AM82" s="89"/>
      <c r="AN82" s="89"/>
      <c r="AO82" s="121">
        <f t="shared" si="26"/>
        <v>346.8</v>
      </c>
      <c r="AP82" s="121">
        <f t="shared" si="25"/>
        <v>316.60000000000002</v>
      </c>
      <c r="AQ82" s="220">
        <v>367.5</v>
      </c>
      <c r="AR82" s="220"/>
      <c r="AS82" s="220"/>
      <c r="AT82" s="123"/>
      <c r="AU82" s="124">
        <f t="shared" ref="AU82:AU87" si="27">AQ82-AR82-AS82-AT82</f>
        <v>367.5</v>
      </c>
      <c r="AV82" s="126">
        <v>367.5</v>
      </c>
      <c r="AW82" s="126"/>
      <c r="AX82" s="126"/>
      <c r="AY82" s="125"/>
      <c r="AZ82" s="121">
        <f>AV82-AW82-AX82-AY82</f>
        <v>367.5</v>
      </c>
      <c r="BA82" s="126">
        <v>367.5</v>
      </c>
      <c r="BB82" s="126"/>
      <c r="BC82" s="126"/>
      <c r="BD82" s="125"/>
      <c r="BE82" s="121">
        <f>BA82-BB82-BC82-BD82</f>
        <v>367.5</v>
      </c>
      <c r="BF82" s="126">
        <v>367.5</v>
      </c>
      <c r="BG82" s="126"/>
      <c r="BH82" s="126"/>
      <c r="BI82" s="125"/>
      <c r="BJ82" s="121">
        <f>BF82-BG82-BH82-BI82</f>
        <v>367.5</v>
      </c>
    </row>
    <row r="83" spans="1:62" ht="12.75" x14ac:dyDescent="0.2">
      <c r="A83" s="247"/>
      <c r="B83" s="237"/>
      <c r="C83" s="242"/>
      <c r="D83" s="60"/>
      <c r="E83" s="242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1"/>
      <c r="Q83" s="60"/>
      <c r="R83" s="60"/>
      <c r="S83" s="60"/>
      <c r="T83" s="60"/>
      <c r="U83" s="60"/>
      <c r="V83" s="60"/>
      <c r="W83" s="242"/>
      <c r="X83" s="242"/>
      <c r="Y83" s="81"/>
      <c r="Z83" s="127"/>
      <c r="AA83" s="60"/>
      <c r="AB83" s="62"/>
      <c r="AC83" s="82"/>
      <c r="AD83" s="63" t="s">
        <v>72</v>
      </c>
      <c r="AE83" s="63" t="s">
        <v>212</v>
      </c>
      <c r="AF83" s="63" t="s">
        <v>211</v>
      </c>
      <c r="AG83" s="126">
        <v>3.9</v>
      </c>
      <c r="AH83" s="89">
        <v>3.9</v>
      </c>
      <c r="AI83" s="89"/>
      <c r="AJ83" s="89"/>
      <c r="AK83" s="89"/>
      <c r="AL83" s="89"/>
      <c r="AM83" s="89"/>
      <c r="AN83" s="89"/>
      <c r="AO83" s="121">
        <f t="shared" si="26"/>
        <v>3.9</v>
      </c>
      <c r="AP83" s="121">
        <f t="shared" si="25"/>
        <v>3.9</v>
      </c>
      <c r="AQ83" s="220">
        <v>3.9</v>
      </c>
      <c r="AR83" s="220"/>
      <c r="AS83" s="220"/>
      <c r="AT83" s="123"/>
      <c r="AU83" s="124">
        <f t="shared" si="27"/>
        <v>3.9</v>
      </c>
      <c r="AV83" s="126">
        <v>5</v>
      </c>
      <c r="AW83" s="126"/>
      <c r="AX83" s="126"/>
      <c r="AY83" s="125"/>
      <c r="AZ83" s="121">
        <f>AV83-AW83-AX83-AY83</f>
        <v>5</v>
      </c>
      <c r="BA83" s="126">
        <v>5</v>
      </c>
      <c r="BB83" s="126"/>
      <c r="BC83" s="126"/>
      <c r="BD83" s="125"/>
      <c r="BE83" s="121">
        <f>BA83-BB83-BC83-BD83</f>
        <v>5</v>
      </c>
      <c r="BF83" s="126">
        <v>5</v>
      </c>
      <c r="BG83" s="126"/>
      <c r="BH83" s="126"/>
      <c r="BI83" s="125"/>
      <c r="BJ83" s="121">
        <f>BF83-BG83-BH83-BI83</f>
        <v>5</v>
      </c>
    </row>
    <row r="84" spans="1:62" ht="12.75" x14ac:dyDescent="0.2">
      <c r="A84" s="247"/>
      <c r="B84" s="237"/>
      <c r="C84" s="242"/>
      <c r="D84" s="60"/>
      <c r="E84" s="242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1"/>
      <c r="Q84" s="60"/>
      <c r="R84" s="60"/>
      <c r="S84" s="60"/>
      <c r="T84" s="60"/>
      <c r="U84" s="60"/>
      <c r="V84" s="60"/>
      <c r="W84" s="242"/>
      <c r="X84" s="242"/>
      <c r="Y84" s="81"/>
      <c r="Z84" s="127"/>
      <c r="AA84" s="60"/>
      <c r="AB84" s="62"/>
      <c r="AC84" s="82"/>
      <c r="AD84" s="63" t="s">
        <v>72</v>
      </c>
      <c r="AE84" s="63" t="s">
        <v>212</v>
      </c>
      <c r="AF84" s="63" t="s">
        <v>3</v>
      </c>
      <c r="AG84" s="126">
        <v>50</v>
      </c>
      <c r="AH84" s="89">
        <v>0</v>
      </c>
      <c r="AI84" s="89"/>
      <c r="AJ84" s="89"/>
      <c r="AK84" s="89"/>
      <c r="AL84" s="89"/>
      <c r="AM84" s="89"/>
      <c r="AN84" s="89"/>
      <c r="AO84" s="121">
        <f t="shared" si="26"/>
        <v>50</v>
      </c>
      <c r="AP84" s="121">
        <f t="shared" si="25"/>
        <v>0</v>
      </c>
      <c r="AQ84" s="220">
        <v>37.5</v>
      </c>
      <c r="AR84" s="220"/>
      <c r="AS84" s="220"/>
      <c r="AT84" s="123"/>
      <c r="AU84" s="124">
        <f t="shared" si="27"/>
        <v>37.5</v>
      </c>
      <c r="AV84" s="126"/>
      <c r="AW84" s="126"/>
      <c r="AX84" s="126"/>
      <c r="AY84" s="125"/>
      <c r="AZ84" s="121"/>
      <c r="BA84" s="126"/>
      <c r="BB84" s="126"/>
      <c r="BC84" s="126"/>
      <c r="BD84" s="125"/>
      <c r="BE84" s="121"/>
      <c r="BF84" s="126"/>
      <c r="BG84" s="126"/>
      <c r="BH84" s="126"/>
      <c r="BI84" s="125"/>
      <c r="BJ84" s="121"/>
    </row>
    <row r="85" spans="1:62" ht="12.75" x14ac:dyDescent="0.2">
      <c r="A85" s="247"/>
      <c r="B85" s="237"/>
      <c r="C85" s="242"/>
      <c r="D85" s="60"/>
      <c r="E85" s="242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1"/>
      <c r="Q85" s="60"/>
      <c r="R85" s="60"/>
      <c r="S85" s="60"/>
      <c r="T85" s="60"/>
      <c r="U85" s="60"/>
      <c r="V85" s="60"/>
      <c r="W85" s="242"/>
      <c r="X85" s="242"/>
      <c r="Y85" s="81"/>
      <c r="Z85" s="127"/>
      <c r="AA85" s="60"/>
      <c r="AB85" s="62"/>
      <c r="AC85" s="82"/>
      <c r="AD85" s="63" t="s">
        <v>72</v>
      </c>
      <c r="AE85" s="63" t="s">
        <v>212</v>
      </c>
      <c r="AF85" s="63" t="s">
        <v>203</v>
      </c>
      <c r="AG85" s="126">
        <v>37.799999999999997</v>
      </c>
      <c r="AH85" s="89">
        <v>37.799999999999997</v>
      </c>
      <c r="AI85" s="89"/>
      <c r="AJ85" s="89"/>
      <c r="AK85" s="89"/>
      <c r="AL85" s="89"/>
      <c r="AM85" s="89"/>
      <c r="AN85" s="89"/>
      <c r="AO85" s="121">
        <f t="shared" si="26"/>
        <v>37.799999999999997</v>
      </c>
      <c r="AP85" s="121">
        <f t="shared" si="25"/>
        <v>37.799999999999997</v>
      </c>
      <c r="AQ85" s="220">
        <v>0</v>
      </c>
      <c r="AR85" s="220"/>
      <c r="AS85" s="220"/>
      <c r="AT85" s="123"/>
      <c r="AU85" s="124">
        <f t="shared" si="27"/>
        <v>0</v>
      </c>
      <c r="AV85" s="126">
        <v>0</v>
      </c>
      <c r="AW85" s="126"/>
      <c r="AX85" s="126"/>
      <c r="AY85" s="125"/>
      <c r="AZ85" s="121">
        <f>AV85-AW85-AX85-AY85</f>
        <v>0</v>
      </c>
      <c r="BA85" s="126">
        <v>0</v>
      </c>
      <c r="BB85" s="126"/>
      <c r="BC85" s="126"/>
      <c r="BD85" s="125"/>
      <c r="BE85" s="121">
        <f>BA85-BB85-BC85-BD85</f>
        <v>0</v>
      </c>
      <c r="BF85" s="126">
        <v>0</v>
      </c>
      <c r="BG85" s="126"/>
      <c r="BH85" s="126"/>
      <c r="BI85" s="125"/>
      <c r="BJ85" s="121">
        <f>BF85-BG85-BH85-BI85</f>
        <v>0</v>
      </c>
    </row>
    <row r="86" spans="1:62" ht="57" customHeight="1" x14ac:dyDescent="0.2">
      <c r="A86" s="248"/>
      <c r="B86" s="233"/>
      <c r="C86" s="242"/>
      <c r="D86" s="60"/>
      <c r="E86" s="243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1"/>
      <c r="Q86" s="60"/>
      <c r="R86" s="60"/>
      <c r="S86" s="60"/>
      <c r="T86" s="60"/>
      <c r="U86" s="60"/>
      <c r="V86" s="60"/>
      <c r="W86" s="242"/>
      <c r="X86" s="243"/>
      <c r="Y86" s="60"/>
      <c r="Z86" s="127"/>
      <c r="AA86" s="60"/>
      <c r="AB86" s="62"/>
      <c r="AC86" s="82"/>
      <c r="AD86" s="63" t="s">
        <v>72</v>
      </c>
      <c r="AE86" s="63" t="s">
        <v>213</v>
      </c>
      <c r="AF86" s="63" t="s">
        <v>142</v>
      </c>
      <c r="AG86" s="126">
        <v>104.8</v>
      </c>
      <c r="AH86" s="89">
        <v>95.6</v>
      </c>
      <c r="AI86" s="89"/>
      <c r="AJ86" s="89"/>
      <c r="AK86" s="89"/>
      <c r="AL86" s="89"/>
      <c r="AM86" s="89"/>
      <c r="AN86" s="89"/>
      <c r="AO86" s="121">
        <f t="shared" si="26"/>
        <v>104.8</v>
      </c>
      <c r="AP86" s="121">
        <f t="shared" si="25"/>
        <v>95.6</v>
      </c>
      <c r="AQ86" s="220">
        <v>110.9</v>
      </c>
      <c r="AR86" s="220"/>
      <c r="AS86" s="220"/>
      <c r="AT86" s="123"/>
      <c r="AU86" s="124">
        <f t="shared" si="27"/>
        <v>110.9</v>
      </c>
      <c r="AV86" s="126">
        <v>110.9</v>
      </c>
      <c r="AW86" s="126"/>
      <c r="AX86" s="126"/>
      <c r="AY86" s="125"/>
      <c r="AZ86" s="121">
        <f>AV86-AW86-AX86-AY86</f>
        <v>110.9</v>
      </c>
      <c r="BA86" s="126">
        <v>110.9</v>
      </c>
      <c r="BB86" s="126"/>
      <c r="BC86" s="126"/>
      <c r="BD86" s="125"/>
      <c r="BE86" s="121">
        <f>BA86-BB86-BC86-BD86</f>
        <v>110.9</v>
      </c>
      <c r="BF86" s="126">
        <v>110.9</v>
      </c>
      <c r="BG86" s="126"/>
      <c r="BH86" s="126"/>
      <c r="BI86" s="125"/>
      <c r="BJ86" s="121">
        <f>BF86-BG86-BH86-BI86</f>
        <v>110.9</v>
      </c>
    </row>
    <row r="87" spans="1:62" ht="23.25" hidden="1" customHeight="1" x14ac:dyDescent="0.2">
      <c r="A87" s="177" t="s">
        <v>49</v>
      </c>
      <c r="B87" s="70">
        <v>6813</v>
      </c>
      <c r="C87" s="243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1"/>
      <c r="Q87" s="60"/>
      <c r="R87" s="60"/>
      <c r="S87" s="60"/>
      <c r="T87" s="60"/>
      <c r="U87" s="60"/>
      <c r="V87" s="60"/>
      <c r="W87" s="243"/>
      <c r="X87" s="60"/>
      <c r="Y87" s="60"/>
      <c r="Z87" s="71" t="s">
        <v>144</v>
      </c>
      <c r="AA87" s="71" t="s">
        <v>221</v>
      </c>
      <c r="AB87" s="71" t="s">
        <v>105</v>
      </c>
      <c r="AC87" s="107"/>
      <c r="AD87" s="75" t="s">
        <v>35</v>
      </c>
      <c r="AE87" s="75" t="s">
        <v>232</v>
      </c>
      <c r="AF87" s="75" t="s">
        <v>203</v>
      </c>
      <c r="AG87" s="76"/>
      <c r="AH87" s="64"/>
      <c r="AI87" s="64"/>
      <c r="AJ87" s="64"/>
      <c r="AK87" s="64"/>
      <c r="AL87" s="98"/>
      <c r="AM87" s="98"/>
      <c r="AN87" s="98"/>
      <c r="AO87" s="121">
        <f t="shared" si="26"/>
        <v>0</v>
      </c>
      <c r="AP87" s="121"/>
      <c r="AQ87" s="77"/>
      <c r="AR87" s="66"/>
      <c r="AS87" s="66"/>
      <c r="AT87" s="209"/>
      <c r="AU87" s="124">
        <f t="shared" si="27"/>
        <v>0</v>
      </c>
      <c r="AV87" s="76"/>
      <c r="AW87" s="64"/>
      <c r="AX87" s="64"/>
      <c r="AY87" s="98"/>
      <c r="AZ87" s="121">
        <f>AV87-AW87-AX87-AY87</f>
        <v>0</v>
      </c>
      <c r="BA87" s="76"/>
      <c r="BB87" s="64"/>
      <c r="BC87" s="64"/>
      <c r="BD87" s="98"/>
      <c r="BE87" s="121">
        <f>BA87-BB87-BC87-BD87</f>
        <v>0</v>
      </c>
      <c r="BF87" s="76"/>
      <c r="BG87" s="64"/>
      <c r="BH87" s="64"/>
      <c r="BI87" s="98"/>
      <c r="BJ87" s="121">
        <f>BF87-BG87-BH87-BI87</f>
        <v>0</v>
      </c>
    </row>
    <row r="88" spans="1:62" s="42" customFormat="1" ht="124.5" customHeight="1" x14ac:dyDescent="0.25">
      <c r="A88" s="174" t="s">
        <v>60</v>
      </c>
      <c r="B88" s="33">
        <v>6900</v>
      </c>
      <c r="C88" s="34" t="s">
        <v>197</v>
      </c>
      <c r="D88" s="34" t="s">
        <v>197</v>
      </c>
      <c r="E88" s="34" t="s">
        <v>197</v>
      </c>
      <c r="F88" s="34" t="s">
        <v>197</v>
      </c>
      <c r="G88" s="34" t="s">
        <v>197</v>
      </c>
      <c r="H88" s="34" t="s">
        <v>197</v>
      </c>
      <c r="I88" s="34" t="s">
        <v>197</v>
      </c>
      <c r="J88" s="34" t="s">
        <v>197</v>
      </c>
      <c r="K88" s="34" t="s">
        <v>197</v>
      </c>
      <c r="L88" s="34" t="s">
        <v>197</v>
      </c>
      <c r="M88" s="34" t="s">
        <v>197</v>
      </c>
      <c r="N88" s="34" t="s">
        <v>197</v>
      </c>
      <c r="O88" s="34" t="s">
        <v>197</v>
      </c>
      <c r="P88" s="34" t="s">
        <v>197</v>
      </c>
      <c r="Q88" s="36" t="s">
        <v>197</v>
      </c>
      <c r="R88" s="36" t="s">
        <v>197</v>
      </c>
      <c r="S88" s="36" t="s">
        <v>197</v>
      </c>
      <c r="T88" s="36" t="s">
        <v>197</v>
      </c>
      <c r="U88" s="36" t="s">
        <v>197</v>
      </c>
      <c r="V88" s="36" t="s">
        <v>197</v>
      </c>
      <c r="W88" s="36" t="s">
        <v>197</v>
      </c>
      <c r="X88" s="34" t="s">
        <v>197</v>
      </c>
      <c r="Y88" s="34" t="s">
        <v>197</v>
      </c>
      <c r="Z88" s="34" t="s">
        <v>197</v>
      </c>
      <c r="AA88" s="34" t="s">
        <v>197</v>
      </c>
      <c r="AB88" s="34" t="s">
        <v>197</v>
      </c>
      <c r="AC88" s="34" t="s">
        <v>197</v>
      </c>
      <c r="AD88" s="37" t="s">
        <v>197</v>
      </c>
      <c r="AE88" s="37"/>
      <c r="AF88" s="37"/>
      <c r="AG88" s="38">
        <f t="shared" ref="AG88:AM88" si="28">AG89+AG93+AG97</f>
        <v>0</v>
      </c>
      <c r="AH88" s="38"/>
      <c r="AI88" s="38">
        <f t="shared" si="28"/>
        <v>0</v>
      </c>
      <c r="AJ88" s="38"/>
      <c r="AK88" s="38">
        <f t="shared" si="28"/>
        <v>0</v>
      </c>
      <c r="AL88" s="38"/>
      <c r="AM88" s="38">
        <f t="shared" si="28"/>
        <v>0</v>
      </c>
      <c r="AN88" s="38"/>
      <c r="AO88" s="39">
        <f t="shared" ref="AO88:BE88" si="29">AO89+AO93+AO97</f>
        <v>0</v>
      </c>
      <c r="AP88" s="39"/>
      <c r="AQ88" s="40">
        <f t="shared" si="29"/>
        <v>0</v>
      </c>
      <c r="AR88" s="40">
        <f t="shared" si="29"/>
        <v>0</v>
      </c>
      <c r="AS88" s="40">
        <f t="shared" si="29"/>
        <v>0</v>
      </c>
      <c r="AT88" s="40">
        <f t="shared" si="29"/>
        <v>0</v>
      </c>
      <c r="AU88" s="41">
        <f t="shared" si="29"/>
        <v>0</v>
      </c>
      <c r="AV88" s="38">
        <f t="shared" si="29"/>
        <v>0</v>
      </c>
      <c r="AW88" s="38">
        <f t="shared" si="29"/>
        <v>0</v>
      </c>
      <c r="AX88" s="38">
        <f t="shared" si="29"/>
        <v>0</v>
      </c>
      <c r="AY88" s="38">
        <f t="shared" si="29"/>
        <v>0</v>
      </c>
      <c r="AZ88" s="39">
        <f t="shared" si="29"/>
        <v>0</v>
      </c>
      <c r="BA88" s="38">
        <f t="shared" si="29"/>
        <v>0</v>
      </c>
      <c r="BB88" s="38">
        <f t="shared" si="29"/>
        <v>0</v>
      </c>
      <c r="BC88" s="38">
        <f t="shared" si="29"/>
        <v>0</v>
      </c>
      <c r="BD88" s="38">
        <f t="shared" si="29"/>
        <v>0</v>
      </c>
      <c r="BE88" s="39">
        <f t="shared" si="29"/>
        <v>0</v>
      </c>
      <c r="BF88" s="38">
        <f>BF89+BF93+BF97</f>
        <v>0</v>
      </c>
      <c r="BG88" s="38">
        <f>BG89+BG93+BG97</f>
        <v>0</v>
      </c>
      <c r="BH88" s="38">
        <f>BH89+BH93+BH97</f>
        <v>0</v>
      </c>
      <c r="BI88" s="38">
        <f>BI89+BI93+BI97</f>
        <v>0</v>
      </c>
      <c r="BJ88" s="39">
        <f>BJ89+BJ93+BJ97</f>
        <v>0</v>
      </c>
    </row>
    <row r="89" spans="1:62" s="50" customFormat="1" ht="51" hidden="1" customHeight="1" x14ac:dyDescent="0.2">
      <c r="A89" s="175" t="s">
        <v>61</v>
      </c>
      <c r="B89" s="43">
        <v>6901</v>
      </c>
      <c r="C89" s="44" t="s">
        <v>197</v>
      </c>
      <c r="D89" s="44" t="s">
        <v>197</v>
      </c>
      <c r="E89" s="44" t="s">
        <v>197</v>
      </c>
      <c r="F89" s="44" t="s">
        <v>197</v>
      </c>
      <c r="G89" s="44" t="s">
        <v>197</v>
      </c>
      <c r="H89" s="44" t="s">
        <v>197</v>
      </c>
      <c r="I89" s="44" t="s">
        <v>197</v>
      </c>
      <c r="J89" s="44" t="s">
        <v>197</v>
      </c>
      <c r="K89" s="44" t="s">
        <v>197</v>
      </c>
      <c r="L89" s="44" t="s">
        <v>197</v>
      </c>
      <c r="M89" s="44" t="s">
        <v>197</v>
      </c>
      <c r="N89" s="44" t="s">
        <v>197</v>
      </c>
      <c r="O89" s="44" t="s">
        <v>197</v>
      </c>
      <c r="P89" s="44" t="s">
        <v>197</v>
      </c>
      <c r="Q89" s="45" t="s">
        <v>197</v>
      </c>
      <c r="R89" s="45" t="s">
        <v>197</v>
      </c>
      <c r="S89" s="45" t="s">
        <v>197</v>
      </c>
      <c r="T89" s="45" t="s">
        <v>197</v>
      </c>
      <c r="U89" s="45" t="s">
        <v>197</v>
      </c>
      <c r="V89" s="45" t="s">
        <v>197</v>
      </c>
      <c r="W89" s="45" t="s">
        <v>197</v>
      </c>
      <c r="X89" s="44" t="s">
        <v>197</v>
      </c>
      <c r="Y89" s="44" t="s">
        <v>197</v>
      </c>
      <c r="Z89" s="44" t="s">
        <v>197</v>
      </c>
      <c r="AA89" s="44" t="s">
        <v>197</v>
      </c>
      <c r="AB89" s="44" t="s">
        <v>197</v>
      </c>
      <c r="AC89" s="44" t="s">
        <v>197</v>
      </c>
      <c r="AD89" s="46" t="s">
        <v>197</v>
      </c>
      <c r="AE89" s="46"/>
      <c r="AF89" s="46"/>
      <c r="AG89" s="47">
        <f t="shared" ref="AG89:AM89" si="30">AG91+AG92</f>
        <v>0</v>
      </c>
      <c r="AH89" s="47"/>
      <c r="AI89" s="47">
        <f t="shared" si="30"/>
        <v>0</v>
      </c>
      <c r="AJ89" s="47"/>
      <c r="AK89" s="47">
        <f t="shared" si="30"/>
        <v>0</v>
      </c>
      <c r="AL89" s="47"/>
      <c r="AM89" s="47">
        <f t="shared" si="30"/>
        <v>0</v>
      </c>
      <c r="AN89" s="47"/>
      <c r="AO89" s="48">
        <f t="shared" ref="AO89:BE89" si="31">AO91+AO92</f>
        <v>0</v>
      </c>
      <c r="AP89" s="48"/>
      <c r="AQ89" s="49">
        <f t="shared" si="31"/>
        <v>0</v>
      </c>
      <c r="AR89" s="49">
        <f t="shared" si="31"/>
        <v>0</v>
      </c>
      <c r="AS89" s="49">
        <f t="shared" si="31"/>
        <v>0</v>
      </c>
      <c r="AT89" s="49">
        <f t="shared" si="31"/>
        <v>0</v>
      </c>
      <c r="AU89" s="108">
        <f t="shared" si="31"/>
        <v>0</v>
      </c>
      <c r="AV89" s="47">
        <f t="shared" si="31"/>
        <v>0</v>
      </c>
      <c r="AW89" s="47">
        <f t="shared" si="31"/>
        <v>0</v>
      </c>
      <c r="AX89" s="47">
        <f t="shared" si="31"/>
        <v>0</v>
      </c>
      <c r="AY89" s="47">
        <f t="shared" si="31"/>
        <v>0</v>
      </c>
      <c r="AZ89" s="48">
        <f t="shared" si="31"/>
        <v>0</v>
      </c>
      <c r="BA89" s="47">
        <f t="shared" si="31"/>
        <v>0</v>
      </c>
      <c r="BB89" s="47">
        <f t="shared" si="31"/>
        <v>0</v>
      </c>
      <c r="BC89" s="47">
        <f t="shared" si="31"/>
        <v>0</v>
      </c>
      <c r="BD89" s="47">
        <f t="shared" si="31"/>
        <v>0</v>
      </c>
      <c r="BE89" s="48">
        <f t="shared" si="31"/>
        <v>0</v>
      </c>
      <c r="BF89" s="47">
        <f>BF91+BF92</f>
        <v>0</v>
      </c>
      <c r="BG89" s="47">
        <f>BG91+BG92</f>
        <v>0</v>
      </c>
      <c r="BH89" s="47">
        <f>BH91+BH92</f>
        <v>0</v>
      </c>
      <c r="BI89" s="47">
        <f>BI91+BI92</f>
        <v>0</v>
      </c>
      <c r="BJ89" s="48">
        <f>BJ91+BJ92</f>
        <v>0</v>
      </c>
    </row>
    <row r="90" spans="1:62" ht="8.25" hidden="1" customHeight="1" x14ac:dyDescent="0.2">
      <c r="A90" s="176" t="s">
        <v>38</v>
      </c>
      <c r="B90" s="52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55"/>
      <c r="AE90" s="55"/>
      <c r="AF90" s="55"/>
      <c r="AG90" s="95"/>
      <c r="AH90" s="95"/>
      <c r="AI90" s="95"/>
      <c r="AJ90" s="95"/>
      <c r="AK90" s="95"/>
      <c r="AL90" s="95"/>
      <c r="AM90" s="95"/>
      <c r="AN90" s="95"/>
      <c r="AO90" s="96"/>
      <c r="AP90" s="96"/>
      <c r="AQ90" s="185"/>
      <c r="AR90" s="185"/>
      <c r="AS90" s="185"/>
      <c r="AT90" s="185"/>
      <c r="AU90" s="218"/>
      <c r="AV90" s="95"/>
      <c r="AW90" s="95"/>
      <c r="AX90" s="95"/>
      <c r="AY90" s="95"/>
      <c r="AZ90" s="96"/>
      <c r="BA90" s="95"/>
      <c r="BB90" s="95"/>
      <c r="BC90" s="95"/>
      <c r="BD90" s="95"/>
      <c r="BE90" s="96"/>
      <c r="BF90" s="95"/>
      <c r="BG90" s="95"/>
      <c r="BH90" s="95"/>
      <c r="BI90" s="95"/>
      <c r="BJ90" s="96"/>
    </row>
    <row r="91" spans="1:62" ht="34.5" hidden="1" customHeight="1" x14ac:dyDescent="0.2">
      <c r="A91" s="181" t="s">
        <v>39</v>
      </c>
      <c r="B91" s="68">
        <v>6902</v>
      </c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3"/>
      <c r="AE91" s="63"/>
      <c r="AF91" s="63"/>
      <c r="AG91" s="98"/>
      <c r="AH91" s="98"/>
      <c r="AI91" s="98"/>
      <c r="AJ91" s="98"/>
      <c r="AK91" s="98"/>
      <c r="AL91" s="98"/>
      <c r="AM91" s="98"/>
      <c r="AN91" s="98"/>
      <c r="AO91" s="99"/>
      <c r="AP91" s="99"/>
      <c r="AQ91" s="209"/>
      <c r="AR91" s="209"/>
      <c r="AS91" s="209"/>
      <c r="AT91" s="209"/>
      <c r="AU91" s="219"/>
      <c r="AV91" s="98"/>
      <c r="AW91" s="98"/>
      <c r="AX91" s="98"/>
      <c r="AY91" s="98"/>
      <c r="AZ91" s="99"/>
      <c r="BA91" s="98"/>
      <c r="BB91" s="98"/>
      <c r="BC91" s="98"/>
      <c r="BD91" s="98"/>
      <c r="BE91" s="99"/>
      <c r="BF91" s="98"/>
      <c r="BG91" s="98"/>
      <c r="BH91" s="98"/>
      <c r="BI91" s="98"/>
      <c r="BJ91" s="99"/>
    </row>
    <row r="92" spans="1:62" ht="34.5" hidden="1" customHeight="1" x14ac:dyDescent="0.2">
      <c r="A92" s="177" t="s">
        <v>39</v>
      </c>
      <c r="B92" s="70">
        <v>6903</v>
      </c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5"/>
      <c r="AE92" s="75"/>
      <c r="AF92" s="75"/>
      <c r="AG92" s="76"/>
      <c r="AH92" s="64"/>
      <c r="AI92" s="64"/>
      <c r="AJ92" s="64"/>
      <c r="AK92" s="64"/>
      <c r="AL92" s="64"/>
      <c r="AM92" s="64"/>
      <c r="AN92" s="64"/>
      <c r="AO92" s="65"/>
      <c r="AP92" s="65"/>
      <c r="AQ92" s="77"/>
      <c r="AR92" s="66"/>
      <c r="AS92" s="66"/>
      <c r="AT92" s="66"/>
      <c r="AU92" s="67"/>
      <c r="AV92" s="76"/>
      <c r="AW92" s="64"/>
      <c r="AX92" s="64"/>
      <c r="AY92" s="64"/>
      <c r="AZ92" s="65"/>
      <c r="BA92" s="76"/>
      <c r="BB92" s="64"/>
      <c r="BC92" s="64"/>
      <c r="BD92" s="64"/>
      <c r="BE92" s="65"/>
      <c r="BF92" s="76"/>
      <c r="BG92" s="64"/>
      <c r="BH92" s="64"/>
      <c r="BI92" s="64"/>
      <c r="BJ92" s="65"/>
    </row>
    <row r="93" spans="1:62" s="50" customFormat="1" ht="78.75" customHeight="1" x14ac:dyDescent="0.2">
      <c r="A93" s="175" t="s">
        <v>179</v>
      </c>
      <c r="B93" s="43">
        <v>7000</v>
      </c>
      <c r="C93" s="44" t="s">
        <v>197</v>
      </c>
      <c r="D93" s="44" t="s">
        <v>197</v>
      </c>
      <c r="E93" s="44" t="s">
        <v>197</v>
      </c>
      <c r="F93" s="44" t="s">
        <v>197</v>
      </c>
      <c r="G93" s="44" t="s">
        <v>197</v>
      </c>
      <c r="H93" s="44" t="s">
        <v>197</v>
      </c>
      <c r="I93" s="44" t="s">
        <v>197</v>
      </c>
      <c r="J93" s="44" t="s">
        <v>197</v>
      </c>
      <c r="K93" s="44" t="s">
        <v>197</v>
      </c>
      <c r="L93" s="44" t="s">
        <v>197</v>
      </c>
      <c r="M93" s="44" t="s">
        <v>197</v>
      </c>
      <c r="N93" s="44" t="s">
        <v>197</v>
      </c>
      <c r="O93" s="44" t="s">
        <v>197</v>
      </c>
      <c r="P93" s="44" t="s">
        <v>197</v>
      </c>
      <c r="Q93" s="45" t="s">
        <v>197</v>
      </c>
      <c r="R93" s="45" t="s">
        <v>197</v>
      </c>
      <c r="S93" s="45" t="s">
        <v>197</v>
      </c>
      <c r="T93" s="45" t="s">
        <v>197</v>
      </c>
      <c r="U93" s="45" t="s">
        <v>197</v>
      </c>
      <c r="V93" s="45" t="s">
        <v>197</v>
      </c>
      <c r="W93" s="45" t="s">
        <v>197</v>
      </c>
      <c r="X93" s="44" t="s">
        <v>197</v>
      </c>
      <c r="Y93" s="44" t="s">
        <v>197</v>
      </c>
      <c r="Z93" s="44" t="s">
        <v>197</v>
      </c>
      <c r="AA93" s="44" t="s">
        <v>197</v>
      </c>
      <c r="AB93" s="44" t="s">
        <v>197</v>
      </c>
      <c r="AC93" s="44" t="s">
        <v>197</v>
      </c>
      <c r="AD93" s="46" t="s">
        <v>197</v>
      </c>
      <c r="AE93" s="46"/>
      <c r="AF93" s="46"/>
      <c r="AG93" s="47">
        <f t="shared" ref="AG93:AM93" si="32">AG95+AG96</f>
        <v>0</v>
      </c>
      <c r="AH93" s="47"/>
      <c r="AI93" s="47">
        <f t="shared" si="32"/>
        <v>0</v>
      </c>
      <c r="AJ93" s="47"/>
      <c r="AK93" s="47">
        <f t="shared" si="32"/>
        <v>0</v>
      </c>
      <c r="AL93" s="47"/>
      <c r="AM93" s="47">
        <f t="shared" si="32"/>
        <v>0</v>
      </c>
      <c r="AN93" s="47"/>
      <c r="AO93" s="48">
        <f t="shared" ref="AO93:BE93" si="33">AO95+AO96</f>
        <v>0</v>
      </c>
      <c r="AP93" s="48"/>
      <c r="AQ93" s="49">
        <f t="shared" si="33"/>
        <v>0</v>
      </c>
      <c r="AR93" s="49">
        <f t="shared" si="33"/>
        <v>0</v>
      </c>
      <c r="AS93" s="49">
        <f t="shared" si="33"/>
        <v>0</v>
      </c>
      <c r="AT93" s="49">
        <f t="shared" si="33"/>
        <v>0</v>
      </c>
      <c r="AU93" s="108">
        <f t="shared" si="33"/>
        <v>0</v>
      </c>
      <c r="AV93" s="47">
        <f t="shared" si="33"/>
        <v>0</v>
      </c>
      <c r="AW93" s="47">
        <f t="shared" si="33"/>
        <v>0</v>
      </c>
      <c r="AX93" s="47">
        <f t="shared" si="33"/>
        <v>0</v>
      </c>
      <c r="AY93" s="47">
        <f t="shared" si="33"/>
        <v>0</v>
      </c>
      <c r="AZ93" s="48">
        <f t="shared" si="33"/>
        <v>0</v>
      </c>
      <c r="BA93" s="47">
        <f t="shared" si="33"/>
        <v>0</v>
      </c>
      <c r="BB93" s="47">
        <f t="shared" si="33"/>
        <v>0</v>
      </c>
      <c r="BC93" s="47">
        <f t="shared" si="33"/>
        <v>0</v>
      </c>
      <c r="BD93" s="47">
        <f t="shared" si="33"/>
        <v>0</v>
      </c>
      <c r="BE93" s="48">
        <f t="shared" si="33"/>
        <v>0</v>
      </c>
      <c r="BF93" s="47">
        <f>BF95+BF96</f>
        <v>0</v>
      </c>
      <c r="BG93" s="47">
        <f>BG95+BG96</f>
        <v>0</v>
      </c>
      <c r="BH93" s="47">
        <f>BH95+BH96</f>
        <v>0</v>
      </c>
      <c r="BI93" s="47">
        <f>BI95+BI96</f>
        <v>0</v>
      </c>
      <c r="BJ93" s="48">
        <f>BJ95+BJ96</f>
        <v>0</v>
      </c>
    </row>
    <row r="94" spans="1:62" ht="34.5" hidden="1" customHeight="1" x14ac:dyDescent="0.2">
      <c r="A94" s="176" t="s">
        <v>38</v>
      </c>
      <c r="B94" s="52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55"/>
      <c r="AE94" s="55"/>
      <c r="AF94" s="55"/>
      <c r="AG94" s="95"/>
      <c r="AH94" s="95"/>
      <c r="AI94" s="95"/>
      <c r="AJ94" s="95"/>
      <c r="AK94" s="95"/>
      <c r="AL94" s="95"/>
      <c r="AM94" s="95"/>
      <c r="AN94" s="95"/>
      <c r="AO94" s="96"/>
      <c r="AP94" s="96"/>
      <c r="AQ94" s="185"/>
      <c r="AR94" s="185"/>
      <c r="AS94" s="185"/>
      <c r="AT94" s="185"/>
      <c r="AU94" s="218"/>
      <c r="AV94" s="95"/>
      <c r="AW94" s="95"/>
      <c r="AX94" s="95"/>
      <c r="AY94" s="95"/>
      <c r="AZ94" s="96"/>
      <c r="BA94" s="95"/>
      <c r="BB94" s="95"/>
      <c r="BC94" s="95"/>
      <c r="BD94" s="95"/>
      <c r="BE94" s="96"/>
      <c r="BF94" s="95"/>
      <c r="BG94" s="95"/>
      <c r="BH94" s="95"/>
      <c r="BI94" s="95"/>
      <c r="BJ94" s="96"/>
    </row>
    <row r="95" spans="1:62" ht="34.5" hidden="1" customHeight="1" x14ac:dyDescent="0.2">
      <c r="A95" s="181" t="s">
        <v>39</v>
      </c>
      <c r="B95" s="68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3"/>
      <c r="AE95" s="63"/>
      <c r="AF95" s="63"/>
      <c r="AG95" s="98"/>
      <c r="AH95" s="98"/>
      <c r="AI95" s="98"/>
      <c r="AJ95" s="98"/>
      <c r="AK95" s="98"/>
      <c r="AL95" s="98"/>
      <c r="AM95" s="98"/>
      <c r="AN95" s="98"/>
      <c r="AO95" s="99"/>
      <c r="AP95" s="99"/>
      <c r="AQ95" s="209"/>
      <c r="AR95" s="209"/>
      <c r="AS95" s="209"/>
      <c r="AT95" s="209"/>
      <c r="AU95" s="219"/>
      <c r="AV95" s="98"/>
      <c r="AW95" s="98"/>
      <c r="AX95" s="98"/>
      <c r="AY95" s="98"/>
      <c r="AZ95" s="99"/>
      <c r="BA95" s="98"/>
      <c r="BB95" s="98"/>
      <c r="BC95" s="98"/>
      <c r="BD95" s="98"/>
      <c r="BE95" s="99"/>
      <c r="BF95" s="98"/>
      <c r="BG95" s="98"/>
      <c r="BH95" s="98"/>
      <c r="BI95" s="98"/>
      <c r="BJ95" s="99"/>
    </row>
    <row r="96" spans="1:62" ht="34.5" hidden="1" customHeight="1" x14ac:dyDescent="0.2">
      <c r="A96" s="177" t="s">
        <v>39</v>
      </c>
      <c r="B96" s="70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5"/>
      <c r="AE96" s="75"/>
      <c r="AF96" s="75"/>
      <c r="AG96" s="76"/>
      <c r="AH96" s="64"/>
      <c r="AI96" s="64"/>
      <c r="AJ96" s="64"/>
      <c r="AK96" s="64"/>
      <c r="AL96" s="64"/>
      <c r="AM96" s="64"/>
      <c r="AN96" s="64"/>
      <c r="AO96" s="65"/>
      <c r="AP96" s="65"/>
      <c r="AQ96" s="77"/>
      <c r="AR96" s="66"/>
      <c r="AS96" s="66"/>
      <c r="AT96" s="66"/>
      <c r="AU96" s="67"/>
      <c r="AV96" s="76"/>
      <c r="AW96" s="64"/>
      <c r="AX96" s="64"/>
      <c r="AY96" s="64"/>
      <c r="AZ96" s="65"/>
      <c r="BA96" s="76"/>
      <c r="BB96" s="64"/>
      <c r="BC96" s="64"/>
      <c r="BD96" s="64"/>
      <c r="BE96" s="65"/>
      <c r="BF96" s="76"/>
      <c r="BG96" s="64"/>
      <c r="BH96" s="64"/>
      <c r="BI96" s="64"/>
      <c r="BJ96" s="65"/>
    </row>
    <row r="97" spans="1:62" s="50" customFormat="1" ht="39" hidden="1" customHeight="1" x14ac:dyDescent="0.2">
      <c r="A97" s="175" t="s">
        <v>180</v>
      </c>
      <c r="B97" s="43">
        <v>7200</v>
      </c>
      <c r="C97" s="44" t="s">
        <v>197</v>
      </c>
      <c r="D97" s="44" t="s">
        <v>197</v>
      </c>
      <c r="E97" s="44" t="s">
        <v>197</v>
      </c>
      <c r="F97" s="44" t="s">
        <v>197</v>
      </c>
      <c r="G97" s="44" t="s">
        <v>197</v>
      </c>
      <c r="H97" s="44" t="s">
        <v>197</v>
      </c>
      <c r="I97" s="44" t="s">
        <v>197</v>
      </c>
      <c r="J97" s="44" t="s">
        <v>197</v>
      </c>
      <c r="K97" s="44" t="s">
        <v>197</v>
      </c>
      <c r="L97" s="44" t="s">
        <v>197</v>
      </c>
      <c r="M97" s="44" t="s">
        <v>197</v>
      </c>
      <c r="N97" s="44" t="s">
        <v>197</v>
      </c>
      <c r="O97" s="44" t="s">
        <v>197</v>
      </c>
      <c r="P97" s="44" t="s">
        <v>197</v>
      </c>
      <c r="Q97" s="45" t="s">
        <v>197</v>
      </c>
      <c r="R97" s="45" t="s">
        <v>197</v>
      </c>
      <c r="S97" s="45" t="s">
        <v>197</v>
      </c>
      <c r="T97" s="45" t="s">
        <v>197</v>
      </c>
      <c r="U97" s="45" t="s">
        <v>197</v>
      </c>
      <c r="V97" s="45" t="s">
        <v>197</v>
      </c>
      <c r="W97" s="45" t="s">
        <v>197</v>
      </c>
      <c r="X97" s="44" t="s">
        <v>197</v>
      </c>
      <c r="Y97" s="44" t="s">
        <v>197</v>
      </c>
      <c r="Z97" s="44" t="s">
        <v>197</v>
      </c>
      <c r="AA97" s="44" t="s">
        <v>197</v>
      </c>
      <c r="AB97" s="44" t="s">
        <v>197</v>
      </c>
      <c r="AC97" s="44" t="s">
        <v>197</v>
      </c>
      <c r="AD97" s="46" t="s">
        <v>197</v>
      </c>
      <c r="AE97" s="46"/>
      <c r="AF97" s="46"/>
      <c r="AG97" s="47">
        <f t="shared" ref="AG97:AM97" si="34">AG99+AG100</f>
        <v>0</v>
      </c>
      <c r="AH97" s="47"/>
      <c r="AI97" s="47">
        <f t="shared" si="34"/>
        <v>0</v>
      </c>
      <c r="AJ97" s="47"/>
      <c r="AK97" s="47">
        <f t="shared" si="34"/>
        <v>0</v>
      </c>
      <c r="AL97" s="47"/>
      <c r="AM97" s="47">
        <f t="shared" si="34"/>
        <v>0</v>
      </c>
      <c r="AN97" s="47"/>
      <c r="AO97" s="48">
        <f t="shared" ref="AO97:BE97" si="35">AO99+AO100</f>
        <v>0</v>
      </c>
      <c r="AP97" s="48"/>
      <c r="AQ97" s="49">
        <f t="shared" si="35"/>
        <v>0</v>
      </c>
      <c r="AR97" s="49">
        <f t="shared" si="35"/>
        <v>0</v>
      </c>
      <c r="AS97" s="49">
        <f t="shared" si="35"/>
        <v>0</v>
      </c>
      <c r="AT97" s="49">
        <f t="shared" si="35"/>
        <v>0</v>
      </c>
      <c r="AU97" s="108">
        <f t="shared" si="35"/>
        <v>0</v>
      </c>
      <c r="AV97" s="47">
        <f t="shared" si="35"/>
        <v>0</v>
      </c>
      <c r="AW97" s="47">
        <f t="shared" si="35"/>
        <v>0</v>
      </c>
      <c r="AX97" s="47">
        <f t="shared" si="35"/>
        <v>0</v>
      </c>
      <c r="AY97" s="47">
        <f t="shared" si="35"/>
        <v>0</v>
      </c>
      <c r="AZ97" s="48">
        <f t="shared" si="35"/>
        <v>0</v>
      </c>
      <c r="BA97" s="47">
        <f t="shared" si="35"/>
        <v>0</v>
      </c>
      <c r="BB97" s="47">
        <f t="shared" si="35"/>
        <v>0</v>
      </c>
      <c r="BC97" s="47">
        <f t="shared" si="35"/>
        <v>0</v>
      </c>
      <c r="BD97" s="47">
        <f t="shared" si="35"/>
        <v>0</v>
      </c>
      <c r="BE97" s="48">
        <f t="shared" si="35"/>
        <v>0</v>
      </c>
      <c r="BF97" s="47">
        <f>BF99+BF100</f>
        <v>0</v>
      </c>
      <c r="BG97" s="47">
        <f>BG99+BG100</f>
        <v>0</v>
      </c>
      <c r="BH97" s="47">
        <f>BH99+BH100</f>
        <v>0</v>
      </c>
      <c r="BI97" s="47">
        <f>BI99+BI100</f>
        <v>0</v>
      </c>
      <c r="BJ97" s="48">
        <f>BJ99+BJ100</f>
        <v>0</v>
      </c>
    </row>
    <row r="98" spans="1:62" ht="7.5" hidden="1" customHeight="1" x14ac:dyDescent="0.2">
      <c r="A98" s="176" t="s">
        <v>38</v>
      </c>
      <c r="B98" s="52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55"/>
      <c r="AE98" s="55"/>
      <c r="AF98" s="55"/>
      <c r="AG98" s="95"/>
      <c r="AH98" s="95"/>
      <c r="AI98" s="95"/>
      <c r="AJ98" s="95"/>
      <c r="AK98" s="95"/>
      <c r="AL98" s="95"/>
      <c r="AM98" s="95"/>
      <c r="AN98" s="95"/>
      <c r="AO98" s="96"/>
      <c r="AP98" s="96"/>
      <c r="AQ98" s="185"/>
      <c r="AR98" s="185"/>
      <c r="AS98" s="185"/>
      <c r="AT98" s="185"/>
      <c r="AU98" s="218"/>
      <c r="AV98" s="95"/>
      <c r="AW98" s="95"/>
      <c r="AX98" s="95"/>
      <c r="AY98" s="95"/>
      <c r="AZ98" s="96"/>
      <c r="BA98" s="95"/>
      <c r="BB98" s="95"/>
      <c r="BC98" s="95"/>
      <c r="BD98" s="95"/>
      <c r="BE98" s="96"/>
      <c r="BF98" s="95"/>
      <c r="BG98" s="95"/>
      <c r="BH98" s="95"/>
      <c r="BI98" s="95"/>
      <c r="BJ98" s="96"/>
    </row>
    <row r="99" spans="1:62" ht="34.5" hidden="1" customHeight="1" x14ac:dyDescent="0.2">
      <c r="A99" s="181" t="s">
        <v>39</v>
      </c>
      <c r="B99" s="68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3"/>
      <c r="AE99" s="63"/>
      <c r="AF99" s="63"/>
      <c r="AG99" s="98"/>
      <c r="AH99" s="98"/>
      <c r="AI99" s="98"/>
      <c r="AJ99" s="98"/>
      <c r="AK99" s="98"/>
      <c r="AL99" s="98"/>
      <c r="AM99" s="98"/>
      <c r="AN99" s="98"/>
      <c r="AO99" s="99"/>
      <c r="AP99" s="99"/>
      <c r="AQ99" s="209"/>
      <c r="AR99" s="209"/>
      <c r="AS99" s="209"/>
      <c r="AT99" s="209"/>
      <c r="AU99" s="219"/>
      <c r="AV99" s="98"/>
      <c r="AW99" s="98"/>
      <c r="AX99" s="98"/>
      <c r="AY99" s="98"/>
      <c r="AZ99" s="99"/>
      <c r="BA99" s="98"/>
      <c r="BB99" s="98"/>
      <c r="BC99" s="98"/>
      <c r="BD99" s="98"/>
      <c r="BE99" s="99"/>
      <c r="BF99" s="98"/>
      <c r="BG99" s="98"/>
      <c r="BH99" s="98"/>
      <c r="BI99" s="98"/>
      <c r="BJ99" s="99"/>
    </row>
    <row r="100" spans="1:62" ht="34.5" hidden="1" customHeight="1" x14ac:dyDescent="0.2">
      <c r="A100" s="177" t="s">
        <v>39</v>
      </c>
      <c r="B100" s="70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5"/>
      <c r="AE100" s="75"/>
      <c r="AF100" s="75"/>
      <c r="AG100" s="76"/>
      <c r="AH100" s="64"/>
      <c r="AI100" s="64"/>
      <c r="AJ100" s="64"/>
      <c r="AK100" s="64"/>
      <c r="AL100" s="64"/>
      <c r="AM100" s="64"/>
      <c r="AN100" s="64"/>
      <c r="AO100" s="65"/>
      <c r="AP100" s="65"/>
      <c r="AQ100" s="77"/>
      <c r="AR100" s="66"/>
      <c r="AS100" s="66"/>
      <c r="AT100" s="66"/>
      <c r="AU100" s="67"/>
      <c r="AV100" s="76"/>
      <c r="AW100" s="64"/>
      <c r="AX100" s="64"/>
      <c r="AY100" s="64"/>
      <c r="AZ100" s="65"/>
      <c r="BA100" s="76"/>
      <c r="BB100" s="64"/>
      <c r="BC100" s="64"/>
      <c r="BD100" s="64"/>
      <c r="BE100" s="65"/>
      <c r="BF100" s="76"/>
      <c r="BG100" s="64"/>
      <c r="BH100" s="64"/>
      <c r="BI100" s="64"/>
      <c r="BJ100" s="65"/>
    </row>
    <row r="101" spans="1:62" s="42" customFormat="1" ht="141.75" customHeight="1" x14ac:dyDescent="0.25">
      <c r="A101" s="174" t="s">
        <v>182</v>
      </c>
      <c r="B101" s="33">
        <v>7300</v>
      </c>
      <c r="C101" s="34" t="s">
        <v>197</v>
      </c>
      <c r="D101" s="34" t="s">
        <v>197</v>
      </c>
      <c r="E101" s="34" t="s">
        <v>197</v>
      </c>
      <c r="F101" s="34" t="s">
        <v>197</v>
      </c>
      <c r="G101" s="34" t="s">
        <v>197</v>
      </c>
      <c r="H101" s="34" t="s">
        <v>197</v>
      </c>
      <c r="I101" s="34" t="s">
        <v>197</v>
      </c>
      <c r="J101" s="34" t="s">
        <v>197</v>
      </c>
      <c r="K101" s="34" t="s">
        <v>197</v>
      </c>
      <c r="L101" s="34" t="s">
        <v>197</v>
      </c>
      <c r="M101" s="34" t="s">
        <v>197</v>
      </c>
      <c r="N101" s="34" t="s">
        <v>197</v>
      </c>
      <c r="O101" s="34" t="s">
        <v>197</v>
      </c>
      <c r="P101" s="34" t="s">
        <v>197</v>
      </c>
      <c r="Q101" s="36" t="s">
        <v>197</v>
      </c>
      <c r="R101" s="36" t="s">
        <v>197</v>
      </c>
      <c r="S101" s="36" t="s">
        <v>197</v>
      </c>
      <c r="T101" s="36" t="s">
        <v>197</v>
      </c>
      <c r="U101" s="36" t="s">
        <v>197</v>
      </c>
      <c r="V101" s="36" t="s">
        <v>197</v>
      </c>
      <c r="W101" s="36" t="s">
        <v>197</v>
      </c>
      <c r="X101" s="34" t="s">
        <v>197</v>
      </c>
      <c r="Y101" s="34" t="s">
        <v>197</v>
      </c>
      <c r="Z101" s="34" t="s">
        <v>197</v>
      </c>
      <c r="AA101" s="34" t="s">
        <v>197</v>
      </c>
      <c r="AB101" s="34" t="s">
        <v>197</v>
      </c>
      <c r="AC101" s="34" t="s">
        <v>197</v>
      </c>
      <c r="AD101" s="37" t="s">
        <v>197</v>
      </c>
      <c r="AE101" s="37"/>
      <c r="AF101" s="37"/>
      <c r="AG101" s="38">
        <f t="shared" ref="AG101:AM101" si="36">AG102+AG112+AG108</f>
        <v>93.3</v>
      </c>
      <c r="AH101" s="38">
        <f t="shared" si="36"/>
        <v>93.3</v>
      </c>
      <c r="AI101" s="38">
        <f t="shared" si="36"/>
        <v>93.3</v>
      </c>
      <c r="AJ101" s="38">
        <f t="shared" si="36"/>
        <v>93.3</v>
      </c>
      <c r="AK101" s="38">
        <f t="shared" si="36"/>
        <v>0</v>
      </c>
      <c r="AL101" s="38"/>
      <c r="AM101" s="38">
        <f t="shared" si="36"/>
        <v>0</v>
      </c>
      <c r="AN101" s="38"/>
      <c r="AO101" s="39">
        <f t="shared" ref="AO101:BE101" si="37">AO102+AO112+AO108</f>
        <v>0</v>
      </c>
      <c r="AP101" s="39">
        <f t="shared" si="37"/>
        <v>0</v>
      </c>
      <c r="AQ101" s="40">
        <f t="shared" si="37"/>
        <v>95.9</v>
      </c>
      <c r="AR101" s="40">
        <f t="shared" si="37"/>
        <v>95.9</v>
      </c>
      <c r="AS101" s="40">
        <f t="shared" si="37"/>
        <v>0</v>
      </c>
      <c r="AT101" s="40">
        <f t="shared" si="37"/>
        <v>0</v>
      </c>
      <c r="AU101" s="41">
        <f t="shared" si="37"/>
        <v>0</v>
      </c>
      <c r="AV101" s="38">
        <f t="shared" si="37"/>
        <v>99.5</v>
      </c>
      <c r="AW101" s="38">
        <f t="shared" si="37"/>
        <v>99.5</v>
      </c>
      <c r="AX101" s="38">
        <f t="shared" si="37"/>
        <v>0</v>
      </c>
      <c r="AY101" s="38">
        <f t="shared" si="37"/>
        <v>0</v>
      </c>
      <c r="AZ101" s="39">
        <f t="shared" si="37"/>
        <v>0</v>
      </c>
      <c r="BA101" s="38">
        <f t="shared" si="37"/>
        <v>103.7</v>
      </c>
      <c r="BB101" s="38">
        <f t="shared" si="37"/>
        <v>103.7</v>
      </c>
      <c r="BC101" s="38">
        <f t="shared" si="37"/>
        <v>0</v>
      </c>
      <c r="BD101" s="38">
        <f t="shared" si="37"/>
        <v>0</v>
      </c>
      <c r="BE101" s="39">
        <f t="shared" si="37"/>
        <v>0</v>
      </c>
      <c r="BF101" s="38">
        <f>BF102+BF112+BF108</f>
        <v>103.7</v>
      </c>
      <c r="BG101" s="38">
        <f>BG102+BG112+BG108</f>
        <v>103.7</v>
      </c>
      <c r="BH101" s="38">
        <f>BH102+BH112+BH108</f>
        <v>0</v>
      </c>
      <c r="BI101" s="38">
        <f>BI102+BI112+BI108</f>
        <v>0</v>
      </c>
      <c r="BJ101" s="39">
        <f>BJ102+BJ112+BJ108</f>
        <v>0</v>
      </c>
    </row>
    <row r="102" spans="1:62" s="50" customFormat="1" ht="25.5" x14ac:dyDescent="0.2">
      <c r="A102" s="175" t="s">
        <v>178</v>
      </c>
      <c r="B102" s="43">
        <v>7301</v>
      </c>
      <c r="C102" s="44" t="s">
        <v>197</v>
      </c>
      <c r="D102" s="44" t="s">
        <v>197</v>
      </c>
      <c r="E102" s="44" t="s">
        <v>197</v>
      </c>
      <c r="F102" s="44" t="s">
        <v>197</v>
      </c>
      <c r="G102" s="44" t="s">
        <v>197</v>
      </c>
      <c r="H102" s="44" t="s">
        <v>197</v>
      </c>
      <c r="I102" s="44" t="s">
        <v>197</v>
      </c>
      <c r="J102" s="44" t="s">
        <v>197</v>
      </c>
      <c r="K102" s="44" t="s">
        <v>197</v>
      </c>
      <c r="L102" s="44" t="s">
        <v>197</v>
      </c>
      <c r="M102" s="44" t="s">
        <v>197</v>
      </c>
      <c r="N102" s="44" t="s">
        <v>197</v>
      </c>
      <c r="O102" s="44" t="s">
        <v>197</v>
      </c>
      <c r="P102" s="44" t="s">
        <v>197</v>
      </c>
      <c r="Q102" s="45" t="s">
        <v>197</v>
      </c>
      <c r="R102" s="45" t="s">
        <v>197</v>
      </c>
      <c r="S102" s="45" t="s">
        <v>197</v>
      </c>
      <c r="T102" s="45" t="s">
        <v>197</v>
      </c>
      <c r="U102" s="45" t="s">
        <v>197</v>
      </c>
      <c r="V102" s="45" t="s">
        <v>197</v>
      </c>
      <c r="W102" s="45" t="s">
        <v>197</v>
      </c>
      <c r="X102" s="44" t="s">
        <v>197</v>
      </c>
      <c r="Y102" s="44" t="s">
        <v>197</v>
      </c>
      <c r="Z102" s="44" t="s">
        <v>197</v>
      </c>
      <c r="AA102" s="44" t="s">
        <v>197</v>
      </c>
      <c r="AB102" s="44" t="s">
        <v>197</v>
      </c>
      <c r="AC102" s="44" t="s">
        <v>197</v>
      </c>
      <c r="AD102" s="46" t="s">
        <v>197</v>
      </c>
      <c r="AE102" s="46"/>
      <c r="AF102" s="46"/>
      <c r="AG102" s="47">
        <f t="shared" ref="AG102:AM102" si="38">AG104+AG105+AG106+AG107</f>
        <v>93.3</v>
      </c>
      <c r="AH102" s="47">
        <f t="shared" si="38"/>
        <v>93.3</v>
      </c>
      <c r="AI102" s="47">
        <f t="shared" si="38"/>
        <v>93.3</v>
      </c>
      <c r="AJ102" s="47">
        <f t="shared" si="38"/>
        <v>93.3</v>
      </c>
      <c r="AK102" s="47">
        <f t="shared" si="38"/>
        <v>0</v>
      </c>
      <c r="AL102" s="47"/>
      <c r="AM102" s="47">
        <f t="shared" si="38"/>
        <v>0</v>
      </c>
      <c r="AN102" s="47"/>
      <c r="AO102" s="48">
        <f t="shared" ref="AO102:BE102" si="39">AO104+AO105+AO106+AO107</f>
        <v>0</v>
      </c>
      <c r="AP102" s="48">
        <f t="shared" si="39"/>
        <v>0</v>
      </c>
      <c r="AQ102" s="49">
        <f t="shared" si="39"/>
        <v>95.9</v>
      </c>
      <c r="AR102" s="49">
        <f t="shared" si="39"/>
        <v>95.9</v>
      </c>
      <c r="AS102" s="49">
        <f t="shared" si="39"/>
        <v>0</v>
      </c>
      <c r="AT102" s="49">
        <f t="shared" si="39"/>
        <v>0</v>
      </c>
      <c r="AU102" s="108">
        <f t="shared" si="39"/>
        <v>0</v>
      </c>
      <c r="AV102" s="47">
        <f t="shared" si="39"/>
        <v>99.5</v>
      </c>
      <c r="AW102" s="47">
        <f t="shared" si="39"/>
        <v>99.5</v>
      </c>
      <c r="AX102" s="47">
        <f t="shared" si="39"/>
        <v>0</v>
      </c>
      <c r="AY102" s="47">
        <f t="shared" si="39"/>
        <v>0</v>
      </c>
      <c r="AZ102" s="48">
        <f t="shared" si="39"/>
        <v>0</v>
      </c>
      <c r="BA102" s="47">
        <f t="shared" si="39"/>
        <v>103.7</v>
      </c>
      <c r="BB102" s="47">
        <f t="shared" si="39"/>
        <v>103.7</v>
      </c>
      <c r="BC102" s="47">
        <f t="shared" si="39"/>
        <v>0</v>
      </c>
      <c r="BD102" s="47">
        <f t="shared" si="39"/>
        <v>0</v>
      </c>
      <c r="BE102" s="48">
        <f t="shared" si="39"/>
        <v>0</v>
      </c>
      <c r="BF102" s="47">
        <f>BF104+BF105+BF106+BF107</f>
        <v>103.7</v>
      </c>
      <c r="BG102" s="47">
        <f>BG104+BG105+BG106+BG107</f>
        <v>103.7</v>
      </c>
      <c r="BH102" s="47">
        <f>BH104+BH105+BH106+BH107</f>
        <v>0</v>
      </c>
      <c r="BI102" s="47">
        <f>BI104+BI105+BI106+BI107</f>
        <v>0</v>
      </c>
      <c r="BJ102" s="48">
        <f>BJ104+BJ105+BJ106+BJ107</f>
        <v>0</v>
      </c>
    </row>
    <row r="103" spans="1:62" ht="12.75" x14ac:dyDescent="0.2">
      <c r="A103" s="176" t="s">
        <v>38</v>
      </c>
      <c r="B103" s="52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55"/>
      <c r="AE103" s="55"/>
      <c r="AF103" s="55"/>
      <c r="AG103" s="95"/>
      <c r="AH103" s="95"/>
      <c r="AI103" s="95"/>
      <c r="AJ103" s="95"/>
      <c r="AK103" s="95"/>
      <c r="AL103" s="95"/>
      <c r="AM103" s="95"/>
      <c r="AN103" s="95"/>
      <c r="AO103" s="96"/>
      <c r="AP103" s="96"/>
      <c r="AQ103" s="185"/>
      <c r="AR103" s="185"/>
      <c r="AS103" s="185"/>
      <c r="AT103" s="185"/>
      <c r="AU103" s="218"/>
      <c r="AV103" s="95"/>
      <c r="AW103" s="95"/>
      <c r="AX103" s="95"/>
      <c r="AY103" s="95"/>
      <c r="AZ103" s="96"/>
      <c r="BA103" s="95"/>
      <c r="BB103" s="95"/>
      <c r="BC103" s="95"/>
      <c r="BD103" s="95"/>
      <c r="BE103" s="96"/>
      <c r="BF103" s="95"/>
      <c r="BG103" s="95"/>
      <c r="BH103" s="95"/>
      <c r="BI103" s="95"/>
      <c r="BJ103" s="96"/>
    </row>
    <row r="104" spans="1:62" ht="34.5" hidden="1" customHeight="1" x14ac:dyDescent="0.2">
      <c r="A104" s="181" t="s">
        <v>39</v>
      </c>
      <c r="B104" s="68">
        <v>7302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3"/>
      <c r="AE104" s="63"/>
      <c r="AF104" s="63"/>
      <c r="AG104" s="98"/>
      <c r="AH104" s="98"/>
      <c r="AI104" s="98"/>
      <c r="AJ104" s="98"/>
      <c r="AK104" s="98"/>
      <c r="AL104" s="98"/>
      <c r="AM104" s="98"/>
      <c r="AN104" s="98"/>
      <c r="AO104" s="99"/>
      <c r="AP104" s="99"/>
      <c r="AQ104" s="209"/>
      <c r="AR104" s="209"/>
      <c r="AS104" s="209"/>
      <c r="AT104" s="209"/>
      <c r="AU104" s="219"/>
      <c r="AV104" s="98"/>
      <c r="AW104" s="98"/>
      <c r="AX104" s="98"/>
      <c r="AY104" s="98"/>
      <c r="AZ104" s="99"/>
      <c r="BA104" s="98"/>
      <c r="BB104" s="98"/>
      <c r="BC104" s="98"/>
      <c r="BD104" s="98"/>
      <c r="BE104" s="99"/>
      <c r="BF104" s="98"/>
      <c r="BG104" s="98"/>
      <c r="BH104" s="98"/>
      <c r="BI104" s="98"/>
      <c r="BJ104" s="99"/>
    </row>
    <row r="105" spans="1:62" ht="27.75" customHeight="1" x14ac:dyDescent="0.2">
      <c r="A105" s="234" t="s">
        <v>50</v>
      </c>
      <c r="B105" s="232">
        <v>7304</v>
      </c>
      <c r="C105" s="259" t="s">
        <v>51</v>
      </c>
      <c r="D105" s="261" t="s">
        <v>202</v>
      </c>
      <c r="E105" s="263" t="s">
        <v>52</v>
      </c>
      <c r="F105" s="3"/>
      <c r="G105" s="3"/>
      <c r="H105" s="3"/>
      <c r="I105" s="3"/>
      <c r="J105" s="3"/>
      <c r="K105" s="3"/>
      <c r="L105" s="3"/>
      <c r="M105" s="6" t="s">
        <v>17</v>
      </c>
      <c r="N105" s="7" t="s">
        <v>221</v>
      </c>
      <c r="O105" s="4" t="s">
        <v>18</v>
      </c>
      <c r="P105" s="3">
        <v>17</v>
      </c>
      <c r="Q105" s="3"/>
      <c r="R105" s="3"/>
      <c r="S105" s="3"/>
      <c r="T105" s="3"/>
      <c r="U105" s="3"/>
      <c r="V105" s="3"/>
      <c r="W105" s="259" t="s">
        <v>19</v>
      </c>
      <c r="X105" s="261" t="s">
        <v>198</v>
      </c>
      <c r="Y105" s="263" t="s">
        <v>58</v>
      </c>
      <c r="Z105" s="266" t="s">
        <v>122</v>
      </c>
      <c r="AA105" s="266" t="s">
        <v>41</v>
      </c>
      <c r="AB105" s="266" t="s">
        <v>105</v>
      </c>
      <c r="AC105" s="271"/>
      <c r="AD105" s="75" t="s">
        <v>36</v>
      </c>
      <c r="AE105" s="75" t="s">
        <v>215</v>
      </c>
      <c r="AF105" s="75" t="s">
        <v>208</v>
      </c>
      <c r="AG105" s="76">
        <f>AI105</f>
        <v>93.3</v>
      </c>
      <c r="AH105" s="76">
        <f>AJ105</f>
        <v>93.3</v>
      </c>
      <c r="AI105" s="64">
        <v>93.3</v>
      </c>
      <c r="AJ105" s="64">
        <v>93.3</v>
      </c>
      <c r="AK105" s="64"/>
      <c r="AL105" s="64"/>
      <c r="AM105" s="64"/>
      <c r="AN105" s="64"/>
      <c r="AO105" s="65"/>
      <c r="AP105" s="65"/>
      <c r="AQ105" s="77">
        <f>AR105</f>
        <v>95.9</v>
      </c>
      <c r="AR105" s="66">
        <v>95.9</v>
      </c>
      <c r="AS105" s="66"/>
      <c r="AT105" s="66"/>
      <c r="AU105" s="67"/>
      <c r="AV105" s="76">
        <f>AW105</f>
        <v>99.5</v>
      </c>
      <c r="AW105" s="64">
        <v>99.5</v>
      </c>
      <c r="AX105" s="64"/>
      <c r="AY105" s="64"/>
      <c r="AZ105" s="65"/>
      <c r="BA105" s="76">
        <f>BB105</f>
        <v>103.7</v>
      </c>
      <c r="BB105" s="64">
        <v>103.7</v>
      </c>
      <c r="BC105" s="64"/>
      <c r="BD105" s="64"/>
      <c r="BE105" s="65"/>
      <c r="BF105" s="76">
        <f>BG105</f>
        <v>103.7</v>
      </c>
      <c r="BG105" s="64">
        <v>103.7</v>
      </c>
      <c r="BH105" s="64"/>
      <c r="BI105" s="64"/>
      <c r="BJ105" s="65"/>
    </row>
    <row r="106" spans="1:62" ht="94.5" customHeight="1" x14ac:dyDescent="0.2">
      <c r="A106" s="235"/>
      <c r="B106" s="233"/>
      <c r="C106" s="260"/>
      <c r="D106" s="262"/>
      <c r="E106" s="264"/>
      <c r="F106" s="3"/>
      <c r="G106" s="3"/>
      <c r="H106" s="3"/>
      <c r="I106" s="3"/>
      <c r="J106" s="3"/>
      <c r="K106" s="3"/>
      <c r="L106" s="3"/>
      <c r="M106" s="6"/>
      <c r="N106" s="7"/>
      <c r="O106" s="4"/>
      <c r="P106" s="3"/>
      <c r="Q106" s="3"/>
      <c r="R106" s="3"/>
      <c r="S106" s="3"/>
      <c r="T106" s="3"/>
      <c r="U106" s="3"/>
      <c r="V106" s="3"/>
      <c r="W106" s="270"/>
      <c r="X106" s="273"/>
      <c r="Y106" s="265"/>
      <c r="Z106" s="267"/>
      <c r="AA106" s="267"/>
      <c r="AB106" s="267"/>
      <c r="AC106" s="272"/>
      <c r="AD106" s="75" t="s">
        <v>36</v>
      </c>
      <c r="AE106" s="75" t="s">
        <v>215</v>
      </c>
      <c r="AF106" s="75" t="s">
        <v>214</v>
      </c>
      <c r="AG106" s="76">
        <f>AI106</f>
        <v>0</v>
      </c>
      <c r="AH106" s="64"/>
      <c r="AI106" s="64">
        <v>0</v>
      </c>
      <c r="AJ106" s="64"/>
      <c r="AK106" s="64"/>
      <c r="AL106" s="64"/>
      <c r="AM106" s="64"/>
      <c r="AN106" s="64"/>
      <c r="AO106" s="65"/>
      <c r="AP106" s="65"/>
      <c r="AQ106" s="77">
        <f>AR106</f>
        <v>0</v>
      </c>
      <c r="AR106" s="66">
        <v>0</v>
      </c>
      <c r="AS106" s="66"/>
      <c r="AT106" s="66"/>
      <c r="AU106" s="67"/>
      <c r="AV106" s="76">
        <f>AW106</f>
        <v>0</v>
      </c>
      <c r="AW106" s="64">
        <v>0</v>
      </c>
      <c r="AX106" s="64"/>
      <c r="AY106" s="64"/>
      <c r="AZ106" s="65"/>
      <c r="BA106" s="76">
        <f>BB106</f>
        <v>0</v>
      </c>
      <c r="BB106" s="64">
        <v>0</v>
      </c>
      <c r="BC106" s="64"/>
      <c r="BD106" s="64"/>
      <c r="BE106" s="65"/>
      <c r="BF106" s="76">
        <f>BG106</f>
        <v>0</v>
      </c>
      <c r="BG106" s="64">
        <v>0</v>
      </c>
      <c r="BH106" s="64"/>
      <c r="BI106" s="64"/>
      <c r="BJ106" s="65"/>
    </row>
    <row r="107" spans="1:62" ht="216.75" hidden="1" customHeight="1" x14ac:dyDescent="0.2">
      <c r="A107" s="177" t="s">
        <v>23</v>
      </c>
      <c r="B107" s="70">
        <v>7062</v>
      </c>
      <c r="C107" s="60" t="s">
        <v>100</v>
      </c>
      <c r="D107" s="60" t="s">
        <v>106</v>
      </c>
      <c r="E107" s="60" t="s">
        <v>145</v>
      </c>
      <c r="F107" s="60"/>
      <c r="G107" s="60"/>
      <c r="H107" s="60"/>
      <c r="I107" s="61"/>
      <c r="J107" s="60"/>
      <c r="K107" s="60"/>
      <c r="L107" s="60"/>
      <c r="M107" s="60"/>
      <c r="N107" s="60"/>
      <c r="O107" s="60"/>
      <c r="P107" s="61"/>
      <c r="Q107" s="60"/>
      <c r="R107" s="60"/>
      <c r="S107" s="60"/>
      <c r="T107" s="60"/>
      <c r="U107" s="60"/>
      <c r="V107" s="60"/>
      <c r="W107" s="80" t="s">
        <v>121</v>
      </c>
      <c r="X107" s="80" t="s">
        <v>146</v>
      </c>
      <c r="Y107" s="187" t="s">
        <v>21</v>
      </c>
      <c r="Z107" s="156" t="s">
        <v>147</v>
      </c>
      <c r="AA107" s="84" t="s">
        <v>221</v>
      </c>
      <c r="AB107" s="86" t="s">
        <v>148</v>
      </c>
      <c r="AC107" s="107"/>
      <c r="AD107" s="75" t="s">
        <v>66</v>
      </c>
      <c r="AE107" s="75"/>
      <c r="AF107" s="75"/>
      <c r="AG107" s="76"/>
      <c r="AH107" s="64"/>
      <c r="AI107" s="64"/>
      <c r="AJ107" s="64"/>
      <c r="AK107" s="64"/>
      <c r="AL107" s="64"/>
      <c r="AM107" s="64"/>
      <c r="AN107" s="64"/>
      <c r="AO107" s="65"/>
      <c r="AP107" s="65"/>
      <c r="AQ107" s="77"/>
      <c r="AR107" s="66"/>
      <c r="AS107" s="66"/>
      <c r="AT107" s="66"/>
      <c r="AU107" s="67"/>
      <c r="AV107" s="76"/>
      <c r="AW107" s="64"/>
      <c r="AX107" s="64"/>
      <c r="AY107" s="64"/>
      <c r="AZ107" s="65"/>
      <c r="BA107" s="76"/>
      <c r="BB107" s="64"/>
      <c r="BC107" s="64"/>
      <c r="BD107" s="64"/>
      <c r="BE107" s="65"/>
      <c r="BF107" s="76"/>
      <c r="BG107" s="64"/>
      <c r="BH107" s="64"/>
      <c r="BI107" s="64"/>
      <c r="BJ107" s="65"/>
    </row>
    <row r="108" spans="1:62" s="50" customFormat="1" ht="37.5" customHeight="1" x14ac:dyDescent="0.2">
      <c r="A108" s="131" t="s">
        <v>149</v>
      </c>
      <c r="B108" s="132">
        <v>7400</v>
      </c>
      <c r="C108" s="133"/>
      <c r="D108" s="133"/>
      <c r="E108" s="133"/>
      <c r="F108" s="133"/>
      <c r="G108" s="133"/>
      <c r="H108" s="133"/>
      <c r="I108" s="134"/>
      <c r="J108" s="133"/>
      <c r="K108" s="133"/>
      <c r="L108" s="133"/>
      <c r="M108" s="133"/>
      <c r="N108" s="135"/>
      <c r="O108" s="135"/>
      <c r="P108" s="136"/>
      <c r="Q108" s="137"/>
      <c r="R108" s="137"/>
      <c r="S108" s="137"/>
      <c r="T108" s="137"/>
      <c r="U108" s="137"/>
      <c r="V108" s="137"/>
      <c r="W108" s="137"/>
      <c r="X108" s="133"/>
      <c r="Y108" s="133"/>
      <c r="Z108" s="138"/>
      <c r="AA108" s="139"/>
      <c r="AB108" s="140"/>
      <c r="AC108" s="133"/>
      <c r="AD108" s="141"/>
      <c r="AE108" s="141"/>
      <c r="AF108" s="141"/>
      <c r="AG108" s="47">
        <f t="shared" ref="AG108:AM108" si="40">AG110+AG111</f>
        <v>0</v>
      </c>
      <c r="AH108" s="47"/>
      <c r="AI108" s="47">
        <f t="shared" si="40"/>
        <v>0</v>
      </c>
      <c r="AJ108" s="47"/>
      <c r="AK108" s="47">
        <f t="shared" si="40"/>
        <v>0</v>
      </c>
      <c r="AL108" s="47"/>
      <c r="AM108" s="47">
        <f t="shared" si="40"/>
        <v>0</v>
      </c>
      <c r="AN108" s="47"/>
      <c r="AO108" s="48">
        <f t="shared" ref="AO108:BE108" si="41">AO110+AO111</f>
        <v>0</v>
      </c>
      <c r="AP108" s="48"/>
      <c r="AQ108" s="49">
        <f t="shared" si="41"/>
        <v>0</v>
      </c>
      <c r="AR108" s="49">
        <f t="shared" si="41"/>
        <v>0</v>
      </c>
      <c r="AS108" s="49">
        <f t="shared" si="41"/>
        <v>0</v>
      </c>
      <c r="AT108" s="49">
        <f t="shared" si="41"/>
        <v>0</v>
      </c>
      <c r="AU108" s="108">
        <f t="shared" si="41"/>
        <v>0</v>
      </c>
      <c r="AV108" s="47">
        <f t="shared" si="41"/>
        <v>0</v>
      </c>
      <c r="AW108" s="47">
        <f t="shared" si="41"/>
        <v>0</v>
      </c>
      <c r="AX108" s="47">
        <f t="shared" si="41"/>
        <v>0</v>
      </c>
      <c r="AY108" s="47">
        <f t="shared" si="41"/>
        <v>0</v>
      </c>
      <c r="AZ108" s="48">
        <f t="shared" si="41"/>
        <v>0</v>
      </c>
      <c r="BA108" s="47">
        <f t="shared" si="41"/>
        <v>0</v>
      </c>
      <c r="BB108" s="47">
        <f t="shared" si="41"/>
        <v>0</v>
      </c>
      <c r="BC108" s="47">
        <f t="shared" si="41"/>
        <v>0</v>
      </c>
      <c r="BD108" s="47">
        <f t="shared" si="41"/>
        <v>0</v>
      </c>
      <c r="BE108" s="48">
        <f t="shared" si="41"/>
        <v>0</v>
      </c>
      <c r="BF108" s="47">
        <f>BF110+BF111</f>
        <v>0</v>
      </c>
      <c r="BG108" s="47">
        <f>BG110+BG111</f>
        <v>0</v>
      </c>
      <c r="BH108" s="47">
        <f>BH110+BH111</f>
        <v>0</v>
      </c>
      <c r="BI108" s="47">
        <f>BI110+BI111</f>
        <v>0</v>
      </c>
      <c r="BJ108" s="48">
        <f>BJ110+BJ111</f>
        <v>0</v>
      </c>
    </row>
    <row r="109" spans="1:62" ht="24" hidden="1" customHeight="1" x14ac:dyDescent="0.2">
      <c r="A109" s="51" t="s">
        <v>38</v>
      </c>
      <c r="B109" s="52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4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94"/>
      <c r="AC109" s="53"/>
      <c r="AD109" s="55"/>
      <c r="AE109" s="55"/>
      <c r="AF109" s="55"/>
      <c r="AG109" s="95"/>
      <c r="AH109" s="95"/>
      <c r="AI109" s="95"/>
      <c r="AJ109" s="95"/>
      <c r="AK109" s="95"/>
      <c r="AL109" s="95"/>
      <c r="AM109" s="95"/>
      <c r="AN109" s="95"/>
      <c r="AO109" s="96"/>
      <c r="AP109" s="96"/>
      <c r="AQ109" s="185"/>
      <c r="AR109" s="185"/>
      <c r="AS109" s="185"/>
      <c r="AT109" s="185"/>
      <c r="AU109" s="218"/>
      <c r="AV109" s="95"/>
      <c r="AW109" s="95"/>
      <c r="AX109" s="95"/>
      <c r="AY109" s="95"/>
      <c r="AZ109" s="96"/>
      <c r="BA109" s="95"/>
      <c r="BB109" s="95"/>
      <c r="BC109" s="95"/>
      <c r="BD109" s="95"/>
      <c r="BE109" s="96"/>
      <c r="BF109" s="95"/>
      <c r="BG109" s="95"/>
      <c r="BH109" s="95"/>
      <c r="BI109" s="95"/>
      <c r="BJ109" s="96"/>
    </row>
    <row r="110" spans="1:62" ht="22.5" hidden="1" customHeight="1" x14ac:dyDescent="0.2">
      <c r="A110" s="85" t="s">
        <v>39</v>
      </c>
      <c r="B110" s="68">
        <v>7401</v>
      </c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10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11"/>
      <c r="AC110" s="109"/>
      <c r="AD110" s="63"/>
      <c r="AE110" s="63"/>
      <c r="AF110" s="63"/>
      <c r="AG110" s="98"/>
      <c r="AH110" s="98"/>
      <c r="AI110" s="98"/>
      <c r="AJ110" s="98"/>
      <c r="AK110" s="98"/>
      <c r="AL110" s="98"/>
      <c r="AM110" s="98"/>
      <c r="AN110" s="98"/>
      <c r="AO110" s="99"/>
      <c r="AP110" s="99"/>
      <c r="AQ110" s="209"/>
      <c r="AR110" s="209"/>
      <c r="AS110" s="209"/>
      <c r="AT110" s="209"/>
      <c r="AU110" s="219"/>
      <c r="AV110" s="98"/>
      <c r="AW110" s="98"/>
      <c r="AX110" s="98"/>
      <c r="AY110" s="98"/>
      <c r="AZ110" s="99"/>
      <c r="BA110" s="98"/>
      <c r="BB110" s="98"/>
      <c r="BC110" s="98"/>
      <c r="BD110" s="98"/>
      <c r="BE110" s="99"/>
      <c r="BF110" s="98"/>
      <c r="BG110" s="98"/>
      <c r="BH110" s="98"/>
      <c r="BI110" s="98"/>
      <c r="BJ110" s="99"/>
    </row>
    <row r="111" spans="1:62" ht="123.75" customHeight="1" x14ac:dyDescent="0.2">
      <c r="A111" s="85" t="s">
        <v>23</v>
      </c>
      <c r="B111" s="68">
        <v>7454</v>
      </c>
      <c r="C111" s="2" t="s">
        <v>51</v>
      </c>
      <c r="D111" s="2" t="s">
        <v>202</v>
      </c>
      <c r="E111" s="2" t="s">
        <v>52</v>
      </c>
      <c r="F111" s="3"/>
      <c r="G111" s="3"/>
      <c r="H111" s="3"/>
      <c r="I111" s="3"/>
      <c r="J111" s="3"/>
      <c r="K111" s="3"/>
      <c r="L111" s="3"/>
      <c r="M111" s="6" t="s">
        <v>17</v>
      </c>
      <c r="N111" s="7" t="s">
        <v>221</v>
      </c>
      <c r="O111" s="4" t="s">
        <v>18</v>
      </c>
      <c r="P111" s="3">
        <v>17</v>
      </c>
      <c r="Q111" s="3"/>
      <c r="R111" s="3"/>
      <c r="S111" s="3"/>
      <c r="T111" s="3"/>
      <c r="U111" s="3"/>
      <c r="V111" s="3"/>
      <c r="W111" s="2" t="s">
        <v>19</v>
      </c>
      <c r="X111" s="2" t="s">
        <v>198</v>
      </c>
      <c r="Y111" s="2" t="s">
        <v>58</v>
      </c>
      <c r="Z111" s="92"/>
      <c r="AA111" s="80"/>
      <c r="AB111" s="93"/>
      <c r="AC111" s="71"/>
      <c r="AD111" s="75" t="s">
        <v>66</v>
      </c>
      <c r="AE111" s="75" t="s">
        <v>150</v>
      </c>
      <c r="AF111" s="75" t="s">
        <v>214</v>
      </c>
      <c r="AG111" s="76">
        <f>AK111</f>
        <v>0</v>
      </c>
      <c r="AH111" s="64"/>
      <c r="AI111" s="64"/>
      <c r="AJ111" s="64"/>
      <c r="AK111" s="64">
        <v>0</v>
      </c>
      <c r="AL111" s="64"/>
      <c r="AM111" s="64"/>
      <c r="AN111" s="64"/>
      <c r="AO111" s="65"/>
      <c r="AP111" s="65"/>
      <c r="AQ111" s="77">
        <f>AS111</f>
        <v>0</v>
      </c>
      <c r="AR111" s="66"/>
      <c r="AS111" s="66">
        <v>0</v>
      </c>
      <c r="AT111" s="66"/>
      <c r="AU111" s="67"/>
      <c r="AV111" s="76">
        <f>AX111</f>
        <v>0</v>
      </c>
      <c r="AW111" s="64"/>
      <c r="AX111" s="64">
        <v>0</v>
      </c>
      <c r="AY111" s="64"/>
      <c r="AZ111" s="65"/>
      <c r="BA111" s="76">
        <f>BC111</f>
        <v>0</v>
      </c>
      <c r="BB111" s="64"/>
      <c r="BC111" s="64">
        <v>0</v>
      </c>
      <c r="BD111" s="64"/>
      <c r="BE111" s="65"/>
      <c r="BF111" s="76">
        <f>BH111</f>
        <v>0</v>
      </c>
      <c r="BG111" s="64"/>
      <c r="BH111" s="64">
        <v>0</v>
      </c>
      <c r="BI111" s="64"/>
      <c r="BJ111" s="65"/>
    </row>
    <row r="112" spans="1:62" s="50" customFormat="1" ht="38.25" customHeight="1" x14ac:dyDescent="0.2">
      <c r="A112" s="175" t="s">
        <v>151</v>
      </c>
      <c r="B112" s="43">
        <v>7500</v>
      </c>
      <c r="C112" s="200" t="s">
        <v>197</v>
      </c>
      <c r="D112" s="200" t="s">
        <v>197</v>
      </c>
      <c r="E112" s="200" t="s">
        <v>197</v>
      </c>
      <c r="F112" s="200" t="s">
        <v>197</v>
      </c>
      <c r="G112" s="200" t="s">
        <v>197</v>
      </c>
      <c r="H112" s="200" t="s">
        <v>197</v>
      </c>
      <c r="I112" s="200" t="s">
        <v>197</v>
      </c>
      <c r="J112" s="200" t="s">
        <v>197</v>
      </c>
      <c r="K112" s="200" t="s">
        <v>197</v>
      </c>
      <c r="L112" s="200" t="s">
        <v>197</v>
      </c>
      <c r="M112" s="200" t="s">
        <v>197</v>
      </c>
      <c r="N112" s="200" t="s">
        <v>197</v>
      </c>
      <c r="O112" s="200" t="s">
        <v>197</v>
      </c>
      <c r="P112" s="200" t="s">
        <v>197</v>
      </c>
      <c r="Q112" s="201" t="s">
        <v>197</v>
      </c>
      <c r="R112" s="201" t="s">
        <v>197</v>
      </c>
      <c r="S112" s="201" t="s">
        <v>197</v>
      </c>
      <c r="T112" s="201" t="s">
        <v>197</v>
      </c>
      <c r="U112" s="201" t="s">
        <v>197</v>
      </c>
      <c r="V112" s="201" t="s">
        <v>197</v>
      </c>
      <c r="W112" s="201" t="s">
        <v>197</v>
      </c>
      <c r="X112" s="200" t="s">
        <v>197</v>
      </c>
      <c r="Y112" s="200" t="s">
        <v>197</v>
      </c>
      <c r="Z112" s="200" t="s">
        <v>197</v>
      </c>
      <c r="AA112" s="200" t="s">
        <v>197</v>
      </c>
      <c r="AB112" s="200" t="s">
        <v>197</v>
      </c>
      <c r="AC112" s="200" t="s">
        <v>197</v>
      </c>
      <c r="AD112" s="46" t="s">
        <v>197</v>
      </c>
      <c r="AE112" s="46"/>
      <c r="AF112" s="46"/>
      <c r="AG112" s="47">
        <f t="shared" ref="AG112:AM112" si="42">AG114+AG115</f>
        <v>0</v>
      </c>
      <c r="AH112" s="47"/>
      <c r="AI112" s="47">
        <f t="shared" si="42"/>
        <v>0</v>
      </c>
      <c r="AJ112" s="47"/>
      <c r="AK112" s="47">
        <f t="shared" si="42"/>
        <v>0</v>
      </c>
      <c r="AL112" s="47"/>
      <c r="AM112" s="47">
        <f t="shared" si="42"/>
        <v>0</v>
      </c>
      <c r="AN112" s="47"/>
      <c r="AO112" s="48">
        <f t="shared" ref="AO112:BE112" si="43">AO114+AO115</f>
        <v>0</v>
      </c>
      <c r="AP112" s="48"/>
      <c r="AQ112" s="49">
        <f t="shared" si="43"/>
        <v>0</v>
      </c>
      <c r="AR112" s="49">
        <f t="shared" si="43"/>
        <v>0</v>
      </c>
      <c r="AS112" s="49">
        <f t="shared" si="43"/>
        <v>0</v>
      </c>
      <c r="AT112" s="49">
        <f t="shared" si="43"/>
        <v>0</v>
      </c>
      <c r="AU112" s="108">
        <f t="shared" si="43"/>
        <v>0</v>
      </c>
      <c r="AV112" s="47">
        <f t="shared" si="43"/>
        <v>0</v>
      </c>
      <c r="AW112" s="47">
        <f t="shared" si="43"/>
        <v>0</v>
      </c>
      <c r="AX112" s="47">
        <f t="shared" si="43"/>
        <v>0</v>
      </c>
      <c r="AY112" s="47">
        <f t="shared" si="43"/>
        <v>0</v>
      </c>
      <c r="AZ112" s="48">
        <f t="shared" si="43"/>
        <v>0</v>
      </c>
      <c r="BA112" s="47">
        <f t="shared" si="43"/>
        <v>0</v>
      </c>
      <c r="BB112" s="47">
        <f t="shared" si="43"/>
        <v>0</v>
      </c>
      <c r="BC112" s="47">
        <f t="shared" si="43"/>
        <v>0</v>
      </c>
      <c r="BD112" s="47">
        <f t="shared" si="43"/>
        <v>0</v>
      </c>
      <c r="BE112" s="48">
        <f t="shared" si="43"/>
        <v>0</v>
      </c>
      <c r="BF112" s="47">
        <f>BF114+BF115</f>
        <v>0</v>
      </c>
      <c r="BG112" s="47">
        <f>BG114+BG115</f>
        <v>0</v>
      </c>
      <c r="BH112" s="47">
        <f>BH114+BH115</f>
        <v>0</v>
      </c>
      <c r="BI112" s="47">
        <f>BI114+BI115</f>
        <v>0</v>
      </c>
      <c r="BJ112" s="48">
        <f>BJ114+BJ115</f>
        <v>0</v>
      </c>
    </row>
    <row r="113" spans="1:62" ht="18" hidden="1" customHeight="1" x14ac:dyDescent="0.2">
      <c r="A113" s="176" t="s">
        <v>38</v>
      </c>
      <c r="B113" s="52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55"/>
      <c r="AE113" s="55"/>
      <c r="AF113" s="55"/>
      <c r="AG113" s="95"/>
      <c r="AH113" s="95"/>
      <c r="AI113" s="95"/>
      <c r="AJ113" s="95"/>
      <c r="AK113" s="95"/>
      <c r="AL113" s="95"/>
      <c r="AM113" s="95"/>
      <c r="AN113" s="95"/>
      <c r="AO113" s="96"/>
      <c r="AP113" s="96"/>
      <c r="AQ113" s="185"/>
      <c r="AR113" s="185"/>
      <c r="AS113" s="185"/>
      <c r="AT113" s="185"/>
      <c r="AU113" s="218"/>
      <c r="AV113" s="95"/>
      <c r="AW113" s="95"/>
      <c r="AX113" s="95"/>
      <c r="AY113" s="95"/>
      <c r="AZ113" s="96"/>
      <c r="BA113" s="95"/>
      <c r="BB113" s="95"/>
      <c r="BC113" s="95"/>
      <c r="BD113" s="95"/>
      <c r="BE113" s="96"/>
      <c r="BF113" s="95"/>
      <c r="BG113" s="95"/>
      <c r="BH113" s="95"/>
      <c r="BI113" s="95"/>
      <c r="BJ113" s="96"/>
    </row>
    <row r="114" spans="1:62" ht="34.5" hidden="1" customHeight="1" x14ac:dyDescent="0.2">
      <c r="A114" s="181" t="s">
        <v>39</v>
      </c>
      <c r="B114" s="68">
        <v>7501</v>
      </c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3"/>
      <c r="AE114" s="63"/>
      <c r="AF114" s="63"/>
      <c r="AG114" s="98"/>
      <c r="AH114" s="98"/>
      <c r="AI114" s="98"/>
      <c r="AJ114" s="98"/>
      <c r="AK114" s="98"/>
      <c r="AL114" s="98"/>
      <c r="AM114" s="98"/>
      <c r="AN114" s="98"/>
      <c r="AO114" s="99"/>
      <c r="AP114" s="99"/>
      <c r="AQ114" s="209"/>
      <c r="AR114" s="209"/>
      <c r="AS114" s="209"/>
      <c r="AT114" s="209"/>
      <c r="AU114" s="219"/>
      <c r="AV114" s="98"/>
      <c r="AW114" s="98"/>
      <c r="AX114" s="98"/>
      <c r="AY114" s="98"/>
      <c r="AZ114" s="99"/>
      <c r="BA114" s="98"/>
      <c r="BB114" s="98"/>
      <c r="BC114" s="98"/>
      <c r="BD114" s="98"/>
      <c r="BE114" s="99"/>
      <c r="BF114" s="98"/>
      <c r="BG114" s="98"/>
      <c r="BH114" s="98"/>
      <c r="BI114" s="98"/>
      <c r="BJ114" s="99"/>
    </row>
    <row r="115" spans="1:62" ht="34.5" hidden="1" customHeight="1" x14ac:dyDescent="0.2">
      <c r="A115" s="177" t="s">
        <v>39</v>
      </c>
      <c r="B115" s="70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5"/>
      <c r="AE115" s="75"/>
      <c r="AF115" s="75"/>
      <c r="AG115" s="76"/>
      <c r="AH115" s="64"/>
      <c r="AI115" s="64"/>
      <c r="AJ115" s="64"/>
      <c r="AK115" s="64"/>
      <c r="AL115" s="64"/>
      <c r="AM115" s="64"/>
      <c r="AN115" s="64"/>
      <c r="AO115" s="65"/>
      <c r="AP115" s="65"/>
      <c r="AQ115" s="77"/>
      <c r="AR115" s="66"/>
      <c r="AS115" s="66"/>
      <c r="AT115" s="66"/>
      <c r="AU115" s="67"/>
      <c r="AV115" s="76"/>
      <c r="AW115" s="64"/>
      <c r="AX115" s="64"/>
      <c r="AY115" s="64"/>
      <c r="AZ115" s="65"/>
      <c r="BA115" s="76"/>
      <c r="BB115" s="64"/>
      <c r="BC115" s="64"/>
      <c r="BD115" s="64"/>
      <c r="BE115" s="65"/>
      <c r="BF115" s="76"/>
      <c r="BG115" s="64"/>
      <c r="BH115" s="64"/>
      <c r="BI115" s="64"/>
      <c r="BJ115" s="65"/>
    </row>
    <row r="116" spans="1:62" s="42" customFormat="1" ht="69.75" customHeight="1" x14ac:dyDescent="0.25">
      <c r="A116" s="142" t="s">
        <v>152</v>
      </c>
      <c r="B116" s="143">
        <v>7600</v>
      </c>
      <c r="C116" s="34" t="s">
        <v>197</v>
      </c>
      <c r="D116" s="34" t="s">
        <v>197</v>
      </c>
      <c r="E116" s="34" t="s">
        <v>197</v>
      </c>
      <c r="F116" s="34" t="s">
        <v>197</v>
      </c>
      <c r="G116" s="34" t="s">
        <v>197</v>
      </c>
      <c r="H116" s="34" t="s">
        <v>197</v>
      </c>
      <c r="I116" s="34" t="s">
        <v>197</v>
      </c>
      <c r="J116" s="34" t="s">
        <v>197</v>
      </c>
      <c r="K116" s="34" t="s">
        <v>197</v>
      </c>
      <c r="L116" s="34" t="s">
        <v>197</v>
      </c>
      <c r="M116" s="34" t="s">
        <v>197</v>
      </c>
      <c r="N116" s="34" t="s">
        <v>197</v>
      </c>
      <c r="O116" s="34" t="s">
        <v>197</v>
      </c>
      <c r="P116" s="35" t="s">
        <v>197</v>
      </c>
      <c r="Q116" s="36" t="s">
        <v>197</v>
      </c>
      <c r="R116" s="36" t="s">
        <v>197</v>
      </c>
      <c r="S116" s="36" t="s">
        <v>197</v>
      </c>
      <c r="T116" s="36" t="s">
        <v>197</v>
      </c>
      <c r="U116" s="36" t="s">
        <v>197</v>
      </c>
      <c r="V116" s="36" t="s">
        <v>197</v>
      </c>
      <c r="W116" s="36" t="s">
        <v>197</v>
      </c>
      <c r="X116" s="34" t="s">
        <v>197</v>
      </c>
      <c r="Y116" s="34" t="s">
        <v>197</v>
      </c>
      <c r="Z116" s="34" t="s">
        <v>197</v>
      </c>
      <c r="AA116" s="34" t="s">
        <v>197</v>
      </c>
      <c r="AB116" s="114" t="s">
        <v>197</v>
      </c>
      <c r="AC116" s="34" t="s">
        <v>197</v>
      </c>
      <c r="AD116" s="37" t="s">
        <v>197</v>
      </c>
      <c r="AE116" s="144"/>
      <c r="AF116" s="144"/>
      <c r="AG116" s="145">
        <f t="shared" ref="AG116:AM116" si="44">AG118+AG119</f>
        <v>0</v>
      </c>
      <c r="AH116" s="145"/>
      <c r="AI116" s="145">
        <f t="shared" si="44"/>
        <v>0</v>
      </c>
      <c r="AJ116" s="145"/>
      <c r="AK116" s="145">
        <f t="shared" si="44"/>
        <v>0</v>
      </c>
      <c r="AL116" s="145"/>
      <c r="AM116" s="145">
        <f t="shared" si="44"/>
        <v>0</v>
      </c>
      <c r="AN116" s="145"/>
      <c r="AO116" s="146">
        <f t="shared" ref="AO116:BE116" si="45">AO118+AO119</f>
        <v>0</v>
      </c>
      <c r="AP116" s="146"/>
      <c r="AQ116" s="147">
        <f t="shared" si="45"/>
        <v>0</v>
      </c>
      <c r="AR116" s="147">
        <f t="shared" si="45"/>
        <v>0</v>
      </c>
      <c r="AS116" s="147">
        <f t="shared" si="45"/>
        <v>0</v>
      </c>
      <c r="AT116" s="147">
        <f t="shared" si="45"/>
        <v>0</v>
      </c>
      <c r="AU116" s="148">
        <f t="shared" si="45"/>
        <v>0</v>
      </c>
      <c r="AV116" s="145">
        <f t="shared" si="45"/>
        <v>0</v>
      </c>
      <c r="AW116" s="145">
        <f t="shared" si="45"/>
        <v>0</v>
      </c>
      <c r="AX116" s="145">
        <f t="shared" si="45"/>
        <v>0</v>
      </c>
      <c r="AY116" s="145">
        <f t="shared" si="45"/>
        <v>0</v>
      </c>
      <c r="AZ116" s="146">
        <f t="shared" si="45"/>
        <v>0</v>
      </c>
      <c r="BA116" s="145">
        <f t="shared" si="45"/>
        <v>0</v>
      </c>
      <c r="BB116" s="145">
        <f t="shared" si="45"/>
        <v>0</v>
      </c>
      <c r="BC116" s="145">
        <f t="shared" si="45"/>
        <v>0</v>
      </c>
      <c r="BD116" s="145">
        <f t="shared" si="45"/>
        <v>0</v>
      </c>
      <c r="BE116" s="146">
        <f t="shared" si="45"/>
        <v>0</v>
      </c>
      <c r="BF116" s="145">
        <f>BF118+BF119</f>
        <v>0</v>
      </c>
      <c r="BG116" s="145">
        <f>BG118+BG119</f>
        <v>0</v>
      </c>
      <c r="BH116" s="145">
        <f>BH118+BH119</f>
        <v>0</v>
      </c>
      <c r="BI116" s="145">
        <f>BI118+BI119</f>
        <v>0</v>
      </c>
      <c r="BJ116" s="146">
        <f>BJ118+BJ119</f>
        <v>0</v>
      </c>
    </row>
    <row r="117" spans="1:62" ht="12.75" hidden="1" customHeight="1" x14ac:dyDescent="0.2">
      <c r="A117" s="51" t="s">
        <v>38</v>
      </c>
      <c r="B117" s="52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4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94"/>
      <c r="AC117" s="53"/>
      <c r="AD117" s="55"/>
      <c r="AE117" s="55"/>
      <c r="AF117" s="55"/>
      <c r="AG117" s="95"/>
      <c r="AH117" s="95"/>
      <c r="AI117" s="95"/>
      <c r="AJ117" s="95"/>
      <c r="AK117" s="95"/>
      <c r="AL117" s="95"/>
      <c r="AM117" s="95"/>
      <c r="AN117" s="95"/>
      <c r="AO117" s="96"/>
      <c r="AP117" s="96"/>
      <c r="AQ117" s="185"/>
      <c r="AR117" s="185"/>
      <c r="AS117" s="185"/>
      <c r="AT117" s="185"/>
      <c r="AU117" s="218"/>
      <c r="AV117" s="95"/>
      <c r="AW117" s="95"/>
      <c r="AX117" s="95"/>
      <c r="AY117" s="95"/>
      <c r="AZ117" s="96"/>
      <c r="BA117" s="95"/>
      <c r="BB117" s="95"/>
      <c r="BC117" s="95"/>
      <c r="BD117" s="95"/>
      <c r="BE117" s="96"/>
      <c r="BF117" s="95"/>
      <c r="BG117" s="95"/>
      <c r="BH117" s="95"/>
      <c r="BI117" s="95"/>
      <c r="BJ117" s="96"/>
    </row>
    <row r="118" spans="1:62" ht="12" customHeight="1" x14ac:dyDescent="0.2">
      <c r="A118" s="85" t="s">
        <v>39</v>
      </c>
      <c r="B118" s="68">
        <v>7601</v>
      </c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10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11"/>
      <c r="AC118" s="109"/>
      <c r="AD118" s="63"/>
      <c r="AE118" s="63"/>
      <c r="AF118" s="63"/>
      <c r="AG118" s="98"/>
      <c r="AH118" s="98"/>
      <c r="AI118" s="98"/>
      <c r="AJ118" s="98"/>
      <c r="AK118" s="98"/>
      <c r="AL118" s="98"/>
      <c r="AM118" s="98"/>
      <c r="AN118" s="98"/>
      <c r="AO118" s="99"/>
      <c r="AP118" s="99"/>
      <c r="AQ118" s="209"/>
      <c r="AR118" s="209"/>
      <c r="AS118" s="209"/>
      <c r="AT118" s="209"/>
      <c r="AU118" s="219"/>
      <c r="AV118" s="98"/>
      <c r="AW118" s="98"/>
      <c r="AX118" s="98"/>
      <c r="AY118" s="98"/>
      <c r="AZ118" s="99"/>
      <c r="BA118" s="98"/>
      <c r="BB118" s="98"/>
      <c r="BC118" s="98"/>
      <c r="BD118" s="98"/>
      <c r="BE118" s="99"/>
      <c r="BF118" s="98"/>
      <c r="BG118" s="98"/>
      <c r="BH118" s="98"/>
      <c r="BI118" s="98"/>
      <c r="BJ118" s="99"/>
    </row>
    <row r="119" spans="1:62" ht="12.75" hidden="1" customHeight="1" x14ac:dyDescent="0.2">
      <c r="A119" s="69" t="s">
        <v>39</v>
      </c>
      <c r="B119" s="70">
        <v>7602</v>
      </c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12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13"/>
      <c r="AC119" s="107"/>
      <c r="AD119" s="75"/>
      <c r="AE119" s="75"/>
      <c r="AF119" s="75"/>
      <c r="AG119" s="76"/>
      <c r="AH119" s="64"/>
      <c r="AI119" s="64"/>
      <c r="AJ119" s="64"/>
      <c r="AK119" s="64"/>
      <c r="AL119" s="64"/>
      <c r="AM119" s="64"/>
      <c r="AN119" s="64"/>
      <c r="AO119" s="65"/>
      <c r="AP119" s="65"/>
      <c r="AQ119" s="77"/>
      <c r="AR119" s="66"/>
      <c r="AS119" s="66"/>
      <c r="AT119" s="66"/>
      <c r="AU119" s="67"/>
      <c r="AV119" s="76"/>
      <c r="AW119" s="64"/>
      <c r="AX119" s="64"/>
      <c r="AY119" s="64"/>
      <c r="AZ119" s="65"/>
      <c r="BA119" s="76"/>
      <c r="BB119" s="64"/>
      <c r="BC119" s="64"/>
      <c r="BD119" s="64"/>
      <c r="BE119" s="65"/>
      <c r="BF119" s="76"/>
      <c r="BG119" s="64"/>
      <c r="BH119" s="64"/>
      <c r="BI119" s="64"/>
      <c r="BJ119" s="65"/>
    </row>
    <row r="120" spans="1:62" s="42" customFormat="1" ht="106.5" customHeight="1" x14ac:dyDescent="0.25">
      <c r="A120" s="174" t="s">
        <v>153</v>
      </c>
      <c r="B120" s="33">
        <v>7700</v>
      </c>
      <c r="C120" s="34" t="s">
        <v>197</v>
      </c>
      <c r="D120" s="34" t="s">
        <v>197</v>
      </c>
      <c r="E120" s="34" t="s">
        <v>197</v>
      </c>
      <c r="F120" s="34" t="s">
        <v>197</v>
      </c>
      <c r="G120" s="34" t="s">
        <v>197</v>
      </c>
      <c r="H120" s="34" t="s">
        <v>197</v>
      </c>
      <c r="I120" s="34" t="s">
        <v>197</v>
      </c>
      <c r="J120" s="34" t="s">
        <v>197</v>
      </c>
      <c r="K120" s="34" t="s">
        <v>197</v>
      </c>
      <c r="L120" s="34" t="s">
        <v>197</v>
      </c>
      <c r="M120" s="34" t="s">
        <v>197</v>
      </c>
      <c r="N120" s="34" t="s">
        <v>197</v>
      </c>
      <c r="O120" s="34" t="s">
        <v>197</v>
      </c>
      <c r="P120" s="34" t="s">
        <v>197</v>
      </c>
      <c r="Q120" s="36" t="s">
        <v>197</v>
      </c>
      <c r="R120" s="36" t="s">
        <v>197</v>
      </c>
      <c r="S120" s="36" t="s">
        <v>197</v>
      </c>
      <c r="T120" s="36" t="s">
        <v>197</v>
      </c>
      <c r="U120" s="36" t="s">
        <v>197</v>
      </c>
      <c r="V120" s="36" t="s">
        <v>197</v>
      </c>
      <c r="W120" s="36" t="s">
        <v>197</v>
      </c>
      <c r="X120" s="34" t="s">
        <v>197</v>
      </c>
      <c r="Y120" s="34" t="s">
        <v>197</v>
      </c>
      <c r="Z120" s="34" t="s">
        <v>197</v>
      </c>
      <c r="AA120" s="34" t="s">
        <v>197</v>
      </c>
      <c r="AB120" s="34" t="s">
        <v>197</v>
      </c>
      <c r="AC120" s="34" t="s">
        <v>197</v>
      </c>
      <c r="AD120" s="37" t="s">
        <v>197</v>
      </c>
      <c r="AE120" s="37"/>
      <c r="AF120" s="37"/>
      <c r="AG120" s="38">
        <f t="shared" ref="AG120:AM120" si="46">AG121+AG122</f>
        <v>709.1</v>
      </c>
      <c r="AH120" s="38">
        <f t="shared" si="46"/>
        <v>709.1</v>
      </c>
      <c r="AI120" s="38">
        <f t="shared" si="46"/>
        <v>0</v>
      </c>
      <c r="AJ120" s="38"/>
      <c r="AK120" s="38">
        <f t="shared" si="46"/>
        <v>0</v>
      </c>
      <c r="AL120" s="38"/>
      <c r="AM120" s="38">
        <f t="shared" si="46"/>
        <v>0</v>
      </c>
      <c r="AN120" s="38"/>
      <c r="AO120" s="39">
        <f t="shared" ref="AO120:BE120" si="47">AO121+AO122</f>
        <v>709.1</v>
      </c>
      <c r="AP120" s="39">
        <f t="shared" si="47"/>
        <v>709.1</v>
      </c>
      <c r="AQ120" s="40">
        <f t="shared" si="47"/>
        <v>729.9</v>
      </c>
      <c r="AR120" s="40">
        <f t="shared" si="47"/>
        <v>0</v>
      </c>
      <c r="AS120" s="40">
        <f t="shared" si="47"/>
        <v>0</v>
      </c>
      <c r="AT120" s="40">
        <f t="shared" si="47"/>
        <v>0</v>
      </c>
      <c r="AU120" s="41">
        <f t="shared" si="47"/>
        <v>729.9</v>
      </c>
      <c r="AV120" s="38">
        <f t="shared" si="47"/>
        <v>729.9</v>
      </c>
      <c r="AW120" s="38">
        <f t="shared" si="47"/>
        <v>0</v>
      </c>
      <c r="AX120" s="38">
        <f t="shared" si="47"/>
        <v>0</v>
      </c>
      <c r="AY120" s="38">
        <f t="shared" si="47"/>
        <v>0</v>
      </c>
      <c r="AZ120" s="39">
        <f t="shared" si="47"/>
        <v>729.9</v>
      </c>
      <c r="BA120" s="38">
        <f t="shared" si="47"/>
        <v>729.9</v>
      </c>
      <c r="BB120" s="38">
        <f t="shared" si="47"/>
        <v>0</v>
      </c>
      <c r="BC120" s="38">
        <f t="shared" si="47"/>
        <v>0</v>
      </c>
      <c r="BD120" s="38">
        <f t="shared" si="47"/>
        <v>0</v>
      </c>
      <c r="BE120" s="39">
        <f t="shared" si="47"/>
        <v>729.9</v>
      </c>
      <c r="BF120" s="38">
        <f>BF121+BF122</f>
        <v>729.9</v>
      </c>
      <c r="BG120" s="38">
        <f>BG121+BG122</f>
        <v>0</v>
      </c>
      <c r="BH120" s="38">
        <f>BH121+BH122</f>
        <v>0</v>
      </c>
      <c r="BI120" s="38">
        <f>BI121+BI122</f>
        <v>0</v>
      </c>
      <c r="BJ120" s="39">
        <f>BJ121+BJ122</f>
        <v>729.9</v>
      </c>
    </row>
    <row r="121" spans="1:62" s="50" customFormat="1" ht="38.25" x14ac:dyDescent="0.2">
      <c r="A121" s="175" t="s">
        <v>154</v>
      </c>
      <c r="B121" s="43">
        <v>7701</v>
      </c>
      <c r="C121" s="44" t="s">
        <v>197</v>
      </c>
      <c r="D121" s="44" t="s">
        <v>197</v>
      </c>
      <c r="E121" s="44" t="s">
        <v>197</v>
      </c>
      <c r="F121" s="44" t="s">
        <v>197</v>
      </c>
      <c r="G121" s="44" t="s">
        <v>197</v>
      </c>
      <c r="H121" s="44" t="s">
        <v>197</v>
      </c>
      <c r="I121" s="44" t="s">
        <v>197</v>
      </c>
      <c r="J121" s="44" t="s">
        <v>197</v>
      </c>
      <c r="K121" s="44" t="s">
        <v>197</v>
      </c>
      <c r="L121" s="44" t="s">
        <v>197</v>
      </c>
      <c r="M121" s="44" t="s">
        <v>197</v>
      </c>
      <c r="N121" s="44" t="s">
        <v>197</v>
      </c>
      <c r="O121" s="44" t="s">
        <v>197</v>
      </c>
      <c r="P121" s="44" t="s">
        <v>197</v>
      </c>
      <c r="Q121" s="45" t="s">
        <v>197</v>
      </c>
      <c r="R121" s="45" t="s">
        <v>197</v>
      </c>
      <c r="S121" s="45" t="s">
        <v>197</v>
      </c>
      <c r="T121" s="45" t="s">
        <v>197</v>
      </c>
      <c r="U121" s="45" t="s">
        <v>197</v>
      </c>
      <c r="V121" s="45" t="s">
        <v>197</v>
      </c>
      <c r="W121" s="45" t="s">
        <v>197</v>
      </c>
      <c r="X121" s="44" t="s">
        <v>197</v>
      </c>
      <c r="Y121" s="44" t="s">
        <v>197</v>
      </c>
      <c r="Z121" s="44" t="s">
        <v>197</v>
      </c>
      <c r="AA121" s="44" t="s">
        <v>197</v>
      </c>
      <c r="AB121" s="44" t="s">
        <v>197</v>
      </c>
      <c r="AC121" s="44" t="s">
        <v>197</v>
      </c>
      <c r="AD121" s="46" t="s">
        <v>197</v>
      </c>
      <c r="AE121" s="46"/>
      <c r="AF121" s="46"/>
      <c r="AG121" s="47"/>
      <c r="AH121" s="149"/>
      <c r="AI121" s="149"/>
      <c r="AJ121" s="149"/>
      <c r="AK121" s="149"/>
      <c r="AL121" s="149"/>
      <c r="AM121" s="149"/>
      <c r="AN121" s="149"/>
      <c r="AO121" s="150"/>
      <c r="AP121" s="150"/>
      <c r="AQ121" s="49"/>
      <c r="AR121" s="226"/>
      <c r="AS121" s="226"/>
      <c r="AT121" s="226"/>
      <c r="AU121" s="227"/>
      <c r="AV121" s="47"/>
      <c r="AW121" s="149"/>
      <c r="AX121" s="149"/>
      <c r="AY121" s="149"/>
      <c r="AZ121" s="150"/>
      <c r="BA121" s="47"/>
      <c r="BB121" s="149"/>
      <c r="BC121" s="149"/>
      <c r="BD121" s="149"/>
      <c r="BE121" s="150"/>
      <c r="BF121" s="47"/>
      <c r="BG121" s="149"/>
      <c r="BH121" s="149"/>
      <c r="BI121" s="149"/>
      <c r="BJ121" s="150"/>
    </row>
    <row r="122" spans="1:62" s="50" customFormat="1" ht="31.5" customHeight="1" x14ac:dyDescent="0.2">
      <c r="A122" s="175" t="s">
        <v>155</v>
      </c>
      <c r="B122" s="43">
        <v>7800</v>
      </c>
      <c r="C122" s="44" t="s">
        <v>197</v>
      </c>
      <c r="D122" s="44" t="s">
        <v>197</v>
      </c>
      <c r="E122" s="44" t="s">
        <v>197</v>
      </c>
      <c r="F122" s="44" t="s">
        <v>197</v>
      </c>
      <c r="G122" s="44" t="s">
        <v>197</v>
      </c>
      <c r="H122" s="44" t="s">
        <v>197</v>
      </c>
      <c r="I122" s="44" t="s">
        <v>197</v>
      </c>
      <c r="J122" s="44" t="s">
        <v>197</v>
      </c>
      <c r="K122" s="44" t="s">
        <v>197</v>
      </c>
      <c r="L122" s="44" t="s">
        <v>197</v>
      </c>
      <c r="M122" s="44" t="s">
        <v>197</v>
      </c>
      <c r="N122" s="44" t="s">
        <v>197</v>
      </c>
      <c r="O122" s="44" t="s">
        <v>197</v>
      </c>
      <c r="P122" s="44" t="s">
        <v>197</v>
      </c>
      <c r="Q122" s="45" t="s">
        <v>197</v>
      </c>
      <c r="R122" s="45" t="s">
        <v>197</v>
      </c>
      <c r="S122" s="45" t="s">
        <v>197</v>
      </c>
      <c r="T122" s="45" t="s">
        <v>197</v>
      </c>
      <c r="U122" s="45" t="s">
        <v>197</v>
      </c>
      <c r="V122" s="45" t="s">
        <v>197</v>
      </c>
      <c r="W122" s="45" t="s">
        <v>197</v>
      </c>
      <c r="X122" s="44" t="s">
        <v>197</v>
      </c>
      <c r="Y122" s="44" t="s">
        <v>197</v>
      </c>
      <c r="Z122" s="44" t="s">
        <v>197</v>
      </c>
      <c r="AA122" s="44" t="s">
        <v>197</v>
      </c>
      <c r="AB122" s="44" t="s">
        <v>197</v>
      </c>
      <c r="AC122" s="44" t="s">
        <v>197</v>
      </c>
      <c r="AD122" s="46" t="s">
        <v>197</v>
      </c>
      <c r="AE122" s="46"/>
      <c r="AF122" s="46"/>
      <c r="AG122" s="47">
        <f t="shared" ref="AG122:AM122" si="48">AG123+AG129</f>
        <v>709.1</v>
      </c>
      <c r="AH122" s="47">
        <f t="shared" si="48"/>
        <v>709.1</v>
      </c>
      <c r="AI122" s="47">
        <f t="shared" si="48"/>
        <v>0</v>
      </c>
      <c r="AJ122" s="47"/>
      <c r="AK122" s="47">
        <f t="shared" si="48"/>
        <v>0</v>
      </c>
      <c r="AL122" s="47"/>
      <c r="AM122" s="47">
        <f t="shared" si="48"/>
        <v>0</v>
      </c>
      <c r="AN122" s="47"/>
      <c r="AO122" s="48">
        <f t="shared" ref="AO122:BE122" si="49">AO123+AO129</f>
        <v>709.1</v>
      </c>
      <c r="AP122" s="48">
        <f t="shared" si="49"/>
        <v>709.1</v>
      </c>
      <c r="AQ122" s="49">
        <f t="shared" si="49"/>
        <v>729.9</v>
      </c>
      <c r="AR122" s="49">
        <f t="shared" si="49"/>
        <v>0</v>
      </c>
      <c r="AS122" s="49">
        <f t="shared" si="49"/>
        <v>0</v>
      </c>
      <c r="AT122" s="49">
        <f t="shared" si="49"/>
        <v>0</v>
      </c>
      <c r="AU122" s="108">
        <f t="shared" si="49"/>
        <v>729.9</v>
      </c>
      <c r="AV122" s="47">
        <f t="shared" si="49"/>
        <v>729.9</v>
      </c>
      <c r="AW122" s="47">
        <f t="shared" si="49"/>
        <v>0</v>
      </c>
      <c r="AX122" s="47">
        <f t="shared" si="49"/>
        <v>0</v>
      </c>
      <c r="AY122" s="47">
        <f t="shared" si="49"/>
        <v>0</v>
      </c>
      <c r="AZ122" s="48">
        <f t="shared" si="49"/>
        <v>729.9</v>
      </c>
      <c r="BA122" s="47">
        <f t="shared" si="49"/>
        <v>729.9</v>
      </c>
      <c r="BB122" s="47">
        <f t="shared" si="49"/>
        <v>0</v>
      </c>
      <c r="BC122" s="47">
        <f t="shared" si="49"/>
        <v>0</v>
      </c>
      <c r="BD122" s="47">
        <f t="shared" si="49"/>
        <v>0</v>
      </c>
      <c r="BE122" s="48">
        <f t="shared" si="49"/>
        <v>729.9</v>
      </c>
      <c r="BF122" s="47">
        <f>BF123+BF129</f>
        <v>729.9</v>
      </c>
      <c r="BG122" s="47">
        <f>BG123+BG129</f>
        <v>0</v>
      </c>
      <c r="BH122" s="47">
        <f>BH123+BH129</f>
        <v>0</v>
      </c>
      <c r="BI122" s="47">
        <f>BI123+BI129</f>
        <v>0</v>
      </c>
      <c r="BJ122" s="48">
        <f>BJ123+BJ129</f>
        <v>729.9</v>
      </c>
    </row>
    <row r="123" spans="1:62" ht="90.75" customHeight="1" x14ac:dyDescent="0.2">
      <c r="A123" s="177" t="s">
        <v>164</v>
      </c>
      <c r="B123" s="70">
        <v>7801</v>
      </c>
      <c r="C123" s="151" t="s">
        <v>197</v>
      </c>
      <c r="D123" s="151" t="s">
        <v>197</v>
      </c>
      <c r="E123" s="151" t="s">
        <v>197</v>
      </c>
      <c r="F123" s="151" t="s">
        <v>197</v>
      </c>
      <c r="G123" s="151" t="s">
        <v>197</v>
      </c>
      <c r="H123" s="151" t="s">
        <v>197</v>
      </c>
      <c r="I123" s="151" t="s">
        <v>197</v>
      </c>
      <c r="J123" s="151" t="s">
        <v>197</v>
      </c>
      <c r="K123" s="151" t="s">
        <v>197</v>
      </c>
      <c r="L123" s="151" t="s">
        <v>197</v>
      </c>
      <c r="M123" s="151" t="s">
        <v>197</v>
      </c>
      <c r="N123" s="151" t="s">
        <v>197</v>
      </c>
      <c r="O123" s="151" t="s">
        <v>197</v>
      </c>
      <c r="P123" s="151" t="s">
        <v>197</v>
      </c>
      <c r="Q123" s="152" t="s">
        <v>197</v>
      </c>
      <c r="R123" s="152" t="s">
        <v>197</v>
      </c>
      <c r="S123" s="152" t="s">
        <v>197</v>
      </c>
      <c r="T123" s="152" t="s">
        <v>197</v>
      </c>
      <c r="U123" s="152" t="s">
        <v>197</v>
      </c>
      <c r="V123" s="152" t="s">
        <v>197</v>
      </c>
      <c r="W123" s="152" t="s">
        <v>197</v>
      </c>
      <c r="X123" s="151" t="s">
        <v>197</v>
      </c>
      <c r="Y123" s="151" t="s">
        <v>197</v>
      </c>
      <c r="Z123" s="151" t="s">
        <v>197</v>
      </c>
      <c r="AA123" s="151" t="s">
        <v>197</v>
      </c>
      <c r="AB123" s="151" t="s">
        <v>197</v>
      </c>
      <c r="AC123" s="151" t="s">
        <v>197</v>
      </c>
      <c r="AD123" s="153" t="s">
        <v>197</v>
      </c>
      <c r="AE123" s="153"/>
      <c r="AF123" s="153"/>
      <c r="AG123" s="76">
        <f>AG125+AG126+AG127+AG128</f>
        <v>709.1</v>
      </c>
      <c r="AH123" s="76">
        <f>AH125+AH126+AH127+AH128</f>
        <v>709.1</v>
      </c>
      <c r="AI123" s="76">
        <f>AI125+AI126+AI127+AI128</f>
        <v>0</v>
      </c>
      <c r="AJ123" s="76"/>
      <c r="AK123" s="76">
        <f>AK125+AK126+AK127+AK128</f>
        <v>0</v>
      </c>
      <c r="AL123" s="76"/>
      <c r="AM123" s="76">
        <f>AM125+AM126+AM127+AM128</f>
        <v>0</v>
      </c>
      <c r="AN123" s="76"/>
      <c r="AO123" s="76">
        <f>AO125+AO126+AO127+AO128</f>
        <v>709.1</v>
      </c>
      <c r="AP123" s="76">
        <f>AP125+AP126+AP127+AP128</f>
        <v>709.1</v>
      </c>
      <c r="AQ123" s="77">
        <f t="shared" ref="AQ123:AZ123" si="50">AQ125+AQ126+AQ127</f>
        <v>729.9</v>
      </c>
      <c r="AR123" s="77">
        <f t="shared" si="50"/>
        <v>0</v>
      </c>
      <c r="AS123" s="77">
        <f t="shared" si="50"/>
        <v>0</v>
      </c>
      <c r="AT123" s="77">
        <f t="shared" si="50"/>
        <v>0</v>
      </c>
      <c r="AU123" s="77">
        <f t="shared" si="50"/>
        <v>729.9</v>
      </c>
      <c r="AV123" s="76">
        <f t="shared" si="50"/>
        <v>729.9</v>
      </c>
      <c r="AW123" s="76">
        <f t="shared" si="50"/>
        <v>0</v>
      </c>
      <c r="AX123" s="76">
        <f t="shared" si="50"/>
        <v>0</v>
      </c>
      <c r="AY123" s="76">
        <f t="shared" si="50"/>
        <v>0</v>
      </c>
      <c r="AZ123" s="76">
        <f t="shared" si="50"/>
        <v>729.9</v>
      </c>
      <c r="BA123" s="76">
        <f t="shared" ref="BA123:BJ123" si="51">BA125+BA126+BA127</f>
        <v>729.9</v>
      </c>
      <c r="BB123" s="76">
        <f t="shared" si="51"/>
        <v>0</v>
      </c>
      <c r="BC123" s="76">
        <f t="shared" si="51"/>
        <v>0</v>
      </c>
      <c r="BD123" s="76">
        <f t="shared" si="51"/>
        <v>0</v>
      </c>
      <c r="BE123" s="76">
        <f t="shared" si="51"/>
        <v>729.9</v>
      </c>
      <c r="BF123" s="76">
        <f t="shared" si="51"/>
        <v>729.9</v>
      </c>
      <c r="BG123" s="76">
        <f t="shared" si="51"/>
        <v>0</v>
      </c>
      <c r="BH123" s="76">
        <f t="shared" si="51"/>
        <v>0</v>
      </c>
      <c r="BI123" s="76">
        <f t="shared" si="51"/>
        <v>0</v>
      </c>
      <c r="BJ123" s="76">
        <f t="shared" si="51"/>
        <v>729.9</v>
      </c>
    </row>
    <row r="124" spans="1:62" ht="12.75" hidden="1" customHeight="1" x14ac:dyDescent="0.2">
      <c r="A124" s="176" t="s">
        <v>38</v>
      </c>
      <c r="B124" s="52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55"/>
      <c r="AE124" s="55"/>
      <c r="AF124" s="55"/>
      <c r="AG124" s="95"/>
      <c r="AH124" s="95"/>
      <c r="AI124" s="95"/>
      <c r="AJ124" s="95"/>
      <c r="AK124" s="95"/>
      <c r="AL124" s="95"/>
      <c r="AM124" s="95"/>
      <c r="AN124" s="95"/>
      <c r="AO124" s="96"/>
      <c r="AP124" s="96"/>
      <c r="AQ124" s="185"/>
      <c r="AR124" s="185"/>
      <c r="AS124" s="185"/>
      <c r="AT124" s="185"/>
      <c r="AU124" s="218"/>
      <c r="AV124" s="95"/>
      <c r="AW124" s="95"/>
      <c r="AX124" s="95"/>
      <c r="AY124" s="95"/>
      <c r="AZ124" s="96"/>
      <c r="BA124" s="95"/>
      <c r="BB124" s="95"/>
      <c r="BC124" s="95"/>
      <c r="BD124" s="95"/>
      <c r="BE124" s="96"/>
      <c r="BF124" s="95"/>
      <c r="BG124" s="95"/>
      <c r="BH124" s="95"/>
      <c r="BI124" s="95"/>
      <c r="BJ124" s="96"/>
    </row>
    <row r="125" spans="1:62" ht="1.5" hidden="1" customHeight="1" x14ac:dyDescent="0.2">
      <c r="A125" s="181" t="s">
        <v>39</v>
      </c>
      <c r="B125" s="68">
        <v>7802</v>
      </c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3"/>
      <c r="AE125" s="63"/>
      <c r="AF125" s="63"/>
      <c r="AG125" s="98"/>
      <c r="AH125" s="98"/>
      <c r="AI125" s="98"/>
      <c r="AJ125" s="98"/>
      <c r="AK125" s="98"/>
      <c r="AL125" s="98"/>
      <c r="AM125" s="98"/>
      <c r="AN125" s="98"/>
      <c r="AO125" s="99"/>
      <c r="AP125" s="99"/>
      <c r="AQ125" s="209"/>
      <c r="AR125" s="209"/>
      <c r="AS125" s="209"/>
      <c r="AT125" s="209"/>
      <c r="AU125" s="219"/>
      <c r="AV125" s="98"/>
      <c r="AW125" s="98"/>
      <c r="AX125" s="98"/>
      <c r="AY125" s="98"/>
      <c r="AZ125" s="99"/>
      <c r="BA125" s="98"/>
      <c r="BB125" s="98"/>
      <c r="BC125" s="98"/>
      <c r="BD125" s="98"/>
      <c r="BE125" s="99"/>
      <c r="BF125" s="98"/>
      <c r="BG125" s="98"/>
      <c r="BH125" s="98"/>
      <c r="BI125" s="98"/>
      <c r="BJ125" s="99"/>
    </row>
    <row r="126" spans="1:62" ht="87" customHeight="1" x14ac:dyDescent="0.2">
      <c r="A126" s="230" t="s">
        <v>34</v>
      </c>
      <c r="B126" s="232">
        <v>7803</v>
      </c>
      <c r="C126" s="268" t="s">
        <v>51</v>
      </c>
      <c r="D126" s="2" t="s">
        <v>200</v>
      </c>
      <c r="E126" s="2" t="s">
        <v>52</v>
      </c>
      <c r="F126" s="107"/>
      <c r="G126" s="107"/>
      <c r="H126" s="107"/>
      <c r="I126" s="154"/>
      <c r="J126" s="107"/>
      <c r="K126" s="107"/>
      <c r="L126" s="107"/>
      <c r="M126" s="60" t="s">
        <v>165</v>
      </c>
      <c r="N126" s="155"/>
      <c r="O126" s="155"/>
      <c r="P126" s="155">
        <v>10</v>
      </c>
      <c r="Q126" s="107"/>
      <c r="R126" s="107"/>
      <c r="S126" s="107"/>
      <c r="T126" s="107"/>
      <c r="U126" s="107"/>
      <c r="V126" s="107"/>
      <c r="W126" s="156" t="s">
        <v>166</v>
      </c>
      <c r="X126" s="84" t="s">
        <v>167</v>
      </c>
      <c r="Y126" s="86" t="s">
        <v>168</v>
      </c>
      <c r="Z126" s="251" t="s">
        <v>114</v>
      </c>
      <c r="AA126" s="71" t="s">
        <v>221</v>
      </c>
      <c r="AB126" s="71" t="s">
        <v>115</v>
      </c>
      <c r="AC126" s="71"/>
      <c r="AD126" s="75" t="s">
        <v>69</v>
      </c>
      <c r="AE126" s="75" t="s">
        <v>207</v>
      </c>
      <c r="AF126" s="75" t="s">
        <v>216</v>
      </c>
      <c r="AG126" s="76"/>
      <c r="AH126" s="64"/>
      <c r="AI126" s="64"/>
      <c r="AJ126" s="64"/>
      <c r="AK126" s="64"/>
      <c r="AL126" s="64"/>
      <c r="AM126" s="64"/>
      <c r="AN126" s="64"/>
      <c r="AO126" s="65">
        <f>AG126</f>
        <v>0</v>
      </c>
      <c r="AP126" s="65"/>
      <c r="AQ126" s="77"/>
      <c r="AR126" s="66"/>
      <c r="AS126" s="66"/>
      <c r="AT126" s="66"/>
      <c r="AU126" s="67">
        <f>AQ126</f>
        <v>0</v>
      </c>
      <c r="AV126" s="76"/>
      <c r="AW126" s="64"/>
      <c r="AX126" s="64"/>
      <c r="AY126" s="64"/>
      <c r="AZ126" s="65">
        <f>AV126</f>
        <v>0</v>
      </c>
      <c r="BA126" s="76"/>
      <c r="BB126" s="64"/>
      <c r="BC126" s="64"/>
      <c r="BD126" s="64"/>
      <c r="BE126" s="65">
        <f>BA126</f>
        <v>0</v>
      </c>
      <c r="BF126" s="76"/>
      <c r="BG126" s="64"/>
      <c r="BH126" s="64"/>
      <c r="BI126" s="64"/>
      <c r="BJ126" s="65">
        <f>BF126</f>
        <v>0</v>
      </c>
    </row>
    <row r="127" spans="1:62" ht="12.75" x14ac:dyDescent="0.2">
      <c r="A127" s="231"/>
      <c r="B127" s="233"/>
      <c r="C127" s="269"/>
      <c r="D127" s="1"/>
      <c r="E127" s="1"/>
      <c r="F127" s="107"/>
      <c r="G127" s="107"/>
      <c r="H127" s="107"/>
      <c r="I127" s="154"/>
      <c r="J127" s="107"/>
      <c r="K127" s="107"/>
      <c r="L127" s="107"/>
      <c r="M127" s="60"/>
      <c r="N127" s="155"/>
      <c r="O127" s="155"/>
      <c r="P127" s="155"/>
      <c r="Q127" s="109"/>
      <c r="R127" s="109"/>
      <c r="S127" s="109"/>
      <c r="T127" s="109"/>
      <c r="U127" s="109"/>
      <c r="V127" s="109"/>
      <c r="W127" s="156"/>
      <c r="X127" s="84"/>
      <c r="Y127" s="86"/>
      <c r="Z127" s="243"/>
      <c r="AA127" s="71"/>
      <c r="AB127" s="71"/>
      <c r="AC127" s="71"/>
      <c r="AD127" s="75" t="s">
        <v>69</v>
      </c>
      <c r="AE127" s="75" t="s">
        <v>87</v>
      </c>
      <c r="AF127" s="75" t="s">
        <v>216</v>
      </c>
      <c r="AG127" s="76">
        <v>709.1</v>
      </c>
      <c r="AH127" s="64">
        <v>709.1</v>
      </c>
      <c r="AI127" s="64"/>
      <c r="AJ127" s="64"/>
      <c r="AK127" s="64"/>
      <c r="AL127" s="64"/>
      <c r="AM127" s="64"/>
      <c r="AN127" s="64"/>
      <c r="AO127" s="65">
        <f>AG127</f>
        <v>709.1</v>
      </c>
      <c r="AP127" s="65">
        <f>AH127</f>
        <v>709.1</v>
      </c>
      <c r="AQ127" s="77">
        <v>729.9</v>
      </c>
      <c r="AR127" s="66"/>
      <c r="AS127" s="66"/>
      <c r="AT127" s="66"/>
      <c r="AU127" s="67">
        <f>AQ127</f>
        <v>729.9</v>
      </c>
      <c r="AV127" s="76">
        <v>729.9</v>
      </c>
      <c r="AW127" s="64"/>
      <c r="AX127" s="64"/>
      <c r="AY127" s="64"/>
      <c r="AZ127" s="65">
        <f>AV127</f>
        <v>729.9</v>
      </c>
      <c r="BA127" s="76">
        <v>729.9</v>
      </c>
      <c r="BB127" s="64"/>
      <c r="BC127" s="64"/>
      <c r="BD127" s="64"/>
      <c r="BE127" s="65">
        <f>BA127</f>
        <v>729.9</v>
      </c>
      <c r="BF127" s="76">
        <v>729.9</v>
      </c>
      <c r="BG127" s="64"/>
      <c r="BH127" s="64"/>
      <c r="BI127" s="64"/>
      <c r="BJ127" s="65">
        <f>BF127</f>
        <v>729.9</v>
      </c>
    </row>
    <row r="128" spans="1:62" ht="12.75" x14ac:dyDescent="0.2">
      <c r="A128" s="225" t="s">
        <v>59</v>
      </c>
      <c r="B128" s="68"/>
      <c r="C128" s="224"/>
      <c r="D128" s="1"/>
      <c r="E128" s="1"/>
      <c r="F128" s="107"/>
      <c r="G128" s="107"/>
      <c r="H128" s="107"/>
      <c r="I128" s="154"/>
      <c r="J128" s="107"/>
      <c r="K128" s="107"/>
      <c r="L128" s="107"/>
      <c r="M128" s="60"/>
      <c r="N128" s="155"/>
      <c r="O128" s="155"/>
      <c r="P128" s="155"/>
      <c r="Q128" s="109"/>
      <c r="R128" s="109"/>
      <c r="S128" s="109"/>
      <c r="T128" s="109"/>
      <c r="U128" s="109"/>
      <c r="V128" s="109"/>
      <c r="W128" s="156"/>
      <c r="X128" s="84"/>
      <c r="Y128" s="86"/>
      <c r="Z128" s="211"/>
      <c r="AA128" s="71"/>
      <c r="AB128" s="71"/>
      <c r="AC128" s="71"/>
      <c r="AD128" s="75" t="s">
        <v>67</v>
      </c>
      <c r="AE128" s="75" t="s">
        <v>181</v>
      </c>
      <c r="AF128" s="75" t="s">
        <v>216</v>
      </c>
      <c r="AG128" s="76">
        <v>0</v>
      </c>
      <c r="AH128" s="64"/>
      <c r="AI128" s="64"/>
      <c r="AJ128" s="64"/>
      <c r="AK128" s="64"/>
      <c r="AL128" s="64"/>
      <c r="AM128" s="64"/>
      <c r="AN128" s="64"/>
      <c r="AO128" s="65">
        <f>AG128</f>
        <v>0</v>
      </c>
      <c r="AP128" s="65"/>
      <c r="AQ128" s="77"/>
      <c r="AR128" s="66"/>
      <c r="AS128" s="66"/>
      <c r="AT128" s="66"/>
      <c r="AU128" s="67"/>
      <c r="AV128" s="76"/>
      <c r="AW128" s="64"/>
      <c r="AX128" s="64"/>
      <c r="AY128" s="64"/>
      <c r="AZ128" s="65"/>
      <c r="BA128" s="76"/>
      <c r="BB128" s="64"/>
      <c r="BC128" s="64"/>
      <c r="BD128" s="64"/>
      <c r="BE128" s="65"/>
      <c r="BF128" s="76"/>
      <c r="BG128" s="64"/>
      <c r="BH128" s="64"/>
      <c r="BI128" s="64"/>
      <c r="BJ128" s="65"/>
    </row>
    <row r="129" spans="1:62" ht="36.75" customHeight="1" x14ac:dyDescent="0.2">
      <c r="A129" s="177" t="s">
        <v>169</v>
      </c>
      <c r="B129" s="70">
        <v>7900</v>
      </c>
      <c r="C129" s="151" t="s">
        <v>197</v>
      </c>
      <c r="D129" s="151" t="s">
        <v>197</v>
      </c>
      <c r="E129" s="151" t="s">
        <v>197</v>
      </c>
      <c r="F129" s="151" t="s">
        <v>197</v>
      </c>
      <c r="G129" s="151" t="s">
        <v>197</v>
      </c>
      <c r="H129" s="151" t="s">
        <v>197</v>
      </c>
      <c r="I129" s="151" t="s">
        <v>197</v>
      </c>
      <c r="J129" s="151" t="s">
        <v>197</v>
      </c>
      <c r="K129" s="151" t="s">
        <v>197</v>
      </c>
      <c r="L129" s="151" t="s">
        <v>197</v>
      </c>
      <c r="M129" s="151" t="s">
        <v>197</v>
      </c>
      <c r="N129" s="151" t="s">
        <v>197</v>
      </c>
      <c r="O129" s="151" t="s">
        <v>197</v>
      </c>
      <c r="P129" s="151" t="s">
        <v>197</v>
      </c>
      <c r="Q129" s="152" t="s">
        <v>197</v>
      </c>
      <c r="R129" s="152" t="s">
        <v>197</v>
      </c>
      <c r="S129" s="152" t="s">
        <v>197</v>
      </c>
      <c r="T129" s="152" t="s">
        <v>197</v>
      </c>
      <c r="U129" s="152" t="s">
        <v>197</v>
      </c>
      <c r="V129" s="152" t="s">
        <v>197</v>
      </c>
      <c r="W129" s="152" t="s">
        <v>197</v>
      </c>
      <c r="X129" s="151" t="s">
        <v>197</v>
      </c>
      <c r="Y129" s="151" t="s">
        <v>197</v>
      </c>
      <c r="Z129" s="151" t="s">
        <v>197</v>
      </c>
      <c r="AA129" s="151" t="s">
        <v>197</v>
      </c>
      <c r="AB129" s="151" t="s">
        <v>197</v>
      </c>
      <c r="AC129" s="151" t="s">
        <v>197</v>
      </c>
      <c r="AD129" s="153" t="s">
        <v>197</v>
      </c>
      <c r="AE129" s="153"/>
      <c r="AF129" s="153"/>
      <c r="AG129" s="76">
        <f t="shared" ref="AG129:AM129" si="52">AG131+AG132</f>
        <v>0</v>
      </c>
      <c r="AH129" s="76"/>
      <c r="AI129" s="76">
        <f t="shared" si="52"/>
        <v>0</v>
      </c>
      <c r="AJ129" s="76"/>
      <c r="AK129" s="76">
        <f t="shared" si="52"/>
        <v>0</v>
      </c>
      <c r="AL129" s="76"/>
      <c r="AM129" s="76">
        <f t="shared" si="52"/>
        <v>0</v>
      </c>
      <c r="AN129" s="76"/>
      <c r="AO129" s="102">
        <f t="shared" ref="AO129:BE129" si="53">AO131+AO132</f>
        <v>0</v>
      </c>
      <c r="AP129" s="102"/>
      <c r="AQ129" s="77">
        <f t="shared" si="53"/>
        <v>0</v>
      </c>
      <c r="AR129" s="77">
        <f t="shared" si="53"/>
        <v>0</v>
      </c>
      <c r="AS129" s="77">
        <f t="shared" si="53"/>
        <v>0</v>
      </c>
      <c r="AT129" s="77">
        <f t="shared" si="53"/>
        <v>0</v>
      </c>
      <c r="AU129" s="103">
        <f t="shared" si="53"/>
        <v>0</v>
      </c>
      <c r="AV129" s="76">
        <f t="shared" si="53"/>
        <v>0</v>
      </c>
      <c r="AW129" s="76">
        <f t="shared" si="53"/>
        <v>0</v>
      </c>
      <c r="AX129" s="76">
        <f t="shared" si="53"/>
        <v>0</v>
      </c>
      <c r="AY129" s="76">
        <f t="shared" si="53"/>
        <v>0</v>
      </c>
      <c r="AZ129" s="102">
        <f t="shared" si="53"/>
        <v>0</v>
      </c>
      <c r="BA129" s="76">
        <f t="shared" si="53"/>
        <v>0</v>
      </c>
      <c r="BB129" s="76">
        <f t="shared" si="53"/>
        <v>0</v>
      </c>
      <c r="BC129" s="76">
        <f t="shared" si="53"/>
        <v>0</v>
      </c>
      <c r="BD129" s="76">
        <f t="shared" si="53"/>
        <v>0</v>
      </c>
      <c r="BE129" s="102">
        <f t="shared" si="53"/>
        <v>0</v>
      </c>
      <c r="BF129" s="76">
        <f>BF131+BF132</f>
        <v>0</v>
      </c>
      <c r="BG129" s="76">
        <f>BG131+BG132</f>
        <v>0</v>
      </c>
      <c r="BH129" s="76">
        <f>BH131+BH132</f>
        <v>0</v>
      </c>
      <c r="BI129" s="76">
        <f>BI131+BI132</f>
        <v>0</v>
      </c>
      <c r="BJ129" s="102">
        <f>BJ131+BJ132</f>
        <v>0</v>
      </c>
    </row>
    <row r="130" spans="1:62" ht="11.25" customHeight="1" x14ac:dyDescent="0.2">
      <c r="A130" s="176" t="s">
        <v>38</v>
      </c>
      <c r="B130" s="52">
        <v>7901</v>
      </c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55"/>
      <c r="AE130" s="55"/>
      <c r="AF130" s="55"/>
      <c r="AG130" s="95"/>
      <c r="AH130" s="95"/>
      <c r="AI130" s="95"/>
      <c r="AJ130" s="95"/>
      <c r="AK130" s="95"/>
      <c r="AL130" s="95"/>
      <c r="AM130" s="95"/>
      <c r="AN130" s="95"/>
      <c r="AO130" s="96"/>
      <c r="AP130" s="96"/>
      <c r="AQ130" s="185"/>
      <c r="AR130" s="185"/>
      <c r="AS130" s="185"/>
      <c r="AT130" s="185"/>
      <c r="AU130" s="218"/>
      <c r="AV130" s="95"/>
      <c r="AW130" s="95"/>
      <c r="AX130" s="95"/>
      <c r="AY130" s="95"/>
      <c r="AZ130" s="96"/>
      <c r="BA130" s="95"/>
      <c r="BB130" s="95"/>
      <c r="BC130" s="95"/>
      <c r="BD130" s="95"/>
      <c r="BE130" s="96"/>
      <c r="BF130" s="95"/>
      <c r="BG130" s="95"/>
      <c r="BH130" s="95"/>
      <c r="BI130" s="95"/>
      <c r="BJ130" s="96"/>
    </row>
    <row r="131" spans="1:62" ht="34.5" hidden="1" customHeight="1" x14ac:dyDescent="0.2">
      <c r="A131" s="181" t="s">
        <v>39</v>
      </c>
      <c r="B131" s="68">
        <v>7901</v>
      </c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3"/>
      <c r="AE131" s="63"/>
      <c r="AF131" s="63"/>
      <c r="AG131" s="98"/>
      <c r="AH131" s="98"/>
      <c r="AI131" s="98"/>
      <c r="AJ131" s="98"/>
      <c r="AK131" s="98"/>
      <c r="AL131" s="98"/>
      <c r="AM131" s="98"/>
      <c r="AN131" s="98"/>
      <c r="AO131" s="99"/>
      <c r="AP131" s="99"/>
      <c r="AQ131" s="209"/>
      <c r="AR131" s="209"/>
      <c r="AS131" s="209"/>
      <c r="AT131" s="209"/>
      <c r="AU131" s="219"/>
      <c r="AV131" s="98"/>
      <c r="AW131" s="98"/>
      <c r="AX131" s="98"/>
      <c r="AY131" s="98"/>
      <c r="AZ131" s="99"/>
      <c r="BA131" s="98"/>
      <c r="BB131" s="98"/>
      <c r="BC131" s="98"/>
      <c r="BD131" s="98"/>
      <c r="BE131" s="99"/>
      <c r="BF131" s="98"/>
      <c r="BG131" s="98"/>
      <c r="BH131" s="98"/>
      <c r="BI131" s="98"/>
      <c r="BJ131" s="99"/>
    </row>
    <row r="132" spans="1:62" ht="34.5" hidden="1" customHeight="1" x14ac:dyDescent="0.2">
      <c r="A132" s="177" t="s">
        <v>39</v>
      </c>
      <c r="B132" s="70">
        <v>7902</v>
      </c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5"/>
      <c r="AE132" s="75"/>
      <c r="AF132" s="75"/>
      <c r="AG132" s="186"/>
      <c r="AH132" s="186"/>
      <c r="AI132" s="186"/>
      <c r="AJ132" s="186"/>
      <c r="AK132" s="186"/>
      <c r="AL132" s="186"/>
      <c r="AM132" s="186"/>
      <c r="AN132" s="186"/>
      <c r="AO132" s="188"/>
      <c r="AP132" s="188"/>
      <c r="AQ132" s="205"/>
      <c r="AR132" s="205"/>
      <c r="AS132" s="205"/>
      <c r="AT132" s="205"/>
      <c r="AU132" s="221"/>
      <c r="AV132" s="186"/>
      <c r="AW132" s="186"/>
      <c r="AX132" s="186"/>
      <c r="AY132" s="186"/>
      <c r="AZ132" s="188"/>
      <c r="BA132" s="186"/>
      <c r="BB132" s="186"/>
      <c r="BC132" s="186"/>
      <c r="BD132" s="186"/>
      <c r="BE132" s="188"/>
      <c r="BF132" s="186"/>
      <c r="BG132" s="186"/>
      <c r="BH132" s="186"/>
      <c r="BI132" s="186"/>
      <c r="BJ132" s="188"/>
    </row>
    <row r="133" spans="1:62" s="32" customFormat="1" ht="39" customHeight="1" thickBot="1" x14ac:dyDescent="0.25">
      <c r="A133" s="189" t="s">
        <v>170</v>
      </c>
      <c r="B133" s="190">
        <v>8000</v>
      </c>
      <c r="C133" s="206"/>
      <c r="D133" s="206"/>
      <c r="E133" s="206"/>
      <c r="F133" s="206"/>
      <c r="G133" s="206"/>
      <c r="H133" s="206"/>
      <c r="I133" s="206"/>
      <c r="J133" s="206"/>
      <c r="K133" s="206"/>
      <c r="L133" s="206"/>
      <c r="M133" s="206"/>
      <c r="N133" s="206"/>
      <c r="O133" s="206"/>
      <c r="P133" s="206"/>
      <c r="Q133" s="206"/>
      <c r="R133" s="206"/>
      <c r="S133" s="206"/>
      <c r="T133" s="206"/>
      <c r="U133" s="206"/>
      <c r="V133" s="206"/>
      <c r="W133" s="206"/>
      <c r="X133" s="206"/>
      <c r="Y133" s="206"/>
      <c r="Z133" s="206"/>
      <c r="AA133" s="206"/>
      <c r="AB133" s="206"/>
      <c r="AC133" s="206"/>
      <c r="AD133" s="191" t="s">
        <v>171</v>
      </c>
      <c r="AE133" s="191" t="s">
        <v>176</v>
      </c>
      <c r="AF133" s="191" t="s">
        <v>219</v>
      </c>
      <c r="AG133" s="192">
        <v>0</v>
      </c>
      <c r="AH133" s="192"/>
      <c r="AI133" s="192"/>
      <c r="AJ133" s="192"/>
      <c r="AK133" s="192"/>
      <c r="AL133" s="192"/>
      <c r="AM133" s="192"/>
      <c r="AN133" s="192"/>
      <c r="AO133" s="193">
        <v>0</v>
      </c>
      <c r="AP133" s="193"/>
      <c r="AQ133" s="222">
        <v>0</v>
      </c>
      <c r="AR133" s="222"/>
      <c r="AS133" s="222"/>
      <c r="AT133" s="222"/>
      <c r="AU133" s="223">
        <v>105.5</v>
      </c>
      <c r="AV133" s="192">
        <v>104.8</v>
      </c>
      <c r="AW133" s="192"/>
      <c r="AX133" s="192"/>
      <c r="AY133" s="192"/>
      <c r="AZ133" s="193">
        <v>207.6</v>
      </c>
      <c r="BA133" s="192">
        <v>201.8</v>
      </c>
      <c r="BB133" s="192"/>
      <c r="BC133" s="192"/>
      <c r="BD133" s="192"/>
      <c r="BE133" s="193">
        <v>207.6</v>
      </c>
      <c r="BF133" s="192">
        <v>201.8</v>
      </c>
      <c r="BG133" s="192"/>
      <c r="BH133" s="192"/>
      <c r="BI133" s="192"/>
      <c r="BJ133" s="193">
        <v>207.6</v>
      </c>
    </row>
    <row r="134" spans="1:62" s="32" customFormat="1" ht="26.25" customHeight="1" thickBot="1" x14ac:dyDescent="0.25">
      <c r="A134" s="157" t="s">
        <v>184</v>
      </c>
      <c r="B134" s="9">
        <v>10100</v>
      </c>
      <c r="C134" s="207" t="s">
        <v>197</v>
      </c>
      <c r="D134" s="207" t="s">
        <v>197</v>
      </c>
      <c r="E134" s="207" t="s">
        <v>197</v>
      </c>
      <c r="F134" s="207" t="s">
        <v>197</v>
      </c>
      <c r="G134" s="207" t="s">
        <v>197</v>
      </c>
      <c r="H134" s="207" t="s">
        <v>197</v>
      </c>
      <c r="I134" s="207" t="s">
        <v>197</v>
      </c>
      <c r="J134" s="207" t="s">
        <v>197</v>
      </c>
      <c r="K134" s="207" t="s">
        <v>197</v>
      </c>
      <c r="L134" s="207" t="s">
        <v>197</v>
      </c>
      <c r="M134" s="207" t="s">
        <v>197</v>
      </c>
      <c r="N134" s="207" t="s">
        <v>197</v>
      </c>
      <c r="O134" s="207" t="s">
        <v>197</v>
      </c>
      <c r="P134" s="207" t="s">
        <v>197</v>
      </c>
      <c r="Q134" s="207" t="s">
        <v>197</v>
      </c>
      <c r="R134" s="207" t="s">
        <v>197</v>
      </c>
      <c r="S134" s="207" t="s">
        <v>197</v>
      </c>
      <c r="T134" s="207" t="s">
        <v>197</v>
      </c>
      <c r="U134" s="207" t="s">
        <v>197</v>
      </c>
      <c r="V134" s="207" t="s">
        <v>197</v>
      </c>
      <c r="W134" s="207" t="s">
        <v>197</v>
      </c>
      <c r="X134" s="207" t="s">
        <v>197</v>
      </c>
      <c r="Y134" s="207" t="s">
        <v>197</v>
      </c>
      <c r="Z134" s="207" t="s">
        <v>197</v>
      </c>
      <c r="AA134" s="207" t="s">
        <v>197</v>
      </c>
      <c r="AB134" s="207" t="s">
        <v>197</v>
      </c>
      <c r="AC134" s="207" t="s">
        <v>197</v>
      </c>
      <c r="AD134" s="208" t="s">
        <v>197</v>
      </c>
      <c r="AE134" s="208"/>
      <c r="AF134" s="208"/>
      <c r="AG134" s="158">
        <f t="shared" ref="AG134:AP134" si="54">AG18+AG133</f>
        <v>11307</v>
      </c>
      <c r="AH134" s="158">
        <f t="shared" si="54"/>
        <v>10367.999999999998</v>
      </c>
      <c r="AI134" s="158">
        <f t="shared" si="54"/>
        <v>113.6</v>
      </c>
      <c r="AJ134" s="158">
        <f t="shared" si="54"/>
        <v>113.6</v>
      </c>
      <c r="AK134" s="158">
        <f t="shared" si="54"/>
        <v>5476.9</v>
      </c>
      <c r="AL134" s="158">
        <f t="shared" si="54"/>
        <v>5184.9000000000005</v>
      </c>
      <c r="AM134" s="158">
        <f t="shared" si="54"/>
        <v>0</v>
      </c>
      <c r="AN134" s="158"/>
      <c r="AO134" s="159">
        <f t="shared" si="54"/>
        <v>5666.5</v>
      </c>
      <c r="AP134" s="159">
        <f t="shared" si="54"/>
        <v>8079.7000000000007</v>
      </c>
      <c r="AQ134" s="158">
        <f t="shared" ref="AQ134:BJ134" si="55">AQ18+AQ133</f>
        <v>6690.9</v>
      </c>
      <c r="AR134" s="158">
        <f t="shared" si="55"/>
        <v>95.9</v>
      </c>
      <c r="AS134" s="158">
        <f t="shared" si="55"/>
        <v>1648.2</v>
      </c>
      <c r="AT134" s="158">
        <f t="shared" si="55"/>
        <v>0</v>
      </c>
      <c r="AU134" s="159">
        <f t="shared" si="55"/>
        <v>5052.2999999999993</v>
      </c>
      <c r="AV134" s="158">
        <f t="shared" si="55"/>
        <v>5468.4</v>
      </c>
      <c r="AW134" s="158">
        <f t="shared" si="55"/>
        <v>99.5</v>
      </c>
      <c r="AX134" s="158">
        <f t="shared" si="55"/>
        <v>1177.8000000000002</v>
      </c>
      <c r="AY134" s="158">
        <f t="shared" si="55"/>
        <v>0</v>
      </c>
      <c r="AZ134" s="159">
        <f t="shared" si="55"/>
        <v>4293.8999999999996</v>
      </c>
      <c r="BA134" s="158">
        <f t="shared" si="55"/>
        <v>5099.8</v>
      </c>
      <c r="BB134" s="158">
        <f t="shared" si="55"/>
        <v>103.7</v>
      </c>
      <c r="BC134" s="158">
        <f t="shared" si="55"/>
        <v>960.3</v>
      </c>
      <c r="BD134" s="158">
        <f t="shared" si="55"/>
        <v>0</v>
      </c>
      <c r="BE134" s="159">
        <f t="shared" si="55"/>
        <v>4041.6</v>
      </c>
      <c r="BF134" s="158">
        <f t="shared" si="55"/>
        <v>5099.8</v>
      </c>
      <c r="BG134" s="158">
        <f t="shared" si="55"/>
        <v>103.7</v>
      </c>
      <c r="BH134" s="158">
        <f t="shared" si="55"/>
        <v>960.3</v>
      </c>
      <c r="BI134" s="158">
        <f t="shared" si="55"/>
        <v>0</v>
      </c>
      <c r="BJ134" s="159">
        <f t="shared" si="55"/>
        <v>4041.6</v>
      </c>
    </row>
    <row r="135" spans="1:62" ht="34.5" customHeight="1" x14ac:dyDescent="0.2">
      <c r="A135" s="160"/>
      <c r="B135" s="161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63"/>
      <c r="AE135" s="163"/>
      <c r="AF135" s="163"/>
      <c r="AG135" s="15"/>
      <c r="AH135" s="15"/>
      <c r="AI135" s="15"/>
      <c r="AJ135" s="15"/>
      <c r="AK135" s="15"/>
      <c r="AL135" s="15"/>
      <c r="AM135" s="15"/>
      <c r="AN135" s="15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</row>
    <row r="136" spans="1:62" ht="12.75" customHeight="1" x14ac:dyDescent="0.2">
      <c r="A136" s="15" t="s">
        <v>22</v>
      </c>
      <c r="B136" s="164"/>
      <c r="C136" s="164"/>
      <c r="D136" s="164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 t="s">
        <v>80</v>
      </c>
      <c r="X136" s="164"/>
      <c r="Y136" s="164"/>
      <c r="Z136" s="164"/>
      <c r="AA136" s="164"/>
      <c r="AB136" s="164"/>
      <c r="AC136" s="164"/>
      <c r="AD136" s="164"/>
      <c r="AE136" s="164"/>
      <c r="AF136" s="164"/>
      <c r="AG136" s="15"/>
      <c r="AH136" s="15"/>
      <c r="AI136" s="15"/>
      <c r="AJ136" s="15"/>
      <c r="AK136" s="15"/>
      <c r="AL136" s="15"/>
      <c r="AM136" s="15"/>
      <c r="AN136" s="15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</row>
    <row r="137" spans="1:62" ht="18.75" customHeight="1" x14ac:dyDescent="0.2">
      <c r="A137" s="15"/>
      <c r="B137" s="258"/>
      <c r="C137" s="258"/>
      <c r="D137" s="258"/>
      <c r="E137" s="258"/>
      <c r="F137" s="258"/>
      <c r="G137" s="258"/>
      <c r="H137" s="258"/>
      <c r="I137" s="258"/>
      <c r="J137" s="258"/>
      <c r="K137" s="258"/>
      <c r="L137" s="258"/>
      <c r="M137" s="258"/>
      <c r="N137" s="258"/>
      <c r="O137" s="258"/>
      <c r="P137" s="258"/>
      <c r="Q137" s="258"/>
      <c r="R137" s="258"/>
      <c r="S137" s="258"/>
      <c r="T137" s="258"/>
      <c r="U137" s="258"/>
      <c r="V137" s="258"/>
      <c r="W137" s="258"/>
      <c r="X137" s="258"/>
      <c r="Y137" s="258"/>
      <c r="Z137" s="258"/>
      <c r="AA137" s="258"/>
      <c r="AB137" s="258"/>
      <c r="AC137" s="258"/>
      <c r="AD137" s="258"/>
      <c r="AE137" s="258"/>
      <c r="AF137" s="258"/>
      <c r="AG137" s="15"/>
      <c r="AH137" s="15"/>
      <c r="AI137" s="15"/>
      <c r="AJ137" s="15"/>
      <c r="AK137" s="15"/>
      <c r="AL137" s="15"/>
      <c r="AM137" s="15"/>
      <c r="AN137" s="15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</row>
    <row r="138" spans="1:62" ht="34.5" hidden="1" customHeight="1" x14ac:dyDescent="0.2">
      <c r="A138" s="15"/>
      <c r="B138" s="161"/>
      <c r="C138" s="15"/>
      <c r="D138" s="165"/>
      <c r="E138" s="15"/>
      <c r="F138" s="15"/>
      <c r="G138" s="15"/>
      <c r="H138" s="15"/>
      <c r="I138" s="15"/>
      <c r="K138" s="15"/>
      <c r="L138" s="15"/>
      <c r="Q138" s="15"/>
      <c r="R138" s="15"/>
      <c r="S138" s="15"/>
      <c r="T138" s="15"/>
      <c r="U138" s="15"/>
      <c r="V138" s="15"/>
      <c r="W138" s="15"/>
      <c r="X138" s="15"/>
      <c r="Y138" s="15"/>
      <c r="Z138" s="162"/>
      <c r="AA138" s="15"/>
      <c r="AB138" s="15"/>
      <c r="AC138" s="15"/>
      <c r="AD138" s="163"/>
      <c r="AE138" s="163"/>
      <c r="AF138" s="163"/>
      <c r="AG138" s="15"/>
      <c r="AH138" s="15"/>
      <c r="AI138" s="15"/>
      <c r="AJ138" s="15"/>
      <c r="AK138" s="15"/>
      <c r="AL138" s="15"/>
      <c r="AM138" s="15"/>
      <c r="AN138" s="15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</row>
    <row r="139" spans="1:62" ht="23.25" customHeight="1" x14ac:dyDescent="0.2">
      <c r="A139" s="15"/>
      <c r="B139" s="194"/>
      <c r="C139" s="194"/>
      <c r="D139" s="194"/>
      <c r="E139" s="194"/>
      <c r="F139" s="194"/>
      <c r="G139" s="194"/>
      <c r="H139" s="194"/>
      <c r="I139" s="194"/>
      <c r="J139" s="194"/>
      <c r="K139" s="194"/>
      <c r="L139" s="194"/>
      <c r="M139" s="194"/>
      <c r="N139" s="194"/>
      <c r="O139" s="194"/>
      <c r="P139" s="194"/>
      <c r="Q139" s="194"/>
      <c r="R139" s="194"/>
      <c r="S139" s="194"/>
      <c r="T139" s="194"/>
      <c r="U139" s="194"/>
      <c r="V139" s="194"/>
      <c r="W139" s="194"/>
      <c r="X139" s="194"/>
      <c r="Y139" s="194"/>
      <c r="Z139" s="194"/>
      <c r="AA139" s="194"/>
      <c r="AB139" s="194"/>
      <c r="AC139" s="194"/>
      <c r="AD139" s="194"/>
      <c r="AE139" s="194"/>
      <c r="AF139" s="194"/>
      <c r="AG139" s="15"/>
      <c r="AH139" s="15"/>
      <c r="AI139" s="15"/>
      <c r="AJ139" s="15"/>
      <c r="AK139" s="15"/>
      <c r="AL139" s="15"/>
      <c r="AM139" s="15"/>
      <c r="AN139" s="15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</row>
    <row r="140" spans="1:62" ht="24.75" hidden="1" customHeight="1" x14ac:dyDescent="0.2">
      <c r="A140" s="15"/>
      <c r="B140" s="258"/>
      <c r="C140" s="258"/>
      <c r="D140" s="258"/>
      <c r="E140" s="258"/>
      <c r="F140" s="258"/>
      <c r="G140" s="258"/>
      <c r="H140" s="258"/>
      <c r="I140" s="258"/>
      <c r="J140" s="258"/>
      <c r="K140" s="258"/>
      <c r="L140" s="258"/>
      <c r="M140" s="258"/>
      <c r="N140" s="258"/>
      <c r="O140" s="258"/>
      <c r="P140" s="258"/>
      <c r="Q140" s="258"/>
      <c r="R140" s="258"/>
      <c r="S140" s="258"/>
      <c r="T140" s="258"/>
      <c r="U140" s="258"/>
      <c r="V140" s="258"/>
      <c r="W140" s="258"/>
      <c r="X140" s="258"/>
      <c r="Y140" s="258"/>
      <c r="Z140" s="258"/>
      <c r="AA140" s="258"/>
      <c r="AB140" s="258"/>
      <c r="AC140" s="258"/>
      <c r="AD140" s="258"/>
      <c r="AE140" s="258"/>
      <c r="AF140" s="258"/>
      <c r="AG140" s="15"/>
      <c r="AH140" s="15"/>
      <c r="AI140" s="15"/>
      <c r="AJ140" s="15"/>
      <c r="AK140" s="15"/>
      <c r="AL140" s="15"/>
      <c r="AM140" s="15"/>
      <c r="AN140" s="15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</row>
    <row r="141" spans="1:62" ht="34.5" hidden="1" customHeight="1" x14ac:dyDescent="0.2">
      <c r="A141" s="160"/>
      <c r="B141" s="161"/>
      <c r="C141" s="15"/>
      <c r="D141" s="15"/>
      <c r="E141" s="15"/>
      <c r="F141" s="15"/>
      <c r="G141" s="15"/>
      <c r="H141" s="15"/>
      <c r="I141" s="15"/>
      <c r="K141" s="15"/>
      <c r="L141" s="15"/>
      <c r="M141" s="15"/>
      <c r="N141" s="15"/>
      <c r="O141" s="15"/>
      <c r="P141" s="162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63"/>
      <c r="AE141" s="163"/>
      <c r="AF141" s="163"/>
      <c r="AG141" s="15"/>
      <c r="AH141" s="15"/>
      <c r="AI141" s="15"/>
      <c r="AJ141" s="15"/>
      <c r="AK141" s="15"/>
      <c r="AL141" s="15"/>
      <c r="AM141" s="15"/>
      <c r="AN141" s="15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</row>
    <row r="143" spans="1:62" s="168" customFormat="1" ht="20.25" customHeight="1" x14ac:dyDescent="0.2">
      <c r="A143" s="166"/>
      <c r="B143" s="167"/>
      <c r="AD143" s="169"/>
      <c r="AE143" s="169"/>
      <c r="AF143" s="169"/>
      <c r="AO143" s="170"/>
      <c r="AP143" s="170"/>
      <c r="AQ143" s="170"/>
      <c r="AR143" s="170"/>
      <c r="AS143" s="170"/>
      <c r="AT143" s="170"/>
      <c r="AU143" s="170"/>
      <c r="AV143" s="170"/>
      <c r="AW143" s="170"/>
      <c r="AX143" s="170"/>
      <c r="AY143" s="170"/>
      <c r="AZ143" s="170"/>
    </row>
    <row r="144" spans="1:62" s="168" customFormat="1" ht="34.5" customHeight="1" x14ac:dyDescent="0.2">
      <c r="A144" s="166"/>
      <c r="B144" s="167"/>
      <c r="AD144" s="169"/>
      <c r="AE144" s="169"/>
      <c r="AF144" s="169"/>
    </row>
  </sheetData>
  <mergeCells count="206">
    <mergeCell ref="A1:AU1"/>
    <mergeCell ref="A2:AU2"/>
    <mergeCell ref="A5:AF5"/>
    <mergeCell ref="A7:A16"/>
    <mergeCell ref="B7:B16"/>
    <mergeCell ref="AO11:AP11"/>
    <mergeCell ref="AE11:AE16"/>
    <mergeCell ref="AU11:AU16"/>
    <mergeCell ref="AM12:AM16"/>
    <mergeCell ref="AQ10:AU10"/>
    <mergeCell ref="AQ11:AQ16"/>
    <mergeCell ref="D11:D16"/>
    <mergeCell ref="C11:C16"/>
    <mergeCell ref="I11:I16"/>
    <mergeCell ref="G11:G16"/>
    <mergeCell ref="E11:E16"/>
    <mergeCell ref="AT11:AT16"/>
    <mergeCell ref="AR11:AR16"/>
    <mergeCell ref="AH12:AH16"/>
    <mergeCell ref="AI12:AI16"/>
    <mergeCell ref="AD7:AF10"/>
    <mergeCell ref="AP12:AP16"/>
    <mergeCell ref="AG10:AO10"/>
    <mergeCell ref="AS11:AS16"/>
    <mergeCell ref="AC29:AC35"/>
    <mergeCell ref="X29:X35"/>
    <mergeCell ref="BJ12:BJ16"/>
    <mergeCell ref="AG11:AH11"/>
    <mergeCell ref="AI11:AJ11"/>
    <mergeCell ref="AK11:AL11"/>
    <mergeCell ref="BA11:BE11"/>
    <mergeCell ref="AZ11:AZ16"/>
    <mergeCell ref="AM11:AN11"/>
    <mergeCell ref="AN12:AN16"/>
    <mergeCell ref="AK12:AK16"/>
    <mergeCell ref="AL12:AL16"/>
    <mergeCell ref="AF11:AF16"/>
    <mergeCell ref="AO12:AO16"/>
    <mergeCell ref="AY11:AY16"/>
    <mergeCell ref="BF11:BJ11"/>
    <mergeCell ref="BG12:BG16"/>
    <mergeCell ref="BA12:BA16"/>
    <mergeCell ref="AV11:AV16"/>
    <mergeCell ref="AW11:AW16"/>
    <mergeCell ref="AX11:AX16"/>
    <mergeCell ref="BI12:BI16"/>
    <mergeCell ref="BH12:BH16"/>
    <mergeCell ref="BF12:BF16"/>
    <mergeCell ref="AG12:AG16"/>
    <mergeCell ref="AD11:AD16"/>
    <mergeCell ref="AA11:AA16"/>
    <mergeCell ref="BE12:BE16"/>
    <mergeCell ref="BD12:BD16"/>
    <mergeCell ref="BB12:BB16"/>
    <mergeCell ref="BC12:BC16"/>
    <mergeCell ref="AC7:AC16"/>
    <mergeCell ref="C7:AB8"/>
    <mergeCell ref="Z10:AB10"/>
    <mergeCell ref="O11:O16"/>
    <mergeCell ref="AB11:AB16"/>
    <mergeCell ref="AJ12:AJ16"/>
    <mergeCell ref="W9:AB9"/>
    <mergeCell ref="C9:V9"/>
    <mergeCell ref="C10:E10"/>
    <mergeCell ref="W10:Y10"/>
    <mergeCell ref="AG7:BJ9"/>
    <mergeCell ref="BA10:BJ10"/>
    <mergeCell ref="AV10:AZ10"/>
    <mergeCell ref="AB29:AB35"/>
    <mergeCell ref="Z22:Z26"/>
    <mergeCell ref="AA29:AA35"/>
    <mergeCell ref="Y22:Y24"/>
    <mergeCell ref="F10:I10"/>
    <mergeCell ref="J11:J16"/>
    <mergeCell ref="R11:R16"/>
    <mergeCell ref="F11:F16"/>
    <mergeCell ref="K11:K16"/>
    <mergeCell ref="F29:F35"/>
    <mergeCell ref="M29:M35"/>
    <mergeCell ref="P11:P16"/>
    <mergeCell ref="H11:H16"/>
    <mergeCell ref="J10:L10"/>
    <mergeCell ref="Q10:S10"/>
    <mergeCell ref="L11:L16"/>
    <mergeCell ref="V11:V16"/>
    <mergeCell ref="U11:U16"/>
    <mergeCell ref="S11:S16"/>
    <mergeCell ref="N11:N16"/>
    <mergeCell ref="M10:P10"/>
    <mergeCell ref="M11:M16"/>
    <mergeCell ref="Q11:Q16"/>
    <mergeCell ref="T10:V10"/>
    <mergeCell ref="W37:W43"/>
    <mergeCell ref="W71:W79"/>
    <mergeCell ref="X71:X79"/>
    <mergeCell ref="T11:T16"/>
    <mergeCell ref="W22:W26"/>
    <mergeCell ref="Z29:Z35"/>
    <mergeCell ref="Z37:Z40"/>
    <mergeCell ref="X49:X58"/>
    <mergeCell ref="Z11:Z16"/>
    <mergeCell ref="W29:W35"/>
    <mergeCell ref="Y29:Y35"/>
    <mergeCell ref="X11:X16"/>
    <mergeCell ref="W11:W16"/>
    <mergeCell ref="Y11:Y16"/>
    <mergeCell ref="M49:M58"/>
    <mergeCell ref="AC47:AC48"/>
    <mergeCell ref="AC49:AC59"/>
    <mergeCell ref="L71:L79"/>
    <mergeCell ref="K71:K79"/>
    <mergeCell ref="AB49:AB58"/>
    <mergeCell ref="Q49:Q58"/>
    <mergeCell ref="N71:N79"/>
    <mergeCell ref="O49:O58"/>
    <mergeCell ref="N49:N58"/>
    <mergeCell ref="AA49:AA58"/>
    <mergeCell ref="R49:R58"/>
    <mergeCell ref="U49:U58"/>
    <mergeCell ref="V49:V58"/>
    <mergeCell ref="S49:S58"/>
    <mergeCell ref="W49:W58"/>
    <mergeCell ref="Z49:Z58"/>
    <mergeCell ref="P49:P58"/>
    <mergeCell ref="AC72:AC79"/>
    <mergeCell ref="P71:P79"/>
    <mergeCell ref="Y49:Y58"/>
    <mergeCell ref="L49:L58"/>
    <mergeCell ref="G49:G58"/>
    <mergeCell ref="J49:J58"/>
    <mergeCell ref="F49:F58"/>
    <mergeCell ref="D49:D58"/>
    <mergeCell ref="C80:C81"/>
    <mergeCell ref="E71:E79"/>
    <mergeCell ref="D71:D79"/>
    <mergeCell ref="C71:C79"/>
    <mergeCell ref="F71:F79"/>
    <mergeCell ref="F80:F81"/>
    <mergeCell ref="G71:G79"/>
    <mergeCell ref="I71:I79"/>
    <mergeCell ref="H71:H79"/>
    <mergeCell ref="E49:E58"/>
    <mergeCell ref="H49:H58"/>
    <mergeCell ref="K49:K58"/>
    <mergeCell ref="I49:I58"/>
    <mergeCell ref="F67:F68"/>
    <mergeCell ref="C82:C87"/>
    <mergeCell ref="AB71:AB79"/>
    <mergeCell ref="X82:X86"/>
    <mergeCell ref="O71:O79"/>
    <mergeCell ref="W82:W87"/>
    <mergeCell ref="B72:B79"/>
    <mergeCell ref="AA80:AA81"/>
    <mergeCell ref="Z80:Z81"/>
    <mergeCell ref="Y71:Y79"/>
    <mergeCell ref="M80:M81"/>
    <mergeCell ref="E82:E86"/>
    <mergeCell ref="M71:M79"/>
    <mergeCell ref="B140:AF140"/>
    <mergeCell ref="C105:C106"/>
    <mergeCell ref="D105:D106"/>
    <mergeCell ref="E105:E106"/>
    <mergeCell ref="Z126:Z127"/>
    <mergeCell ref="Y105:Y106"/>
    <mergeCell ref="AB105:AB106"/>
    <mergeCell ref="AA105:AA106"/>
    <mergeCell ref="C126:C127"/>
    <mergeCell ref="W105:W106"/>
    <mergeCell ref="B137:AF137"/>
    <mergeCell ref="AC105:AC106"/>
    <mergeCell ref="Z105:Z106"/>
    <mergeCell ref="X105:X106"/>
    <mergeCell ref="A37:A43"/>
    <mergeCell ref="A22:A26"/>
    <mergeCell ref="A29:A35"/>
    <mergeCell ref="B37:B43"/>
    <mergeCell ref="C22:C26"/>
    <mergeCell ref="B22:B26"/>
    <mergeCell ref="A27:A28"/>
    <mergeCell ref="A82:A86"/>
    <mergeCell ref="AC80:AC81"/>
    <mergeCell ref="B27:B28"/>
    <mergeCell ref="B29:B35"/>
    <mergeCell ref="C37:C43"/>
    <mergeCell ref="C49:C58"/>
    <mergeCell ref="B49:B59"/>
    <mergeCell ref="B47:B48"/>
    <mergeCell ref="E29:E35"/>
    <mergeCell ref="C29:C35"/>
    <mergeCell ref="D29:D35"/>
    <mergeCell ref="T49:T58"/>
    <mergeCell ref="AB80:AB81"/>
    <mergeCell ref="W80:W81"/>
    <mergeCell ref="AA71:AA79"/>
    <mergeCell ref="Z71:Z79"/>
    <mergeCell ref="J71:J79"/>
    <mergeCell ref="A126:A127"/>
    <mergeCell ref="B126:B127"/>
    <mergeCell ref="B105:B106"/>
    <mergeCell ref="A105:A106"/>
    <mergeCell ref="A72:A79"/>
    <mergeCell ref="A49:A59"/>
    <mergeCell ref="B82:B86"/>
    <mergeCell ref="B80:B81"/>
    <mergeCell ref="A47:A48"/>
    <mergeCell ref="A80:A81"/>
  </mergeCells>
  <phoneticPr fontId="0" type="noConversion"/>
  <pageMargins left="0.75" right="0.4" top="0.51" bottom="0.53" header="0.5" footer="0.5"/>
  <pageSetup paperSize="9" scale="42" orientation="landscape" r:id="rId1"/>
  <headerFooter alignWithMargins="0"/>
  <rowBreaks count="3" manualBreakCount="3">
    <brk id="60" max="61" man="1"/>
    <brk id="97" max="61" man="1"/>
    <brk id="139" max="6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 тимяши</vt:lpstr>
      <vt:lpstr>'ч тимяши'!Область_печати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ЕРЁМИНА ОЛЬГА МИХАЙЛОВНА</dc:creator>
  <cp:lastModifiedBy>Долгова Татьяна Петровна</cp:lastModifiedBy>
  <cp:lastPrinted>2021-11-11T14:08:43Z</cp:lastPrinted>
  <dcterms:created xsi:type="dcterms:W3CDTF">2017-02-09T08:40:01Z</dcterms:created>
  <dcterms:modified xsi:type="dcterms:W3CDTF">2023-03-24T12:09:18Z</dcterms:modified>
</cp:coreProperties>
</file>