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яровые" sheetId="1" r:id="rId1"/>
    <sheet name="озимые" sheetId="2" r:id="rId2"/>
  </sheets>
  <calcPr calcId="145621"/>
</workbook>
</file>

<file path=xl/calcChain.xml><?xml version="1.0" encoding="utf-8"?>
<calcChain xmlns="http://schemas.openxmlformats.org/spreadsheetml/2006/main">
  <c r="W28" i="2" l="1"/>
  <c r="U28" i="2"/>
  <c r="T28" i="2"/>
  <c r="S28" i="2"/>
  <c r="Q28" i="2"/>
  <c r="O28" i="2"/>
  <c r="M28" i="2"/>
  <c r="H28" i="2"/>
  <c r="G28" i="2"/>
  <c r="F28" i="2"/>
  <c r="E28" i="2"/>
  <c r="C28" i="2"/>
  <c r="D28" i="2" s="1"/>
  <c r="B28" i="2"/>
  <c r="P27" i="2"/>
  <c r="J27" i="2"/>
  <c r="N27" i="2" s="1"/>
  <c r="I27" i="2"/>
  <c r="H27" i="2"/>
  <c r="D27" i="2"/>
  <c r="I26" i="2"/>
  <c r="J26" i="2" s="1"/>
  <c r="H26" i="2"/>
  <c r="D26" i="2"/>
  <c r="I25" i="2"/>
  <c r="J25" i="2" s="1"/>
  <c r="H25" i="2"/>
  <c r="D25" i="2"/>
  <c r="I24" i="2"/>
  <c r="J24" i="2" s="1"/>
  <c r="H24" i="2"/>
  <c r="D24" i="2"/>
  <c r="I23" i="2"/>
  <c r="J23" i="2" s="1"/>
  <c r="H23" i="2"/>
  <c r="D23" i="2"/>
  <c r="I22" i="2"/>
  <c r="J22" i="2" s="1"/>
  <c r="H22" i="2"/>
  <c r="D22" i="2"/>
  <c r="I21" i="2"/>
  <c r="J21" i="2" s="1"/>
  <c r="H21" i="2"/>
  <c r="D21" i="2"/>
  <c r="J20" i="2"/>
  <c r="P20" i="2" s="1"/>
  <c r="I20" i="2"/>
  <c r="H20" i="2"/>
  <c r="D20" i="2"/>
  <c r="J19" i="2"/>
  <c r="R19" i="2" s="1"/>
  <c r="H19" i="2"/>
  <c r="D19" i="2"/>
  <c r="I18" i="2"/>
  <c r="J18" i="2" s="1"/>
  <c r="H18" i="2"/>
  <c r="D18" i="2"/>
  <c r="I17" i="2"/>
  <c r="J17" i="2" s="1"/>
  <c r="H17" i="2"/>
  <c r="D17" i="2"/>
  <c r="I16" i="2"/>
  <c r="J16" i="2" s="1"/>
  <c r="H16" i="2"/>
  <c r="R15" i="2"/>
  <c r="J15" i="2"/>
  <c r="P15" i="2" s="1"/>
  <c r="I15" i="2"/>
  <c r="H15" i="2"/>
  <c r="D15" i="2"/>
  <c r="R14" i="2"/>
  <c r="J14" i="2"/>
  <c r="P14" i="2" s="1"/>
  <c r="I14" i="2"/>
  <c r="H14" i="2"/>
  <c r="D14" i="2"/>
  <c r="R13" i="2"/>
  <c r="J13" i="2"/>
  <c r="P13" i="2" s="1"/>
  <c r="I13" i="2"/>
  <c r="H13" i="2"/>
  <c r="D13" i="2"/>
  <c r="R12" i="2"/>
  <c r="J12" i="2"/>
  <c r="P12" i="2" s="1"/>
  <c r="I12" i="2"/>
  <c r="D12" i="2"/>
  <c r="R11" i="2"/>
  <c r="P11" i="2"/>
  <c r="N11" i="2"/>
  <c r="L11" i="2"/>
  <c r="K11" i="2"/>
  <c r="D11" i="2"/>
  <c r="R10" i="2"/>
  <c r="P10" i="2"/>
  <c r="N10" i="2"/>
  <c r="L10" i="2"/>
  <c r="K10" i="2"/>
  <c r="K28" i="2" s="1"/>
  <c r="D10" i="2"/>
  <c r="I9" i="2"/>
  <c r="J9" i="2" s="1"/>
  <c r="D9" i="2"/>
  <c r="J8" i="2"/>
  <c r="R8" i="2" s="1"/>
  <c r="I8" i="2"/>
  <c r="D8" i="2"/>
  <c r="I7" i="2"/>
  <c r="J7" i="2" s="1"/>
  <c r="R18" i="2" l="1"/>
  <c r="P18" i="2"/>
  <c r="L18" i="2"/>
  <c r="N18" i="2"/>
  <c r="L23" i="2"/>
  <c r="R23" i="2"/>
  <c r="P23" i="2"/>
  <c r="N23" i="2"/>
  <c r="P9" i="2"/>
  <c r="R9" i="2"/>
  <c r="N9" i="2"/>
  <c r="L9" i="2"/>
  <c r="P16" i="2"/>
  <c r="L16" i="2"/>
  <c r="L21" i="2"/>
  <c r="R21" i="2"/>
  <c r="P21" i="2"/>
  <c r="N21" i="2"/>
  <c r="V28" i="2"/>
  <c r="R7" i="2"/>
  <c r="P7" i="2"/>
  <c r="N7" i="2"/>
  <c r="L7" i="2"/>
  <c r="J28" i="2"/>
  <c r="L17" i="2"/>
  <c r="R17" i="2"/>
  <c r="P17" i="2"/>
  <c r="N17" i="2"/>
  <c r="P25" i="2"/>
  <c r="N25" i="2"/>
  <c r="L25" i="2"/>
  <c r="R25" i="2"/>
  <c r="M26" i="2"/>
  <c r="N26" i="2" s="1"/>
  <c r="L26" i="2"/>
  <c r="R26" i="2"/>
  <c r="P26" i="2"/>
  <c r="L24" i="2"/>
  <c r="P24" i="2"/>
  <c r="L22" i="2"/>
  <c r="R22" i="2"/>
  <c r="P22" i="2"/>
  <c r="N22" i="2"/>
  <c r="L19" i="2"/>
  <c r="L20" i="2"/>
  <c r="R27" i="2"/>
  <c r="I28" i="2"/>
  <c r="N19" i="2"/>
  <c r="L8" i="2"/>
  <c r="P19" i="2"/>
  <c r="N8" i="2"/>
  <c r="P8" i="2"/>
  <c r="L12" i="2"/>
  <c r="L13" i="2"/>
  <c r="L14" i="2"/>
  <c r="L15" i="2"/>
  <c r="N12" i="2"/>
  <c r="N13" i="2"/>
  <c r="N14" i="2"/>
  <c r="N15" i="2"/>
  <c r="L27" i="2"/>
  <c r="W28" i="1"/>
  <c r="S28" i="1"/>
  <c r="Q28" i="1"/>
  <c r="M28" i="1"/>
  <c r="K28" i="1"/>
  <c r="I28" i="1"/>
  <c r="D28" i="1"/>
  <c r="Y26" i="1"/>
  <c r="X26" i="1"/>
  <c r="V26" i="1"/>
  <c r="U26" i="1"/>
  <c r="T26" i="1"/>
  <c r="R26" i="1"/>
  <c r="P26" i="1"/>
  <c r="G26" i="1"/>
  <c r="F26" i="1"/>
  <c r="E26" i="1"/>
  <c r="B26" i="1"/>
  <c r="H25" i="1"/>
  <c r="J25" i="1" s="1"/>
  <c r="D25" i="1"/>
  <c r="J24" i="1"/>
  <c r="W24" i="1" s="1"/>
  <c r="I24" i="1"/>
  <c r="H24" i="1"/>
  <c r="D24" i="1"/>
  <c r="C24" i="1"/>
  <c r="H23" i="1"/>
  <c r="J23" i="1" s="1"/>
  <c r="D23" i="1"/>
  <c r="W22" i="1"/>
  <c r="K22" i="1"/>
  <c r="J22" i="1"/>
  <c r="S22" i="1" s="1"/>
  <c r="I22" i="1"/>
  <c r="H22" i="1"/>
  <c r="D22" i="1"/>
  <c r="C22" i="1"/>
  <c r="C21" i="1"/>
  <c r="H21" i="1" s="1"/>
  <c r="J20" i="1"/>
  <c r="W20" i="1" s="1"/>
  <c r="H20" i="1"/>
  <c r="I20" i="1" s="1"/>
  <c r="D20" i="1"/>
  <c r="H19" i="1"/>
  <c r="J19" i="1" s="1"/>
  <c r="D19" i="1"/>
  <c r="H18" i="1"/>
  <c r="J18" i="1" s="1"/>
  <c r="C18" i="1"/>
  <c r="D18" i="1" s="1"/>
  <c r="C17" i="1"/>
  <c r="H17" i="1" s="1"/>
  <c r="H16" i="1"/>
  <c r="J16" i="1" s="1"/>
  <c r="C16" i="1"/>
  <c r="D16" i="1" s="1"/>
  <c r="I15" i="1"/>
  <c r="H15" i="1"/>
  <c r="J15" i="1" s="1"/>
  <c r="D15" i="1"/>
  <c r="H14" i="1"/>
  <c r="J14" i="1" s="1"/>
  <c r="D14" i="1"/>
  <c r="H13" i="1"/>
  <c r="J13" i="1" s="1"/>
  <c r="D13" i="1"/>
  <c r="C12" i="1"/>
  <c r="H12" i="1" s="1"/>
  <c r="D11" i="1"/>
  <c r="C11" i="1"/>
  <c r="H11" i="1" s="1"/>
  <c r="C10" i="1"/>
  <c r="H10" i="1" s="1"/>
  <c r="H9" i="1"/>
  <c r="J9" i="1" s="1"/>
  <c r="D9" i="1"/>
  <c r="D8" i="1"/>
  <c r="C8" i="1"/>
  <c r="H8" i="1" s="1"/>
  <c r="H7" i="1"/>
  <c r="J7" i="1" s="1"/>
  <c r="N7" i="1" s="1"/>
  <c r="D7" i="1"/>
  <c r="H6" i="1"/>
  <c r="J6" i="1" s="1"/>
  <c r="D6" i="1"/>
  <c r="N5" i="1"/>
  <c r="H5" i="1"/>
  <c r="D5" i="1"/>
  <c r="R28" i="2" l="1"/>
  <c r="P28" i="2"/>
  <c r="L28" i="2"/>
  <c r="N28" i="2"/>
  <c r="Q6" i="1"/>
  <c r="O6" i="1"/>
  <c r="L6" i="1"/>
  <c r="K6" i="1"/>
  <c r="W6" i="1"/>
  <c r="S6" i="1"/>
  <c r="J11" i="1"/>
  <c r="I11" i="1"/>
  <c r="W15" i="1"/>
  <c r="S15" i="1"/>
  <c r="Q15" i="1"/>
  <c r="O15" i="1"/>
  <c r="M15" i="1"/>
  <c r="K15" i="1"/>
  <c r="M19" i="1"/>
  <c r="K19" i="1"/>
  <c r="W19" i="1"/>
  <c r="S19" i="1"/>
  <c r="Q19" i="1"/>
  <c r="N19" i="1"/>
  <c r="O19" i="1" s="1"/>
  <c r="J10" i="1"/>
  <c r="I10" i="1"/>
  <c r="J12" i="1"/>
  <c r="I12" i="1"/>
  <c r="J8" i="1"/>
  <c r="I8" i="1"/>
  <c r="Q16" i="1"/>
  <c r="N16" i="1"/>
  <c r="O16" i="1" s="1"/>
  <c r="M16" i="1"/>
  <c r="K16" i="1"/>
  <c r="W16" i="1"/>
  <c r="S16" i="1"/>
  <c r="S13" i="1"/>
  <c r="Q13" i="1"/>
  <c r="O13" i="1"/>
  <c r="M13" i="1"/>
  <c r="K13" i="1"/>
  <c r="W13" i="1"/>
  <c r="J17" i="1"/>
  <c r="I17" i="1"/>
  <c r="J21" i="1"/>
  <c r="I21" i="1"/>
  <c r="S25" i="1"/>
  <c r="Q25" i="1"/>
  <c r="O25" i="1"/>
  <c r="M25" i="1"/>
  <c r="K25" i="1"/>
  <c r="W25" i="1"/>
  <c r="H26" i="1"/>
  <c r="I26" i="1" s="1"/>
  <c r="N23" i="1"/>
  <c r="O23" i="1" s="1"/>
  <c r="M23" i="1"/>
  <c r="K23" i="1"/>
  <c r="W23" i="1"/>
  <c r="S23" i="1"/>
  <c r="Q23" i="1"/>
  <c r="O9" i="1"/>
  <c r="M9" i="1"/>
  <c r="K9" i="1"/>
  <c r="W9" i="1"/>
  <c r="S9" i="1"/>
  <c r="Q9" i="1"/>
  <c r="N14" i="1"/>
  <c r="O14" i="1" s="1"/>
  <c r="M14" i="1"/>
  <c r="K14" i="1"/>
  <c r="W14" i="1"/>
  <c r="S14" i="1"/>
  <c r="Q14" i="1"/>
  <c r="Q18" i="1"/>
  <c r="N18" i="1"/>
  <c r="O18" i="1" s="1"/>
  <c r="M18" i="1"/>
  <c r="K18" i="1"/>
  <c r="W18" i="1"/>
  <c r="S18" i="1"/>
  <c r="I6" i="1"/>
  <c r="I13" i="1"/>
  <c r="I16" i="1"/>
  <c r="I18" i="1"/>
  <c r="K20" i="1"/>
  <c r="D21" i="1"/>
  <c r="K24" i="1"/>
  <c r="I25" i="1"/>
  <c r="M20" i="1"/>
  <c r="M24" i="1"/>
  <c r="C26" i="1"/>
  <c r="D26" i="1" s="1"/>
  <c r="I9" i="1"/>
  <c r="I14" i="1"/>
  <c r="D17" i="1"/>
  <c r="N20" i="1"/>
  <c r="O20" i="1" s="1"/>
  <c r="M22" i="1"/>
  <c r="I23" i="1"/>
  <c r="O24" i="1"/>
  <c r="I7" i="1"/>
  <c r="D10" i="1"/>
  <c r="D12" i="1"/>
  <c r="I19" i="1"/>
  <c r="N22" i="1"/>
  <c r="O22" i="1" s="1"/>
  <c r="Q24" i="1"/>
  <c r="Q20" i="1"/>
  <c r="S24" i="1"/>
  <c r="S20" i="1"/>
  <c r="Q22" i="1"/>
  <c r="M6" i="1" l="1"/>
  <c r="L26" i="1"/>
  <c r="M26" i="1" s="1"/>
  <c r="Q8" i="1"/>
  <c r="O8" i="1"/>
  <c r="M8" i="1"/>
  <c r="K8" i="1"/>
  <c r="W8" i="1"/>
  <c r="K17" i="1"/>
  <c r="W17" i="1"/>
  <c r="S17" i="1"/>
  <c r="Q17" i="1"/>
  <c r="N17" i="1"/>
  <c r="O17" i="1" s="1"/>
  <c r="M17" i="1"/>
  <c r="W12" i="1"/>
  <c r="S12" i="1"/>
  <c r="Q12" i="1"/>
  <c r="N12" i="1"/>
  <c r="O12" i="1" s="1"/>
  <c r="M12" i="1"/>
  <c r="K12" i="1"/>
  <c r="N11" i="1"/>
  <c r="O11" i="1" s="1"/>
  <c r="M11" i="1"/>
  <c r="K11" i="1"/>
  <c r="W11" i="1"/>
  <c r="S11" i="1"/>
  <c r="Q11" i="1"/>
  <c r="W10" i="1"/>
  <c r="S10" i="1"/>
  <c r="Q10" i="1"/>
  <c r="N10" i="1"/>
  <c r="O10" i="1" s="1"/>
  <c r="M10" i="1"/>
  <c r="K10" i="1"/>
  <c r="J26" i="1"/>
  <c r="N26" i="1" l="1"/>
  <c r="O26" i="1" s="1"/>
  <c r="S26" i="1"/>
  <c r="K26" i="1"/>
  <c r="Q26" i="1"/>
  <c r="W26" i="1"/>
</calcChain>
</file>

<file path=xl/sharedStrings.xml><?xml version="1.0" encoding="utf-8"?>
<sst xmlns="http://schemas.openxmlformats.org/spreadsheetml/2006/main" count="112" uniqueCount="63">
  <si>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</si>
  <si>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</si>
  <si>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</si>
  <si>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</si>
  <si>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</si>
  <si>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</si>
  <si>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</si>
  <si>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</si>
  <si>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</si>
  <si>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</si>
  <si>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</si>
  <si>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</si>
  <si>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</si>
  <si>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</si>
  <si>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</si>
  <si>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</si>
  <si>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ОС</t>
  </si>
  <si>
    <t>ЭС</t>
  </si>
  <si>
    <t>1-4 репр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</si>
  <si>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</si>
  <si>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</si>
  <si>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</si>
  <si>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</si>
  <si>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</si>
  <si>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</si>
  <si>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</si>
  <si>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</si>
  <si>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</si>
  <si>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</si>
  <si>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</si>
  <si>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</si>
  <si>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</si>
  <si>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</si>
  <si>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</si>
  <si>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</si>
  <si>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</si>
  <si>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</si>
  <si>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</si>
  <si>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</si>
  <si>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</si>
  <si>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</si>
  <si>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</si>
  <si>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</si>
  <si>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</si>
  <si>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Было на 06,10,2023</t>
  </si>
  <si>
    <t>Было на 11.10. 2022 г.</t>
  </si>
  <si>
    <t>Руководитель филиала ФГБУ  "Россельхозцентр" по Чувашской Республике</t>
  </si>
  <si>
    <t>С.В. Павлов</t>
  </si>
  <si>
    <t>Е.В. Смелова</t>
  </si>
  <si>
    <t>(8352) 51-41-68</t>
  </si>
  <si>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13.10.2023 г.</t>
  </si>
  <si>
    <t>Качество и количество семян  озимых культур  в сельскохозяйственных предприятиях Чувашской Республики по состоянию на  13 октября 2023 года.</t>
  </si>
  <si>
    <t>Наличие  семян, тонн</t>
  </si>
  <si>
    <t xml:space="preserve">             по всхож.</t>
  </si>
  <si>
    <t>по заселен. вредит.тонн</t>
  </si>
  <si>
    <t>1-4 репр.</t>
  </si>
  <si>
    <t>5 репр. И не сорт.</t>
  </si>
  <si>
    <t>на 06.10.2023г</t>
  </si>
  <si>
    <t>по Республике на 07.10.2022</t>
  </si>
  <si>
    <t>Руководитель  филиала ФГБУ "Россельхозцентр" по Чувашской Республике</t>
  </si>
  <si>
    <t>Исп. Смелова Е.В., (8352) 51-41-68</t>
  </si>
  <si>
    <t>Наименование округов</t>
  </si>
  <si>
    <t>Мариинско-Посадский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</si>
</sst>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4"/>
      <color indexed="8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 applyFill="1"/>
    <xf numFmtId="0" fontId="4" fillId="2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9" fillId="4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1" fontId="9" fillId="2" borderId="1" xfId="1" applyNumberFormat="1" applyFont="1" applyFill="1" applyBorder="1" applyAlignment="1" applyProtection="1">
      <alignment horizontal="center"/>
    </xf>
    <xf numFmtId="0" fontId="0" fillId="0" borderId="1" xfId="0" applyBorder="1"/>
    <xf numFmtId="164" fontId="9" fillId="2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1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" fontId="9" fillId="0" borderId="1" xfId="1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9" fillId="0" borderId="1" xfId="0" applyNumberFormat="1" applyFont="1" applyFill="1" applyBorder="1" applyAlignment="1">
      <alignment horizontal="center"/>
    </xf>
    <xf numFmtId="0" fontId="13" fillId="3" borderId="1" xfId="0" applyFont="1" applyFill="1" applyBorder="1"/>
    <xf numFmtId="0" fontId="6" fillId="4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7" fillId="0" borderId="1" xfId="0" applyFont="1" applyFill="1" applyBorder="1" applyAlignment="1">
      <alignment horizontal="center"/>
    </xf>
    <xf numFmtId="0" fontId="15" fillId="2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Border="1"/>
    <xf numFmtId="0" fontId="4" fillId="3" borderId="0" xfId="0" applyFont="1" applyFill="1"/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/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3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/>
    </xf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1" fontId="18" fillId="5" borderId="12" xfId="0" applyNumberFormat="1" applyFont="1" applyFill="1" applyBorder="1" applyAlignment="1">
      <alignment horizontal="center"/>
    </xf>
    <xf numFmtId="164" fontId="18" fillId="5" borderId="12" xfId="0" applyNumberFormat="1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1" fontId="18" fillId="5" borderId="7" xfId="1" applyNumberFormat="1" applyFont="1" applyFill="1" applyBorder="1" applyAlignment="1" applyProtection="1">
      <alignment horizontal="center"/>
    </xf>
    <xf numFmtId="0" fontId="18" fillId="3" borderId="10" xfId="0" applyFont="1" applyFill="1" applyBorder="1" applyAlignment="1">
      <alignment horizontal="center"/>
    </xf>
    <xf numFmtId="1" fontId="18" fillId="3" borderId="7" xfId="0" applyNumberFormat="1" applyFont="1" applyFill="1" applyBorder="1" applyAlignment="1">
      <alignment horizontal="center"/>
    </xf>
    <xf numFmtId="1" fontId="18" fillId="5" borderId="7" xfId="0" applyNumberFormat="1" applyFont="1" applyFill="1" applyBorder="1" applyAlignment="1">
      <alignment horizontal="center"/>
    </xf>
    <xf numFmtId="1" fontId="19" fillId="5" borderId="13" xfId="0" applyNumberFormat="1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1" fontId="18" fillId="3" borderId="12" xfId="0" applyNumberFormat="1" applyFont="1" applyFill="1" applyBorder="1" applyAlignment="1">
      <alignment horizontal="center"/>
    </xf>
    <xf numFmtId="164" fontId="18" fillId="3" borderId="12" xfId="0" applyNumberFormat="1" applyFont="1" applyFill="1" applyBorder="1" applyAlignment="1">
      <alignment horizontal="center"/>
    </xf>
    <xf numFmtId="1" fontId="18" fillId="3" borderId="7" xfId="1" applyNumberFormat="1" applyFont="1" applyFill="1" applyBorder="1" applyAlignment="1" applyProtection="1">
      <alignment horizontal="center"/>
    </xf>
    <xf numFmtId="0" fontId="18" fillId="3" borderId="7" xfId="0" applyFont="1" applyFill="1" applyBorder="1" applyAlignment="1">
      <alignment horizontal="center"/>
    </xf>
    <xf numFmtId="1" fontId="18" fillId="3" borderId="10" xfId="0" applyNumberFormat="1" applyFont="1" applyFill="1" applyBorder="1" applyAlignment="1">
      <alignment horizontal="center"/>
    </xf>
    <xf numFmtId="1" fontId="19" fillId="3" borderId="14" xfId="0" applyNumberFormat="1" applyFont="1" applyFill="1" applyBorder="1" applyAlignment="1">
      <alignment horizontal="center"/>
    </xf>
    <xf numFmtId="2" fontId="18" fillId="3" borderId="12" xfId="0" applyNumberFormat="1" applyFont="1" applyFill="1" applyBorder="1" applyAlignment="1">
      <alignment horizontal="center"/>
    </xf>
    <xf numFmtId="0" fontId="19" fillId="4" borderId="11" xfId="0" applyFont="1" applyFill="1" applyBorder="1"/>
    <xf numFmtId="164" fontId="18" fillId="3" borderId="10" xfId="0" applyNumberFormat="1" applyFont="1" applyFill="1" applyBorder="1" applyAlignment="1">
      <alignment horizontal="center"/>
    </xf>
    <xf numFmtId="0" fontId="20" fillId="5" borderId="11" xfId="0" applyFont="1" applyFill="1" applyBorder="1"/>
    <xf numFmtId="1" fontId="18" fillId="5" borderId="10" xfId="0" applyNumberFormat="1" applyFont="1" applyFill="1" applyBorder="1" applyAlignment="1">
      <alignment horizontal="center"/>
    </xf>
    <xf numFmtId="1" fontId="19" fillId="5" borderId="14" xfId="0" applyNumberFormat="1" applyFont="1" applyFill="1" applyBorder="1" applyAlignment="1">
      <alignment horizontal="center"/>
    </xf>
    <xf numFmtId="0" fontId="19" fillId="5" borderId="15" xfId="0" applyFont="1" applyFill="1" applyBorder="1"/>
    <xf numFmtId="0" fontId="18" fillId="5" borderId="16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1" fontId="18" fillId="3" borderId="16" xfId="0" applyNumberFormat="1" applyFont="1" applyFill="1" applyBorder="1" applyAlignment="1">
      <alignment horizontal="center"/>
    </xf>
    <xf numFmtId="164" fontId="18" fillId="3" borderId="16" xfId="0" applyNumberFormat="1" applyFont="1" applyFill="1" applyBorder="1" applyAlignment="1">
      <alignment horizontal="center"/>
    </xf>
    <xf numFmtId="1" fontId="18" fillId="5" borderId="9" xfId="1" applyNumberFormat="1" applyFont="1" applyFill="1" applyBorder="1" applyAlignment="1" applyProtection="1">
      <alignment horizontal="center"/>
    </xf>
    <xf numFmtId="1" fontId="18" fillId="5" borderId="8" xfId="0" applyNumberFormat="1" applyFont="1" applyFill="1" applyBorder="1" applyAlignment="1">
      <alignment horizontal="center"/>
    </xf>
    <xf numFmtId="1" fontId="18" fillId="5" borderId="17" xfId="0" applyNumberFormat="1" applyFont="1" applyFill="1" applyBorder="1" applyAlignment="1">
      <alignment horizontal="center"/>
    </xf>
    <xf numFmtId="1" fontId="19" fillId="5" borderId="18" xfId="0" applyNumberFormat="1" applyFont="1" applyFill="1" applyBorder="1" applyAlignment="1">
      <alignment horizontal="center"/>
    </xf>
    <xf numFmtId="0" fontId="21" fillId="5" borderId="1" xfId="0" applyFont="1" applyFill="1" applyBorder="1"/>
    <xf numFmtId="0" fontId="16" fillId="5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center"/>
    </xf>
    <xf numFmtId="2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1" fontId="16" fillId="5" borderId="1" xfId="1" applyNumberFormat="1" applyFont="1" applyFill="1" applyBorder="1" applyAlignment="1" applyProtection="1">
      <alignment horizontal="center"/>
    </xf>
    <xf numFmtId="1" fontId="16" fillId="3" borderId="1" xfId="1" applyNumberFormat="1" applyFont="1" applyFill="1" applyBorder="1" applyAlignment="1" applyProtection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17" fillId="5" borderId="19" xfId="0" applyFont="1" applyFill="1" applyBorder="1"/>
    <xf numFmtId="0" fontId="16" fillId="3" borderId="20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1" fontId="21" fillId="3" borderId="21" xfId="0" applyNumberFormat="1" applyFont="1" applyFill="1" applyBorder="1" applyAlignment="1">
      <alignment horizontal="center"/>
    </xf>
    <xf numFmtId="1" fontId="16" fillId="3" borderId="22" xfId="0" applyNumberFormat="1" applyFont="1" applyFill="1" applyBorder="1" applyAlignment="1">
      <alignment horizontal="center"/>
    </xf>
    <xf numFmtId="1" fontId="21" fillId="5" borderId="22" xfId="0" applyNumberFormat="1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" fontId="21" fillId="5" borderId="10" xfId="1" applyNumberFormat="1" applyFont="1" applyFill="1" applyBorder="1" applyAlignment="1" applyProtection="1">
      <alignment horizontal="center"/>
    </xf>
    <xf numFmtId="164" fontId="21" fillId="3" borderId="21" xfId="0" applyNumberFormat="1" applyFont="1" applyFill="1" applyBorder="1" applyAlignment="1">
      <alignment horizontal="center"/>
    </xf>
    <xf numFmtId="1" fontId="21" fillId="3" borderId="21" xfId="1" applyNumberFormat="1" applyFont="1" applyFill="1" applyBorder="1" applyAlignment="1" applyProtection="1">
      <alignment horizontal="center"/>
    </xf>
    <xf numFmtId="1" fontId="19" fillId="5" borderId="10" xfId="0" applyNumberFormat="1" applyFont="1" applyFill="1" applyBorder="1" applyAlignment="1">
      <alignment horizontal="center"/>
    </xf>
    <xf numFmtId="164" fontId="16" fillId="3" borderId="10" xfId="0" applyNumberFormat="1" applyFont="1" applyFill="1" applyBorder="1" applyAlignment="1">
      <alignment horizontal="center"/>
    </xf>
    <xf numFmtId="1" fontId="16" fillId="3" borderId="10" xfId="0" applyNumberFormat="1" applyFont="1" applyFill="1" applyBorder="1" applyAlignment="1">
      <alignment horizontal="center"/>
    </xf>
    <xf numFmtId="0" fontId="17" fillId="5" borderId="0" xfId="0" applyFont="1" applyFill="1" applyBorder="1"/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1" fontId="21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21" fillId="5" borderId="0" xfId="0" applyNumberFormat="1" applyFont="1" applyFill="1" applyBorder="1" applyAlignment="1">
      <alignment horizontal="center"/>
    </xf>
    <xf numFmtId="1" fontId="21" fillId="5" borderId="0" xfId="1" applyNumberFormat="1" applyFont="1" applyFill="1" applyBorder="1" applyAlignment="1" applyProtection="1">
      <alignment horizontal="center"/>
    </xf>
    <xf numFmtId="0" fontId="21" fillId="3" borderId="0" xfId="0" applyFont="1" applyFill="1" applyBorder="1" applyAlignment="1">
      <alignment horizontal="center"/>
    </xf>
    <xf numFmtId="1" fontId="21" fillId="3" borderId="0" xfId="1" applyNumberFormat="1" applyFont="1" applyFill="1" applyBorder="1" applyAlignment="1" applyProtection="1">
      <alignment horizontal="center"/>
    </xf>
    <xf numFmtId="1" fontId="19" fillId="5" borderId="0" xfId="0" applyNumberFormat="1" applyFont="1" applyFill="1" applyBorder="1" applyAlignment="1">
      <alignment horizontal="center"/>
    </xf>
    <xf numFmtId="164" fontId="16" fillId="3" borderId="0" xfId="0" applyNumberFormat="1" applyFont="1" applyFill="1" applyBorder="1" applyAlignment="1">
      <alignment horizontal="center"/>
    </xf>
    <xf numFmtId="0" fontId="17" fillId="5" borderId="1" xfId="0" applyFont="1" applyFill="1" applyBorder="1"/>
    <xf numFmtId="0" fontId="17" fillId="5" borderId="1" xfId="0" applyFont="1" applyFill="1" applyBorder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6" fillId="0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wrapText="1"/>
    </xf>
    <xf numFmtId="0" fontId="16" fillId="3" borderId="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wrapText="1"/>
    </xf>
    <xf numFmtId="0" fontId="16" fillId="3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9</xdr:row>
      <xdr:rowOff>200025</xdr:rowOff>
    </xdr:from>
    <xdr:to>
      <xdr:col>12</xdr:col>
      <xdr:colOff>552450</xdr:colOff>
      <xdr:row>10</xdr:row>
      <xdr:rowOff>57150</xdr:rowOff>
    </xdr:to>
    <xdr:sp macro="" textlink="">
      <xdr:nvSpPr>
        <xdr:cNvPr id="11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activeCell="A16" sqref="A16"/>
    </sheetView>
  </sheetViews>
  <sheetFormatPr defaultRowHeight="15" x14ac:dyDescent="0.25"/>
  <cols>
    <col min="1" max="1" width="29.5703125" customWidth="1"/>
    <col min="2" max="2" width="13.42578125" customWidth="1"/>
    <col min="3" max="3" width="13.7109375" customWidth="1"/>
    <col min="8" max="8" width="11.5703125" customWidth="1"/>
    <col min="10" max="10" width="11.85546875" customWidth="1"/>
  </cols>
  <sheetData>
    <row r="1" spans="1:25" ht="18.75" x14ac:dyDescent="0.3">
      <c r="A1" s="128" t="s">
        <v>50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"/>
    </row>
    <row r="2" spans="1:25" ht="16.5" x14ac:dyDescent="0.25">
      <c r="A2" s="2"/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3"/>
      <c r="O2" s="3"/>
      <c r="P2" s="3"/>
      <c r="Q2" s="5"/>
      <c r="R2" s="5"/>
      <c r="S2" s="5"/>
      <c r="T2" s="5"/>
      <c r="U2" s="5"/>
      <c r="V2" s="6"/>
      <c r="W2" s="6"/>
      <c r="X2" s="6"/>
    </row>
    <row r="3" spans="1:25" ht="16.5" x14ac:dyDescent="0.25">
      <c r="A3" s="129" t="s">
        <v>61</v>
      </c>
      <c r="B3" s="127" t="s">
        <v>0</v>
      </c>
      <c r="C3" s="127" t="s">
        <v>1</v>
      </c>
      <c r="D3" s="127" t="s">
        <v>2</v>
      </c>
      <c r="E3" s="127" t="s">
        <v>3</v>
      </c>
      <c r="F3" s="127"/>
      <c r="G3" s="127"/>
      <c r="H3" s="127" t="s">
        <v>4</v>
      </c>
      <c r="I3" s="127" t="s">
        <v>5</v>
      </c>
      <c r="J3" s="127" t="s">
        <v>6</v>
      </c>
      <c r="K3" s="127" t="s">
        <v>7</v>
      </c>
      <c r="L3" s="127" t="s">
        <v>8</v>
      </c>
      <c r="M3" s="127" t="s">
        <v>9</v>
      </c>
      <c r="N3" s="127" t="s">
        <v>10</v>
      </c>
      <c r="O3" s="127" t="s">
        <v>9</v>
      </c>
      <c r="P3" s="127" t="s">
        <v>11</v>
      </c>
      <c r="Q3" s="127" t="s">
        <v>9</v>
      </c>
      <c r="R3" s="130" t="s">
        <v>12</v>
      </c>
      <c r="S3" s="130"/>
      <c r="T3" s="130" t="s">
        <v>3</v>
      </c>
      <c r="U3" s="130"/>
      <c r="V3" s="131" t="s">
        <v>13</v>
      </c>
      <c r="W3" s="131"/>
      <c r="X3" s="132" t="s">
        <v>14</v>
      </c>
      <c r="Y3" s="132" t="s">
        <v>15</v>
      </c>
    </row>
    <row r="4" spans="1:25" ht="49.5" x14ac:dyDescent="0.25">
      <c r="A4" s="129"/>
      <c r="B4" s="127"/>
      <c r="C4" s="127"/>
      <c r="D4" s="127"/>
      <c r="E4" s="7" t="s">
        <v>16</v>
      </c>
      <c r="F4" s="7" t="s">
        <v>17</v>
      </c>
      <c r="G4" s="7" t="s">
        <v>18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8" t="s">
        <v>19</v>
      </c>
      <c r="S4" s="8" t="s">
        <v>20</v>
      </c>
      <c r="T4" s="7" t="s">
        <v>21</v>
      </c>
      <c r="U4" s="7" t="s">
        <v>22</v>
      </c>
      <c r="V4" s="9" t="s">
        <v>19</v>
      </c>
      <c r="W4" s="9"/>
      <c r="X4" s="132"/>
      <c r="Y4" s="132"/>
    </row>
    <row r="5" spans="1:25" ht="18" x14ac:dyDescent="0.25">
      <c r="A5" s="10" t="s">
        <v>23</v>
      </c>
      <c r="B5" s="11">
        <v>2068</v>
      </c>
      <c r="C5" s="12">
        <v>0</v>
      </c>
      <c r="D5" s="13">
        <f t="shared" ref="D5:D25" si="0">C5/B5*100</f>
        <v>0</v>
      </c>
      <c r="E5" s="14">
        <v>0</v>
      </c>
      <c r="F5" s="14">
        <v>0</v>
      </c>
      <c r="G5" s="15">
        <v>0</v>
      </c>
      <c r="H5" s="16">
        <f t="shared" ref="H5:H8" si="1">C5</f>
        <v>0</v>
      </c>
      <c r="I5" s="13">
        <v>0</v>
      </c>
      <c r="J5" s="12">
        <v>0</v>
      </c>
      <c r="K5" s="17">
        <v>0</v>
      </c>
      <c r="L5" s="15">
        <v>0</v>
      </c>
      <c r="M5" s="13">
        <v>0</v>
      </c>
      <c r="N5" s="15">
        <f>J5-L5</f>
        <v>0</v>
      </c>
      <c r="O5" s="13">
        <v>0</v>
      </c>
      <c r="P5" s="15">
        <v>0</v>
      </c>
      <c r="Q5" s="13">
        <v>0</v>
      </c>
      <c r="R5" s="18"/>
      <c r="S5" s="17">
        <v>0</v>
      </c>
      <c r="T5" s="15"/>
      <c r="U5" s="15"/>
      <c r="V5" s="19"/>
      <c r="W5" s="17">
        <v>0</v>
      </c>
      <c r="X5" s="20"/>
      <c r="Y5" s="20"/>
    </row>
    <row r="6" spans="1:25" ht="18" x14ac:dyDescent="0.25">
      <c r="A6" s="21" t="s">
        <v>24</v>
      </c>
      <c r="B6" s="22">
        <v>1426</v>
      </c>
      <c r="C6" s="23">
        <v>483</v>
      </c>
      <c r="D6" s="17">
        <f t="shared" si="0"/>
        <v>33.87096774193548</v>
      </c>
      <c r="E6" s="14">
        <v>0</v>
      </c>
      <c r="F6" s="14">
        <v>0</v>
      </c>
      <c r="G6" s="17">
        <v>483</v>
      </c>
      <c r="H6" s="16">
        <f t="shared" si="1"/>
        <v>483</v>
      </c>
      <c r="I6" s="17">
        <f t="shared" ref="I6:I28" si="2">H6/B6*100</f>
        <v>33.87096774193548</v>
      </c>
      <c r="J6" s="23">
        <f>H6</f>
        <v>483</v>
      </c>
      <c r="K6" s="17">
        <f t="shared" ref="K6:K28" si="3">J6/H6*100</f>
        <v>100</v>
      </c>
      <c r="L6" s="23">
        <f>J6-N6</f>
        <v>458</v>
      </c>
      <c r="M6" s="24">
        <f t="shared" ref="M6:M28" si="4">L6/J6*100</f>
        <v>94.824016563146998</v>
      </c>
      <c r="N6" s="15">
        <v>25</v>
      </c>
      <c r="O6" s="24">
        <f t="shared" ref="O6:O25" si="5">N6/J6*100</f>
        <v>5.1759834368530022</v>
      </c>
      <c r="P6" s="19">
        <v>25</v>
      </c>
      <c r="Q6" s="17">
        <f t="shared" ref="Q6:Q28" si="6">P6/J6*100</f>
        <v>5.1759834368530022</v>
      </c>
      <c r="R6" s="25"/>
      <c r="S6" s="17">
        <f>R6/J6*100</f>
        <v>0</v>
      </c>
      <c r="T6" s="17"/>
      <c r="U6" s="17"/>
      <c r="V6" s="17"/>
      <c r="W6" s="17">
        <f t="shared" ref="W6:W28" si="7">V6/J6*100</f>
        <v>0</v>
      </c>
      <c r="X6" s="17"/>
      <c r="Y6" s="19"/>
    </row>
    <row r="7" spans="1:25" ht="18" x14ac:dyDescent="0.25">
      <c r="A7" s="21" t="s">
        <v>25</v>
      </c>
      <c r="B7" s="22">
        <v>3311</v>
      </c>
      <c r="C7" s="23">
        <v>0</v>
      </c>
      <c r="D7" s="17">
        <f t="shared" si="0"/>
        <v>0</v>
      </c>
      <c r="E7" s="14">
        <v>0</v>
      </c>
      <c r="F7" s="14">
        <v>0</v>
      </c>
      <c r="G7" s="17">
        <v>0</v>
      </c>
      <c r="H7" s="16">
        <f t="shared" si="1"/>
        <v>0</v>
      </c>
      <c r="I7" s="17">
        <f t="shared" si="2"/>
        <v>0</v>
      </c>
      <c r="J7" s="23">
        <f t="shared" ref="J7:J25" si="8">H7</f>
        <v>0</v>
      </c>
      <c r="K7" s="17">
        <v>0</v>
      </c>
      <c r="L7" s="19">
        <v>0</v>
      </c>
      <c r="M7" s="24">
        <v>0</v>
      </c>
      <c r="N7" s="15">
        <f t="shared" ref="N7:N26" si="9">J7-L7</f>
        <v>0</v>
      </c>
      <c r="O7" s="24">
        <v>0</v>
      </c>
      <c r="P7" s="19">
        <v>0</v>
      </c>
      <c r="Q7" s="17">
        <v>0</v>
      </c>
      <c r="R7" s="19"/>
      <c r="S7" s="26">
        <v>0</v>
      </c>
      <c r="T7" s="17"/>
      <c r="U7" s="17"/>
      <c r="V7" s="17"/>
      <c r="W7" s="17">
        <v>0</v>
      </c>
      <c r="X7" s="17"/>
      <c r="Y7" s="19"/>
    </row>
    <row r="8" spans="1:25" ht="18" x14ac:dyDescent="0.25">
      <c r="A8" s="27" t="s">
        <v>26</v>
      </c>
      <c r="B8" s="22">
        <v>3013</v>
      </c>
      <c r="C8" s="16">
        <f>E8+F8+G8</f>
        <v>306</v>
      </c>
      <c r="D8" s="28">
        <f t="shared" si="0"/>
        <v>10.155990706936608</v>
      </c>
      <c r="E8" s="29">
        <v>40</v>
      </c>
      <c r="F8" s="29">
        <v>40</v>
      </c>
      <c r="G8" s="28">
        <v>226</v>
      </c>
      <c r="H8" s="16">
        <f t="shared" si="1"/>
        <v>306</v>
      </c>
      <c r="I8" s="28">
        <f t="shared" si="2"/>
        <v>10.155990706936608</v>
      </c>
      <c r="J8" s="23">
        <f t="shared" si="8"/>
        <v>306</v>
      </c>
      <c r="K8" s="28">
        <f t="shared" si="3"/>
        <v>100</v>
      </c>
      <c r="L8" s="18">
        <v>160</v>
      </c>
      <c r="M8" s="30">
        <f t="shared" si="4"/>
        <v>52.287581699346411</v>
      </c>
      <c r="N8" s="15">
        <v>146</v>
      </c>
      <c r="O8" s="30">
        <f t="shared" si="5"/>
        <v>47.712418300653596</v>
      </c>
      <c r="P8" s="18">
        <v>146</v>
      </c>
      <c r="Q8" s="28">
        <f t="shared" si="6"/>
        <v>47.712418300653596</v>
      </c>
      <c r="R8" s="18"/>
      <c r="S8" s="28">
        <v>0</v>
      </c>
      <c r="T8" s="28"/>
      <c r="U8" s="28"/>
      <c r="V8" s="28"/>
      <c r="W8" s="28">
        <f t="shared" si="7"/>
        <v>0</v>
      </c>
      <c r="X8" s="28"/>
      <c r="Y8" s="18"/>
    </row>
    <row r="9" spans="1:25" ht="18" x14ac:dyDescent="0.25">
      <c r="A9" s="21" t="s">
        <v>27</v>
      </c>
      <c r="B9" s="22">
        <v>1381</v>
      </c>
      <c r="C9" s="16">
        <v>437.1</v>
      </c>
      <c r="D9" s="28">
        <f t="shared" si="0"/>
        <v>31.650977552498194</v>
      </c>
      <c r="E9" s="29">
        <v>6.6</v>
      </c>
      <c r="F9" s="29">
        <v>183</v>
      </c>
      <c r="G9" s="28">
        <v>247.5</v>
      </c>
      <c r="H9" s="16">
        <f>C9</f>
        <v>437.1</v>
      </c>
      <c r="I9" s="28">
        <f t="shared" si="2"/>
        <v>31.650977552498194</v>
      </c>
      <c r="J9" s="23">
        <f t="shared" si="8"/>
        <v>437.1</v>
      </c>
      <c r="K9" s="28">
        <f t="shared" si="3"/>
        <v>100</v>
      </c>
      <c r="L9" s="29">
        <v>437</v>
      </c>
      <c r="M9" s="30">
        <f t="shared" si="4"/>
        <v>99.977121940059476</v>
      </c>
      <c r="N9" s="15">
        <v>0</v>
      </c>
      <c r="O9" s="30">
        <f t="shared" si="5"/>
        <v>0</v>
      </c>
      <c r="P9" s="18">
        <v>0</v>
      </c>
      <c r="Q9" s="28">
        <f t="shared" si="6"/>
        <v>0</v>
      </c>
      <c r="R9" s="18"/>
      <c r="S9" s="28">
        <f t="shared" ref="S9:S28" si="10">R9/J9*100</f>
        <v>0</v>
      </c>
      <c r="T9" s="28"/>
      <c r="U9" s="28"/>
      <c r="V9" s="28"/>
      <c r="W9" s="28">
        <f t="shared" si="7"/>
        <v>0</v>
      </c>
      <c r="X9" s="28"/>
      <c r="Y9" s="18"/>
    </row>
    <row r="10" spans="1:25" ht="18" x14ac:dyDescent="0.25">
      <c r="A10" s="27" t="s">
        <v>28</v>
      </c>
      <c r="B10" s="22">
        <v>3235</v>
      </c>
      <c r="C10" s="16">
        <f t="shared" ref="C10:C24" si="11">E10+F10+G10</f>
        <v>153</v>
      </c>
      <c r="D10" s="28">
        <f t="shared" si="0"/>
        <v>4.7295208655332299</v>
      </c>
      <c r="E10" s="29">
        <v>0</v>
      </c>
      <c r="F10" s="29">
        <v>0</v>
      </c>
      <c r="G10" s="28">
        <v>153</v>
      </c>
      <c r="H10" s="16">
        <f t="shared" ref="H10:H25" si="12">C10</f>
        <v>153</v>
      </c>
      <c r="I10" s="28">
        <f t="shared" si="2"/>
        <v>4.7295208655332299</v>
      </c>
      <c r="J10" s="23">
        <f t="shared" si="8"/>
        <v>153</v>
      </c>
      <c r="K10" s="28">
        <f t="shared" si="3"/>
        <v>100</v>
      </c>
      <c r="L10" s="18">
        <v>153</v>
      </c>
      <c r="M10" s="30">
        <f t="shared" si="4"/>
        <v>100</v>
      </c>
      <c r="N10" s="15">
        <f t="shared" si="9"/>
        <v>0</v>
      </c>
      <c r="O10" s="30">
        <f t="shared" si="5"/>
        <v>0</v>
      </c>
      <c r="P10" s="18">
        <v>0</v>
      </c>
      <c r="Q10" s="28">
        <f t="shared" si="6"/>
        <v>0</v>
      </c>
      <c r="R10" s="18"/>
      <c r="S10" s="29">
        <f t="shared" si="10"/>
        <v>0</v>
      </c>
      <c r="T10" s="28"/>
      <c r="U10" s="28"/>
      <c r="V10" s="28"/>
      <c r="W10" s="28">
        <f t="shared" si="7"/>
        <v>0</v>
      </c>
      <c r="X10" s="28"/>
      <c r="Y10" s="18"/>
    </row>
    <row r="11" spans="1:25" ht="18" x14ac:dyDescent="0.25">
      <c r="A11" s="27" t="s">
        <v>29</v>
      </c>
      <c r="B11" s="22">
        <v>2215</v>
      </c>
      <c r="C11" s="16">
        <f t="shared" si="11"/>
        <v>343</v>
      </c>
      <c r="D11" s="28">
        <f t="shared" si="0"/>
        <v>15.485327313769751</v>
      </c>
      <c r="E11" s="29">
        <v>0</v>
      </c>
      <c r="F11" s="29">
        <v>25</v>
      </c>
      <c r="G11" s="28">
        <v>318</v>
      </c>
      <c r="H11" s="16">
        <f t="shared" si="12"/>
        <v>343</v>
      </c>
      <c r="I11" s="28">
        <f t="shared" si="2"/>
        <v>15.485327313769751</v>
      </c>
      <c r="J11" s="23">
        <f t="shared" si="8"/>
        <v>343</v>
      </c>
      <c r="K11" s="28">
        <f>J11/H11*100</f>
        <v>100</v>
      </c>
      <c r="L11" s="18">
        <v>343</v>
      </c>
      <c r="M11" s="30">
        <f t="shared" si="4"/>
        <v>100</v>
      </c>
      <c r="N11" s="15">
        <f t="shared" si="9"/>
        <v>0</v>
      </c>
      <c r="O11" s="30">
        <f t="shared" si="5"/>
        <v>0</v>
      </c>
      <c r="P11" s="18">
        <v>0</v>
      </c>
      <c r="Q11" s="28">
        <f t="shared" si="6"/>
        <v>0</v>
      </c>
      <c r="R11" s="18"/>
      <c r="S11" s="28">
        <f t="shared" si="10"/>
        <v>0</v>
      </c>
      <c r="T11" s="28"/>
      <c r="U11" s="28"/>
      <c r="V11" s="28"/>
      <c r="W11" s="28">
        <f t="shared" si="7"/>
        <v>0</v>
      </c>
      <c r="X11" s="28"/>
      <c r="Y11" s="18"/>
    </row>
    <row r="12" spans="1:25" ht="18" x14ac:dyDescent="0.25">
      <c r="A12" s="27" t="s">
        <v>30</v>
      </c>
      <c r="B12" s="22">
        <v>2793</v>
      </c>
      <c r="C12" s="16">
        <f t="shared" si="11"/>
        <v>698</v>
      </c>
      <c r="D12" s="28">
        <f t="shared" si="0"/>
        <v>24.991049051199425</v>
      </c>
      <c r="E12" s="31">
        <v>0</v>
      </c>
      <c r="F12" s="31">
        <v>30</v>
      </c>
      <c r="G12" s="32">
        <v>668</v>
      </c>
      <c r="H12" s="16">
        <f t="shared" si="12"/>
        <v>698</v>
      </c>
      <c r="I12" s="28">
        <f t="shared" si="2"/>
        <v>24.991049051199425</v>
      </c>
      <c r="J12" s="23">
        <f t="shared" si="8"/>
        <v>698</v>
      </c>
      <c r="K12" s="28">
        <f t="shared" si="3"/>
        <v>100</v>
      </c>
      <c r="L12" s="18">
        <v>698</v>
      </c>
      <c r="M12" s="30">
        <f t="shared" si="4"/>
        <v>100</v>
      </c>
      <c r="N12" s="15">
        <f t="shared" si="9"/>
        <v>0</v>
      </c>
      <c r="O12" s="30">
        <f t="shared" si="5"/>
        <v>0</v>
      </c>
      <c r="P12" s="18">
        <v>0</v>
      </c>
      <c r="Q12" s="28">
        <f t="shared" si="6"/>
        <v>0</v>
      </c>
      <c r="R12" s="18"/>
      <c r="S12" s="28">
        <f t="shared" si="10"/>
        <v>0</v>
      </c>
      <c r="T12" s="28"/>
      <c r="U12" s="28"/>
      <c r="V12" s="28"/>
      <c r="W12" s="28">
        <f t="shared" si="7"/>
        <v>0</v>
      </c>
      <c r="X12" s="28"/>
      <c r="Y12" s="18"/>
    </row>
    <row r="13" spans="1:25" ht="18" x14ac:dyDescent="0.25">
      <c r="A13" s="27" t="s">
        <v>31</v>
      </c>
      <c r="B13" s="22">
        <v>2281</v>
      </c>
      <c r="C13" s="16">
        <v>662.72</v>
      </c>
      <c r="D13" s="28">
        <f t="shared" si="0"/>
        <v>29.05392371766769</v>
      </c>
      <c r="E13" s="29">
        <v>13.4</v>
      </c>
      <c r="F13" s="29">
        <v>226.32</v>
      </c>
      <c r="G13" s="28">
        <v>423</v>
      </c>
      <c r="H13" s="16">
        <f t="shared" si="12"/>
        <v>662.72</v>
      </c>
      <c r="I13" s="28">
        <f t="shared" si="2"/>
        <v>29.05392371766769</v>
      </c>
      <c r="J13" s="23">
        <f t="shared" si="8"/>
        <v>662.72</v>
      </c>
      <c r="K13" s="28">
        <f t="shared" si="3"/>
        <v>100</v>
      </c>
      <c r="L13" s="18">
        <v>662.72</v>
      </c>
      <c r="M13" s="30">
        <f t="shared" si="4"/>
        <v>100</v>
      </c>
      <c r="N13" s="15">
        <v>0</v>
      </c>
      <c r="O13" s="30">
        <f t="shared" si="5"/>
        <v>0</v>
      </c>
      <c r="P13" s="18">
        <v>0</v>
      </c>
      <c r="Q13" s="28">
        <f t="shared" si="6"/>
        <v>0</v>
      </c>
      <c r="R13" s="18"/>
      <c r="S13" s="28">
        <f t="shared" si="10"/>
        <v>0</v>
      </c>
      <c r="T13" s="28"/>
      <c r="U13" s="28"/>
      <c r="V13" s="33"/>
      <c r="W13" s="28">
        <f t="shared" si="7"/>
        <v>0</v>
      </c>
      <c r="X13" s="33"/>
      <c r="Y13" s="18"/>
    </row>
    <row r="14" spans="1:25" ht="18" x14ac:dyDescent="0.25">
      <c r="A14" s="27" t="s">
        <v>32</v>
      </c>
      <c r="B14" s="22">
        <v>692</v>
      </c>
      <c r="C14" s="16">
        <v>432</v>
      </c>
      <c r="D14" s="28">
        <f t="shared" si="0"/>
        <v>62.427745664739888</v>
      </c>
      <c r="E14" s="29">
        <v>0</v>
      </c>
      <c r="F14" s="29">
        <v>55.6</v>
      </c>
      <c r="G14" s="16">
        <v>376.4</v>
      </c>
      <c r="H14" s="16">
        <f t="shared" si="12"/>
        <v>432</v>
      </c>
      <c r="I14" s="28">
        <f t="shared" si="2"/>
        <v>62.427745664739888</v>
      </c>
      <c r="J14" s="23">
        <f t="shared" si="8"/>
        <v>432</v>
      </c>
      <c r="K14" s="28">
        <f t="shared" si="3"/>
        <v>100</v>
      </c>
      <c r="L14" s="18">
        <v>432</v>
      </c>
      <c r="M14" s="30">
        <f t="shared" si="4"/>
        <v>100</v>
      </c>
      <c r="N14" s="15">
        <f t="shared" si="9"/>
        <v>0</v>
      </c>
      <c r="O14" s="30">
        <f t="shared" si="5"/>
        <v>0</v>
      </c>
      <c r="P14" s="18">
        <v>0</v>
      </c>
      <c r="Q14" s="28">
        <f t="shared" si="6"/>
        <v>0</v>
      </c>
      <c r="R14" s="18"/>
      <c r="S14" s="28">
        <f t="shared" si="10"/>
        <v>0</v>
      </c>
      <c r="T14" s="28"/>
      <c r="U14" s="28"/>
      <c r="V14" s="28"/>
      <c r="W14" s="28">
        <f t="shared" si="7"/>
        <v>0</v>
      </c>
      <c r="X14" s="28"/>
      <c r="Y14" s="18"/>
    </row>
    <row r="15" spans="1:25" ht="18" x14ac:dyDescent="0.25">
      <c r="A15" s="27" t="s">
        <v>62</v>
      </c>
      <c r="B15" s="22">
        <v>1579</v>
      </c>
      <c r="C15" s="16">
        <v>1050</v>
      </c>
      <c r="D15" s="28">
        <f t="shared" si="0"/>
        <v>66.497783407219757</v>
      </c>
      <c r="E15" s="29">
        <v>0</v>
      </c>
      <c r="F15" s="29">
        <v>40</v>
      </c>
      <c r="G15" s="28">
        <v>1010</v>
      </c>
      <c r="H15" s="16">
        <f t="shared" si="12"/>
        <v>1050</v>
      </c>
      <c r="I15" s="28">
        <f t="shared" si="2"/>
        <v>66.497783407219757</v>
      </c>
      <c r="J15" s="23">
        <f t="shared" si="8"/>
        <v>1050</v>
      </c>
      <c r="K15" s="28">
        <f t="shared" si="3"/>
        <v>100</v>
      </c>
      <c r="L15" s="18">
        <v>830</v>
      </c>
      <c r="M15" s="30">
        <f t="shared" si="4"/>
        <v>79.047619047619051</v>
      </c>
      <c r="N15" s="15">
        <v>220</v>
      </c>
      <c r="O15" s="30">
        <f t="shared" si="5"/>
        <v>20.952380952380953</v>
      </c>
      <c r="P15" s="18">
        <v>220</v>
      </c>
      <c r="Q15" s="28">
        <f t="shared" si="6"/>
        <v>20.952380952380953</v>
      </c>
      <c r="R15" s="18"/>
      <c r="S15" s="28">
        <f t="shared" si="10"/>
        <v>0</v>
      </c>
      <c r="T15" s="28"/>
      <c r="U15" s="28"/>
      <c r="V15" s="28"/>
      <c r="W15" s="28">
        <f t="shared" si="7"/>
        <v>0</v>
      </c>
      <c r="X15" s="28"/>
      <c r="Y15" s="18"/>
    </row>
    <row r="16" spans="1:25" ht="18" x14ac:dyDescent="0.25">
      <c r="A16" s="27" t="s">
        <v>33</v>
      </c>
      <c r="B16" s="22">
        <v>1997</v>
      </c>
      <c r="C16" s="16">
        <f t="shared" si="11"/>
        <v>345</v>
      </c>
      <c r="D16" s="28">
        <f t="shared" si="0"/>
        <v>17.27591387080621</v>
      </c>
      <c r="E16" s="29">
        <v>0</v>
      </c>
      <c r="F16" s="29">
        <v>120</v>
      </c>
      <c r="G16" s="28">
        <v>225</v>
      </c>
      <c r="H16" s="16">
        <f t="shared" si="12"/>
        <v>345</v>
      </c>
      <c r="I16" s="28">
        <f t="shared" si="2"/>
        <v>17.27591387080621</v>
      </c>
      <c r="J16" s="23">
        <f t="shared" si="8"/>
        <v>345</v>
      </c>
      <c r="K16" s="28">
        <f t="shared" si="3"/>
        <v>100</v>
      </c>
      <c r="L16" s="18">
        <v>345</v>
      </c>
      <c r="M16" s="30">
        <f t="shared" si="4"/>
        <v>100</v>
      </c>
      <c r="N16" s="15">
        <f t="shared" si="9"/>
        <v>0</v>
      </c>
      <c r="O16" s="30">
        <f t="shared" si="5"/>
        <v>0</v>
      </c>
      <c r="P16" s="18">
        <v>0</v>
      </c>
      <c r="Q16" s="28">
        <f t="shared" si="6"/>
        <v>0</v>
      </c>
      <c r="R16" s="18"/>
      <c r="S16" s="28">
        <f t="shared" si="10"/>
        <v>0</v>
      </c>
      <c r="T16" s="28"/>
      <c r="U16" s="28"/>
      <c r="V16" s="28"/>
      <c r="W16" s="28">
        <f t="shared" si="7"/>
        <v>0</v>
      </c>
      <c r="X16" s="28"/>
      <c r="Y16" s="18"/>
    </row>
    <row r="17" spans="1:25" ht="18" x14ac:dyDescent="0.25">
      <c r="A17" s="27" t="s">
        <v>34</v>
      </c>
      <c r="B17" s="22">
        <v>2796</v>
      </c>
      <c r="C17" s="16">
        <f t="shared" si="11"/>
        <v>240.6</v>
      </c>
      <c r="D17" s="28">
        <f t="shared" si="0"/>
        <v>8.6051502145922747</v>
      </c>
      <c r="E17" s="29">
        <v>0</v>
      </c>
      <c r="F17" s="29">
        <v>0</v>
      </c>
      <c r="G17" s="28">
        <v>240.6</v>
      </c>
      <c r="H17" s="16">
        <f t="shared" si="12"/>
        <v>240.6</v>
      </c>
      <c r="I17" s="28">
        <f t="shared" si="2"/>
        <v>8.6051502145922747</v>
      </c>
      <c r="J17" s="23">
        <f t="shared" si="8"/>
        <v>240.6</v>
      </c>
      <c r="K17" s="28">
        <f t="shared" si="3"/>
        <v>100</v>
      </c>
      <c r="L17" s="18">
        <v>240.6</v>
      </c>
      <c r="M17" s="30">
        <f t="shared" si="4"/>
        <v>100</v>
      </c>
      <c r="N17" s="15">
        <f t="shared" si="9"/>
        <v>0</v>
      </c>
      <c r="O17" s="30">
        <f t="shared" si="5"/>
        <v>0</v>
      </c>
      <c r="P17" s="18">
        <v>0</v>
      </c>
      <c r="Q17" s="28">
        <f t="shared" si="6"/>
        <v>0</v>
      </c>
      <c r="R17" s="18"/>
      <c r="S17" s="28">
        <f t="shared" si="10"/>
        <v>0</v>
      </c>
      <c r="T17" s="28"/>
      <c r="U17" s="28"/>
      <c r="V17" s="28"/>
      <c r="W17" s="28">
        <f t="shared" si="7"/>
        <v>0</v>
      </c>
      <c r="X17" s="28"/>
      <c r="Y17" s="18"/>
    </row>
    <row r="18" spans="1:25" ht="18" x14ac:dyDescent="0.25">
      <c r="A18" s="27" t="s">
        <v>35</v>
      </c>
      <c r="B18" s="22">
        <v>3011</v>
      </c>
      <c r="C18" s="16">
        <f t="shared" si="11"/>
        <v>273</v>
      </c>
      <c r="D18" s="28">
        <f t="shared" si="0"/>
        <v>9.0667552308203252</v>
      </c>
      <c r="E18" s="29">
        <v>0</v>
      </c>
      <c r="F18" s="29">
        <v>0</v>
      </c>
      <c r="G18" s="28">
        <v>273</v>
      </c>
      <c r="H18" s="16">
        <f t="shared" si="12"/>
        <v>273</v>
      </c>
      <c r="I18" s="28">
        <f t="shared" si="2"/>
        <v>9.0667552308203252</v>
      </c>
      <c r="J18" s="23">
        <f t="shared" si="8"/>
        <v>273</v>
      </c>
      <c r="K18" s="28">
        <f t="shared" si="3"/>
        <v>100</v>
      </c>
      <c r="L18" s="18">
        <v>273</v>
      </c>
      <c r="M18" s="30">
        <f t="shared" si="4"/>
        <v>100</v>
      </c>
      <c r="N18" s="15">
        <f t="shared" si="9"/>
        <v>0</v>
      </c>
      <c r="O18" s="30">
        <f t="shared" si="5"/>
        <v>0</v>
      </c>
      <c r="P18" s="18">
        <v>0</v>
      </c>
      <c r="Q18" s="28">
        <f t="shared" si="6"/>
        <v>0</v>
      </c>
      <c r="R18" s="18"/>
      <c r="S18" s="28">
        <f t="shared" si="10"/>
        <v>0</v>
      </c>
      <c r="T18" s="28"/>
      <c r="U18" s="28"/>
      <c r="V18" s="28"/>
      <c r="W18" s="28">
        <f t="shared" si="7"/>
        <v>0</v>
      </c>
      <c r="X18" s="28"/>
      <c r="Y18" s="18"/>
    </row>
    <row r="19" spans="1:25" ht="18" x14ac:dyDescent="0.25">
      <c r="A19" s="27" t="s">
        <v>36</v>
      </c>
      <c r="B19" s="22">
        <v>3199</v>
      </c>
      <c r="C19" s="16">
        <v>3723.41</v>
      </c>
      <c r="D19" s="28">
        <f t="shared" si="0"/>
        <v>116.39293529227884</v>
      </c>
      <c r="E19" s="29">
        <v>0</v>
      </c>
      <c r="F19" s="29">
        <v>108</v>
      </c>
      <c r="G19" s="28">
        <v>3615.41</v>
      </c>
      <c r="H19" s="16">
        <f t="shared" si="12"/>
        <v>3723.41</v>
      </c>
      <c r="I19" s="28">
        <f t="shared" si="2"/>
        <v>116.39293529227884</v>
      </c>
      <c r="J19" s="23">
        <f t="shared" si="8"/>
        <v>3723.41</v>
      </c>
      <c r="K19" s="28">
        <f t="shared" si="3"/>
        <v>100</v>
      </c>
      <c r="L19" s="18">
        <v>3723.41</v>
      </c>
      <c r="M19" s="30">
        <f t="shared" si="4"/>
        <v>100</v>
      </c>
      <c r="N19" s="15">
        <f t="shared" si="9"/>
        <v>0</v>
      </c>
      <c r="O19" s="30">
        <f t="shared" si="5"/>
        <v>0</v>
      </c>
      <c r="P19" s="18">
        <v>0</v>
      </c>
      <c r="Q19" s="28">
        <f t="shared" si="6"/>
        <v>0</v>
      </c>
      <c r="R19" s="18"/>
      <c r="S19" s="28">
        <f t="shared" si="10"/>
        <v>0</v>
      </c>
      <c r="T19" s="28"/>
      <c r="U19" s="28"/>
      <c r="V19" s="28"/>
      <c r="W19" s="28">
        <f t="shared" si="7"/>
        <v>0</v>
      </c>
      <c r="X19" s="28"/>
      <c r="Y19" s="18"/>
    </row>
    <row r="20" spans="1:25" ht="18" x14ac:dyDescent="0.25">
      <c r="A20" s="27" t="s">
        <v>37</v>
      </c>
      <c r="B20" s="22">
        <v>2334</v>
      </c>
      <c r="C20" s="16">
        <v>570</v>
      </c>
      <c r="D20" s="28">
        <f t="shared" si="0"/>
        <v>24.421593830334189</v>
      </c>
      <c r="E20" s="29">
        <v>0</v>
      </c>
      <c r="F20" s="29">
        <v>0</v>
      </c>
      <c r="G20" s="16">
        <v>570</v>
      </c>
      <c r="H20" s="16">
        <f t="shared" si="12"/>
        <v>570</v>
      </c>
      <c r="I20" s="28">
        <f t="shared" si="2"/>
        <v>24.421593830334189</v>
      </c>
      <c r="J20" s="23">
        <f t="shared" si="8"/>
        <v>570</v>
      </c>
      <c r="K20" s="28">
        <f t="shared" si="3"/>
        <v>100</v>
      </c>
      <c r="L20" s="18">
        <v>380</v>
      </c>
      <c r="M20" s="30">
        <f t="shared" si="4"/>
        <v>66.666666666666657</v>
      </c>
      <c r="N20" s="15">
        <f t="shared" si="9"/>
        <v>190</v>
      </c>
      <c r="O20" s="30">
        <f t="shared" si="5"/>
        <v>33.333333333333329</v>
      </c>
      <c r="P20" s="18">
        <v>190</v>
      </c>
      <c r="Q20" s="28">
        <f t="shared" si="6"/>
        <v>33.333333333333329</v>
      </c>
      <c r="R20" s="18"/>
      <c r="S20" s="28">
        <f t="shared" si="10"/>
        <v>0</v>
      </c>
      <c r="T20" s="28"/>
      <c r="U20" s="28"/>
      <c r="V20" s="28"/>
      <c r="W20" s="28">
        <f t="shared" si="7"/>
        <v>0</v>
      </c>
      <c r="X20" s="28"/>
      <c r="Y20" s="18"/>
    </row>
    <row r="21" spans="1:25" ht="18" x14ac:dyDescent="0.25">
      <c r="A21" s="27" t="s">
        <v>38</v>
      </c>
      <c r="B21" s="22">
        <v>2066</v>
      </c>
      <c r="C21" s="16">
        <f t="shared" si="11"/>
        <v>0</v>
      </c>
      <c r="D21" s="28">
        <f t="shared" si="0"/>
        <v>0</v>
      </c>
      <c r="E21" s="29">
        <v>0</v>
      </c>
      <c r="F21" s="29">
        <v>0</v>
      </c>
      <c r="G21" s="28">
        <v>0</v>
      </c>
      <c r="H21" s="16">
        <f t="shared" si="12"/>
        <v>0</v>
      </c>
      <c r="I21" s="28">
        <f t="shared" si="2"/>
        <v>0</v>
      </c>
      <c r="J21" s="23">
        <f t="shared" si="8"/>
        <v>0</v>
      </c>
      <c r="K21" s="28">
        <v>0</v>
      </c>
      <c r="L21" s="34">
        <v>0</v>
      </c>
      <c r="M21" s="30">
        <v>0</v>
      </c>
      <c r="N21" s="15">
        <v>0</v>
      </c>
      <c r="O21" s="30">
        <v>0</v>
      </c>
      <c r="P21" s="18">
        <v>0</v>
      </c>
      <c r="Q21" s="28">
        <v>0</v>
      </c>
      <c r="R21" s="18"/>
      <c r="S21" s="28">
        <v>0</v>
      </c>
      <c r="T21" s="28"/>
      <c r="U21" s="28"/>
      <c r="V21" s="28"/>
      <c r="W21" s="28">
        <v>0</v>
      </c>
      <c r="X21" s="28"/>
      <c r="Y21" s="18"/>
    </row>
    <row r="22" spans="1:25" ht="18" x14ac:dyDescent="0.25">
      <c r="A22" s="27" t="s">
        <v>39</v>
      </c>
      <c r="B22" s="22">
        <v>685</v>
      </c>
      <c r="C22" s="16">
        <f t="shared" si="11"/>
        <v>65</v>
      </c>
      <c r="D22" s="28">
        <f t="shared" si="0"/>
        <v>9.4890510948905096</v>
      </c>
      <c r="E22" s="29">
        <v>20</v>
      </c>
      <c r="F22" s="29">
        <v>0</v>
      </c>
      <c r="G22" s="28">
        <v>45</v>
      </c>
      <c r="H22" s="16">
        <f t="shared" si="12"/>
        <v>65</v>
      </c>
      <c r="I22" s="28">
        <f t="shared" si="2"/>
        <v>9.4890510948905096</v>
      </c>
      <c r="J22" s="23">
        <f t="shared" si="8"/>
        <v>65</v>
      </c>
      <c r="K22" s="28">
        <f t="shared" si="3"/>
        <v>100</v>
      </c>
      <c r="L22" s="18">
        <v>65</v>
      </c>
      <c r="M22" s="30">
        <f t="shared" si="4"/>
        <v>100</v>
      </c>
      <c r="N22" s="15">
        <f t="shared" si="9"/>
        <v>0</v>
      </c>
      <c r="O22" s="30">
        <f t="shared" si="5"/>
        <v>0</v>
      </c>
      <c r="P22" s="18">
        <v>0</v>
      </c>
      <c r="Q22" s="28">
        <f t="shared" si="6"/>
        <v>0</v>
      </c>
      <c r="R22" s="18"/>
      <c r="S22" s="28">
        <f t="shared" si="10"/>
        <v>0</v>
      </c>
      <c r="T22" s="28"/>
      <c r="U22" s="28"/>
      <c r="V22" s="28"/>
      <c r="W22" s="28">
        <f t="shared" si="7"/>
        <v>0</v>
      </c>
      <c r="X22" s="28"/>
      <c r="Y22" s="18"/>
    </row>
    <row r="23" spans="1:25" ht="18" x14ac:dyDescent="0.25">
      <c r="A23" s="27" t="s">
        <v>40</v>
      </c>
      <c r="B23" s="22">
        <v>1885</v>
      </c>
      <c r="C23" s="16">
        <v>521</v>
      </c>
      <c r="D23" s="28">
        <f t="shared" si="0"/>
        <v>27.639257294429708</v>
      </c>
      <c r="E23" s="29">
        <v>0</v>
      </c>
      <c r="F23" s="29">
        <v>0</v>
      </c>
      <c r="G23" s="28">
        <v>521</v>
      </c>
      <c r="H23" s="16">
        <f t="shared" si="12"/>
        <v>521</v>
      </c>
      <c r="I23" s="28">
        <f t="shared" si="2"/>
        <v>27.639257294429708</v>
      </c>
      <c r="J23" s="23">
        <f t="shared" si="8"/>
        <v>521</v>
      </c>
      <c r="K23" s="28">
        <f t="shared" si="3"/>
        <v>100</v>
      </c>
      <c r="L23" s="18">
        <v>521</v>
      </c>
      <c r="M23" s="30">
        <f t="shared" si="4"/>
        <v>100</v>
      </c>
      <c r="N23" s="15">
        <f t="shared" si="9"/>
        <v>0</v>
      </c>
      <c r="O23" s="30">
        <f t="shared" si="5"/>
        <v>0</v>
      </c>
      <c r="P23" s="18">
        <v>0</v>
      </c>
      <c r="Q23" s="28">
        <f t="shared" si="6"/>
        <v>0</v>
      </c>
      <c r="R23" s="18"/>
      <c r="S23" s="28">
        <f t="shared" si="10"/>
        <v>0</v>
      </c>
      <c r="T23" s="28"/>
      <c r="U23" s="28"/>
      <c r="V23" s="28"/>
      <c r="W23" s="28">
        <f t="shared" si="7"/>
        <v>0</v>
      </c>
      <c r="X23" s="28"/>
      <c r="Y23" s="18"/>
    </row>
    <row r="24" spans="1:25" ht="18" x14ac:dyDescent="0.25">
      <c r="A24" s="27" t="s">
        <v>41</v>
      </c>
      <c r="B24" s="22">
        <v>3999</v>
      </c>
      <c r="C24" s="16">
        <f t="shared" si="11"/>
        <v>345</v>
      </c>
      <c r="D24" s="28">
        <f t="shared" si="0"/>
        <v>8.6271567891972989</v>
      </c>
      <c r="E24" s="29">
        <v>120</v>
      </c>
      <c r="F24" s="29">
        <v>120</v>
      </c>
      <c r="G24" s="28">
        <v>105</v>
      </c>
      <c r="H24" s="16">
        <f t="shared" si="12"/>
        <v>345</v>
      </c>
      <c r="I24" s="28">
        <f t="shared" si="2"/>
        <v>8.6271567891972989</v>
      </c>
      <c r="J24" s="23">
        <f t="shared" si="8"/>
        <v>345</v>
      </c>
      <c r="K24" s="28">
        <f t="shared" si="3"/>
        <v>100</v>
      </c>
      <c r="L24" s="18">
        <v>345</v>
      </c>
      <c r="M24" s="30">
        <f t="shared" si="4"/>
        <v>100</v>
      </c>
      <c r="N24" s="15">
        <v>0</v>
      </c>
      <c r="O24" s="30">
        <f t="shared" si="5"/>
        <v>0</v>
      </c>
      <c r="P24" s="18">
        <v>0</v>
      </c>
      <c r="Q24" s="28">
        <f t="shared" si="6"/>
        <v>0</v>
      </c>
      <c r="R24" s="18"/>
      <c r="S24" s="28">
        <f t="shared" si="10"/>
        <v>0</v>
      </c>
      <c r="T24" s="28"/>
      <c r="U24" s="28"/>
      <c r="V24" s="28"/>
      <c r="W24" s="28">
        <f t="shared" si="7"/>
        <v>0</v>
      </c>
      <c r="X24" s="28"/>
      <c r="Y24" s="18"/>
    </row>
    <row r="25" spans="1:25" ht="18" x14ac:dyDescent="0.25">
      <c r="A25" s="27" t="s">
        <v>42</v>
      </c>
      <c r="B25" s="22">
        <v>2145</v>
      </c>
      <c r="C25" s="16">
        <v>967</v>
      </c>
      <c r="D25" s="28">
        <f t="shared" si="0"/>
        <v>45.081585081585082</v>
      </c>
      <c r="E25" s="29">
        <v>0</v>
      </c>
      <c r="F25" s="29">
        <v>0</v>
      </c>
      <c r="G25" s="28">
        <v>967</v>
      </c>
      <c r="H25" s="16">
        <f t="shared" si="12"/>
        <v>967</v>
      </c>
      <c r="I25" s="28">
        <f t="shared" si="2"/>
        <v>45.081585081585082</v>
      </c>
      <c r="J25" s="23">
        <f t="shared" si="8"/>
        <v>967</v>
      </c>
      <c r="K25" s="28">
        <f t="shared" si="3"/>
        <v>100</v>
      </c>
      <c r="L25" s="18">
        <v>847</v>
      </c>
      <c r="M25" s="30">
        <f t="shared" si="4"/>
        <v>87.590486039296792</v>
      </c>
      <c r="N25" s="15">
        <v>120</v>
      </c>
      <c r="O25" s="30">
        <f t="shared" si="5"/>
        <v>12.409513960703206</v>
      </c>
      <c r="P25" s="18">
        <v>120</v>
      </c>
      <c r="Q25" s="28">
        <f t="shared" si="6"/>
        <v>12.409513960703206</v>
      </c>
      <c r="R25" s="18"/>
      <c r="S25" s="28">
        <f t="shared" si="10"/>
        <v>0</v>
      </c>
      <c r="T25" s="28"/>
      <c r="U25" s="28"/>
      <c r="V25" s="28"/>
      <c r="W25" s="28">
        <f t="shared" si="7"/>
        <v>0</v>
      </c>
      <c r="X25" s="28"/>
      <c r="Y25" s="18"/>
    </row>
    <row r="26" spans="1:25" ht="18" x14ac:dyDescent="0.25">
      <c r="A26" s="35" t="s">
        <v>43</v>
      </c>
      <c r="B26" s="36">
        <f>SUM(B5:B25)</f>
        <v>48111</v>
      </c>
      <c r="C26" s="37">
        <f>SUM(C5:C25)</f>
        <v>11614.83</v>
      </c>
      <c r="D26" s="38">
        <f>C26/B26*100</f>
        <v>24.141734738417409</v>
      </c>
      <c r="E26" s="39">
        <f t="shared" ref="E26:J26" si="13">SUM(E5:E25)</f>
        <v>200</v>
      </c>
      <c r="F26" s="39">
        <f t="shared" si="13"/>
        <v>947.92</v>
      </c>
      <c r="G26" s="39">
        <f t="shared" si="13"/>
        <v>10466.91</v>
      </c>
      <c r="H26" s="8">
        <f t="shared" si="13"/>
        <v>11614.83</v>
      </c>
      <c r="I26" s="39">
        <f>H26/B26*100</f>
        <v>24.141734738417409</v>
      </c>
      <c r="J26" s="37">
        <f t="shared" si="13"/>
        <v>11614.83</v>
      </c>
      <c r="K26" s="39">
        <f>J26/H26*100</f>
        <v>100</v>
      </c>
      <c r="L26" s="8">
        <f>SUM(L5:L25)</f>
        <v>10913.73</v>
      </c>
      <c r="M26" s="40">
        <f>L26/J26*100</f>
        <v>93.963751514227937</v>
      </c>
      <c r="N26" s="41">
        <f t="shared" si="9"/>
        <v>701.10000000000036</v>
      </c>
      <c r="O26" s="40">
        <f>N26/L26*100</f>
        <v>6.4240181862662933</v>
      </c>
      <c r="P26" s="8">
        <f>SUM(P5:P25)</f>
        <v>701</v>
      </c>
      <c r="Q26" s="39">
        <f t="shared" si="6"/>
        <v>6.0353875175099425</v>
      </c>
      <c r="R26" s="8">
        <f>SUM(R5:R25)</f>
        <v>0</v>
      </c>
      <c r="S26" s="42">
        <f t="shared" si="10"/>
        <v>0</v>
      </c>
      <c r="T26" s="39">
        <f>SUM(T5:T25)</f>
        <v>0</v>
      </c>
      <c r="U26" s="39">
        <f>SUM(U5:U25)</f>
        <v>0</v>
      </c>
      <c r="V26" s="8">
        <f>SUM(V5:V25)</f>
        <v>0</v>
      </c>
      <c r="W26" s="39">
        <f t="shared" si="7"/>
        <v>0</v>
      </c>
      <c r="X26" s="39">
        <f>SUM(X5:X25)</f>
        <v>0</v>
      </c>
      <c r="Y26" s="8">
        <f>SUM(Y5:Y25)</f>
        <v>0</v>
      </c>
    </row>
    <row r="27" spans="1:25" ht="18" x14ac:dyDescent="0.25">
      <c r="A27" s="35" t="s">
        <v>44</v>
      </c>
      <c r="B27" s="36">
        <v>48111</v>
      </c>
      <c r="C27" s="37">
        <v>4736.42</v>
      </c>
      <c r="D27" s="38">
        <v>10</v>
      </c>
      <c r="E27" s="39">
        <v>200</v>
      </c>
      <c r="F27" s="39">
        <v>744</v>
      </c>
      <c r="G27" s="39">
        <v>3792</v>
      </c>
      <c r="H27" s="8">
        <v>4736.42</v>
      </c>
      <c r="I27" s="39">
        <v>10</v>
      </c>
      <c r="J27" s="37">
        <v>4736.42</v>
      </c>
      <c r="K27" s="39">
        <v>100</v>
      </c>
      <c r="L27" s="8">
        <v>4521.42</v>
      </c>
      <c r="M27" s="40">
        <v>95</v>
      </c>
      <c r="N27" s="41">
        <v>215</v>
      </c>
      <c r="O27" s="40">
        <v>5</v>
      </c>
      <c r="P27" s="8">
        <v>215</v>
      </c>
      <c r="Q27" s="39">
        <v>5</v>
      </c>
      <c r="R27" s="8">
        <v>0</v>
      </c>
      <c r="S27" s="42">
        <v>0</v>
      </c>
      <c r="T27" s="39"/>
      <c r="U27" s="39"/>
      <c r="V27" s="8"/>
      <c r="W27" s="39"/>
      <c r="X27" s="39"/>
      <c r="Y27" s="8"/>
    </row>
    <row r="28" spans="1:25" ht="18" x14ac:dyDescent="0.25">
      <c r="A28" s="43" t="s">
        <v>45</v>
      </c>
      <c r="B28" s="8">
        <v>48111</v>
      </c>
      <c r="C28" s="8">
        <v>29534.3</v>
      </c>
      <c r="D28" s="39">
        <f>C28/B28*100</f>
        <v>61.387832304462599</v>
      </c>
      <c r="E28" s="39">
        <v>1052</v>
      </c>
      <c r="F28" s="39">
        <v>2097</v>
      </c>
      <c r="G28" s="39">
        <v>16519</v>
      </c>
      <c r="H28" s="8">
        <v>2633.3</v>
      </c>
      <c r="I28" s="39">
        <f t="shared" si="2"/>
        <v>5.4733844650911436</v>
      </c>
      <c r="J28" s="8">
        <v>1250.7</v>
      </c>
      <c r="K28" s="39">
        <f t="shared" si="3"/>
        <v>47.495537918201499</v>
      </c>
      <c r="L28" s="8">
        <v>596.70000000000005</v>
      </c>
      <c r="M28" s="39">
        <f t="shared" si="4"/>
        <v>47.709282801631083</v>
      </c>
      <c r="N28" s="8">
        <v>654</v>
      </c>
      <c r="O28" s="39">
        <v>110</v>
      </c>
      <c r="P28" s="8">
        <v>654</v>
      </c>
      <c r="Q28" s="39">
        <f t="shared" si="6"/>
        <v>52.29071719836891</v>
      </c>
      <c r="R28" s="8">
        <v>0</v>
      </c>
      <c r="S28" s="39">
        <f t="shared" si="10"/>
        <v>0</v>
      </c>
      <c r="T28" s="8">
        <v>0</v>
      </c>
      <c r="U28" s="8">
        <v>0</v>
      </c>
      <c r="V28" s="8">
        <v>0</v>
      </c>
      <c r="W28" s="42">
        <f t="shared" si="7"/>
        <v>0</v>
      </c>
      <c r="X28" s="8">
        <v>0</v>
      </c>
      <c r="Y28" s="44">
        <v>0</v>
      </c>
    </row>
    <row r="31" spans="1:25" x14ac:dyDescent="0.25">
      <c r="A31" t="s">
        <v>46</v>
      </c>
      <c r="J31" t="s">
        <v>47</v>
      </c>
    </row>
    <row r="38" spans="1:1" x14ac:dyDescent="0.25">
      <c r="A38" s="45" t="s">
        <v>48</v>
      </c>
    </row>
    <row r="39" spans="1:1" x14ac:dyDescent="0.25">
      <c r="A39" s="45" t="s">
        <v>49</v>
      </c>
    </row>
  </sheetData>
  <mergeCells count="21">
    <mergeCell ref="R3:S3"/>
    <mergeCell ref="T3:U3"/>
    <mergeCell ref="V3:W3"/>
    <mergeCell ref="X3:X4"/>
    <mergeCell ref="Y3:Y4"/>
    <mergeCell ref="Q3:Q4"/>
    <mergeCell ref="A1:W1"/>
    <mergeCell ref="A3:A4"/>
    <mergeCell ref="B3:B4"/>
    <mergeCell ref="C3:C4"/>
    <mergeCell ref="D3:D4"/>
    <mergeCell ref="E3:G3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opLeftCell="A10" workbookViewId="0">
      <selection activeCell="A18" sqref="A18"/>
    </sheetView>
  </sheetViews>
  <sheetFormatPr defaultRowHeight="15" x14ac:dyDescent="0.25"/>
  <cols>
    <col min="1" max="1" width="31" customWidth="1"/>
    <col min="7" max="7" width="11.85546875" customWidth="1"/>
    <col min="9" max="9" width="13.28515625" customWidth="1"/>
    <col min="10" max="10" width="12.42578125" customWidth="1"/>
  </cols>
  <sheetData>
    <row r="1" spans="1:23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ht="16.5" x14ac:dyDescent="0.25">
      <c r="A2" s="140" t="s">
        <v>51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47"/>
    </row>
    <row r="3" spans="1:23" ht="17.25" thickBot="1" x14ac:dyDescent="0.3">
      <c r="A3" s="48"/>
      <c r="B3" s="48"/>
      <c r="C3" s="48"/>
      <c r="D3" s="48"/>
      <c r="E3" s="48"/>
      <c r="F3" s="48"/>
      <c r="G3" s="48"/>
      <c r="H3" s="48"/>
      <c r="I3" s="48"/>
      <c r="J3" s="49"/>
      <c r="K3" s="48"/>
      <c r="L3" s="48"/>
      <c r="M3" s="48"/>
      <c r="N3" s="48"/>
      <c r="O3" s="48"/>
      <c r="P3" s="50"/>
      <c r="Q3" s="50"/>
      <c r="R3" s="50"/>
      <c r="S3" s="50"/>
      <c r="T3" s="50"/>
      <c r="U3" s="50"/>
      <c r="V3" s="50"/>
      <c r="W3" s="50"/>
    </row>
    <row r="4" spans="1:23" ht="17.25" thickBot="1" x14ac:dyDescent="0.3">
      <c r="A4" s="141" t="s">
        <v>61</v>
      </c>
      <c r="B4" s="136" t="s">
        <v>0</v>
      </c>
      <c r="C4" s="136" t="s">
        <v>52</v>
      </c>
      <c r="D4" s="137" t="s">
        <v>2</v>
      </c>
      <c r="E4" s="137" t="s">
        <v>3</v>
      </c>
      <c r="F4" s="137"/>
      <c r="G4" s="137"/>
      <c r="H4" s="137"/>
      <c r="I4" s="136" t="s">
        <v>4</v>
      </c>
      <c r="J4" s="136" t="s">
        <v>6</v>
      </c>
      <c r="K4" s="136" t="s">
        <v>8</v>
      </c>
      <c r="L4" s="136" t="s">
        <v>9</v>
      </c>
      <c r="M4" s="136" t="s">
        <v>10</v>
      </c>
      <c r="N4" s="136" t="s">
        <v>9</v>
      </c>
      <c r="O4" s="137" t="s">
        <v>11</v>
      </c>
      <c r="P4" s="137" t="s">
        <v>9</v>
      </c>
      <c r="Q4" s="51" t="s">
        <v>53</v>
      </c>
      <c r="R4" s="52"/>
      <c r="S4" s="138" t="s">
        <v>3</v>
      </c>
      <c r="T4" s="138"/>
      <c r="U4" s="139" t="s">
        <v>13</v>
      </c>
      <c r="V4" s="139"/>
      <c r="W4" s="133" t="s">
        <v>54</v>
      </c>
    </row>
    <row r="5" spans="1:23" ht="17.25" thickBot="1" x14ac:dyDescent="0.3">
      <c r="A5" s="141"/>
      <c r="B5" s="136"/>
      <c r="C5" s="136"/>
      <c r="D5" s="137"/>
      <c r="E5" s="137"/>
      <c r="F5" s="137"/>
      <c r="G5" s="137"/>
      <c r="H5" s="137"/>
      <c r="I5" s="136"/>
      <c r="J5" s="136"/>
      <c r="K5" s="136"/>
      <c r="L5" s="136"/>
      <c r="M5" s="136"/>
      <c r="N5" s="136"/>
      <c r="O5" s="137"/>
      <c r="P5" s="137"/>
      <c r="Q5" s="134" t="s">
        <v>19</v>
      </c>
      <c r="R5" s="53"/>
      <c r="S5" s="135" t="s">
        <v>21</v>
      </c>
      <c r="T5" s="135" t="s">
        <v>22</v>
      </c>
      <c r="U5" s="134" t="s">
        <v>19</v>
      </c>
      <c r="V5" s="54"/>
      <c r="W5" s="133"/>
    </row>
    <row r="6" spans="1:23" ht="49.5" x14ac:dyDescent="0.25">
      <c r="A6" s="141"/>
      <c r="B6" s="136"/>
      <c r="C6" s="136"/>
      <c r="D6" s="137"/>
      <c r="E6" s="55" t="s">
        <v>16</v>
      </c>
      <c r="F6" s="55" t="s">
        <v>17</v>
      </c>
      <c r="G6" s="55" t="s">
        <v>55</v>
      </c>
      <c r="H6" s="55" t="s">
        <v>56</v>
      </c>
      <c r="I6" s="136"/>
      <c r="J6" s="136"/>
      <c r="K6" s="136"/>
      <c r="L6" s="136"/>
      <c r="M6" s="136"/>
      <c r="N6" s="136"/>
      <c r="O6" s="137"/>
      <c r="P6" s="137"/>
      <c r="Q6" s="134"/>
      <c r="R6" s="56" t="s">
        <v>20</v>
      </c>
      <c r="S6" s="135"/>
      <c r="T6" s="135"/>
      <c r="U6" s="134"/>
      <c r="V6" s="56" t="s">
        <v>20</v>
      </c>
      <c r="W6" s="133"/>
    </row>
    <row r="7" spans="1:23" ht="18.75" x14ac:dyDescent="0.3">
      <c r="A7" s="57" t="s">
        <v>23</v>
      </c>
      <c r="B7" s="58">
        <v>1884</v>
      </c>
      <c r="C7" s="58">
        <v>1446</v>
      </c>
      <c r="D7" s="59">
        <v>0</v>
      </c>
      <c r="E7" s="60">
        <v>20</v>
      </c>
      <c r="F7" s="60">
        <v>141</v>
      </c>
      <c r="G7" s="60">
        <v>1085</v>
      </c>
      <c r="H7" s="59">
        <v>200</v>
      </c>
      <c r="I7" s="61">
        <f>C7</f>
        <v>1446</v>
      </c>
      <c r="J7" s="61">
        <f>I7</f>
        <v>1446</v>
      </c>
      <c r="K7" s="61">
        <v>1446</v>
      </c>
      <c r="L7" s="62">
        <f t="shared" ref="L7:L28" si="0">K7/J7*100</f>
        <v>100</v>
      </c>
      <c r="M7" s="63">
        <v>0</v>
      </c>
      <c r="N7" s="62">
        <f t="shared" ref="N7:N28" si="1">M7/J7*100</f>
        <v>0</v>
      </c>
      <c r="O7" s="63">
        <v>0</v>
      </c>
      <c r="P7" s="64">
        <f t="shared" ref="P7:P28" si="2">O7/J7*100</f>
        <v>0</v>
      </c>
      <c r="Q7" s="63">
        <v>0</v>
      </c>
      <c r="R7" s="65">
        <f t="shared" ref="R7:R28" si="3">Q7/J7*100</f>
        <v>0</v>
      </c>
      <c r="S7" s="63">
        <v>0</v>
      </c>
      <c r="T7" s="65"/>
      <c r="U7" s="61"/>
      <c r="V7" s="65"/>
      <c r="W7" s="66"/>
    </row>
    <row r="8" spans="1:23" ht="18.75" x14ac:dyDescent="0.3">
      <c r="A8" s="57" t="s">
        <v>24</v>
      </c>
      <c r="B8" s="58">
        <v>1034</v>
      </c>
      <c r="C8" s="67">
        <v>666</v>
      </c>
      <c r="D8" s="68">
        <f t="shared" ref="D8:D28" si="4">C8/B8*100</f>
        <v>64.410058027079316</v>
      </c>
      <c r="E8" s="69">
        <v>0</v>
      </c>
      <c r="F8" s="69">
        <v>50</v>
      </c>
      <c r="G8" s="69">
        <v>377</v>
      </c>
      <c r="H8" s="59">
        <v>239</v>
      </c>
      <c r="I8" s="61">
        <f t="shared" ref="I8:I27" si="5">C8</f>
        <v>666</v>
      </c>
      <c r="J8" s="61">
        <f t="shared" ref="J8:J27" si="6">I8</f>
        <v>666</v>
      </c>
      <c r="K8" s="67">
        <v>666</v>
      </c>
      <c r="L8" s="70">
        <f t="shared" si="0"/>
        <v>100</v>
      </c>
      <c r="M8" s="61">
        <v>0</v>
      </c>
      <c r="N8" s="70">
        <f t="shared" si="1"/>
        <v>0</v>
      </c>
      <c r="O8" s="71">
        <v>0</v>
      </c>
      <c r="P8" s="64">
        <f t="shared" si="2"/>
        <v>0</v>
      </c>
      <c r="Q8" s="63">
        <v>0</v>
      </c>
      <c r="R8" s="72">
        <f t="shared" si="3"/>
        <v>0</v>
      </c>
      <c r="S8" s="72"/>
      <c r="T8" s="72"/>
      <c r="U8" s="72"/>
      <c r="V8" s="72"/>
      <c r="W8" s="73"/>
    </row>
    <row r="9" spans="1:23" ht="18.75" x14ac:dyDescent="0.3">
      <c r="A9" s="57" t="s">
        <v>25</v>
      </c>
      <c r="B9" s="58">
        <v>1390</v>
      </c>
      <c r="C9" s="67">
        <v>909</v>
      </c>
      <c r="D9" s="68">
        <f t="shared" si="4"/>
        <v>65.39568345323741</v>
      </c>
      <c r="E9" s="69">
        <v>0</v>
      </c>
      <c r="F9" s="69">
        <v>173</v>
      </c>
      <c r="G9" s="69">
        <v>696</v>
      </c>
      <c r="H9" s="59">
        <v>40</v>
      </c>
      <c r="I9" s="61">
        <f t="shared" si="5"/>
        <v>909</v>
      </c>
      <c r="J9" s="61">
        <f t="shared" si="6"/>
        <v>909</v>
      </c>
      <c r="K9" s="67">
        <v>909</v>
      </c>
      <c r="L9" s="62">
        <f t="shared" si="0"/>
        <v>100</v>
      </c>
      <c r="M9" s="63">
        <v>0</v>
      </c>
      <c r="N9" s="70">
        <f t="shared" si="1"/>
        <v>0</v>
      </c>
      <c r="O9" s="71">
        <v>0</v>
      </c>
      <c r="P9" s="64">
        <f t="shared" si="2"/>
        <v>0</v>
      </c>
      <c r="Q9" s="63">
        <v>0</v>
      </c>
      <c r="R9" s="72">
        <f t="shared" si="3"/>
        <v>0</v>
      </c>
      <c r="S9" s="72"/>
      <c r="T9" s="72"/>
      <c r="U9" s="72"/>
      <c r="V9" s="72"/>
      <c r="W9" s="73"/>
    </row>
    <row r="10" spans="1:23" ht="18.75" x14ac:dyDescent="0.3">
      <c r="A10" s="57" t="s">
        <v>26</v>
      </c>
      <c r="B10" s="58">
        <v>1706</v>
      </c>
      <c r="C10" s="67">
        <v>1846.3</v>
      </c>
      <c r="D10" s="68">
        <f t="shared" si="4"/>
        <v>108.22391559202813</v>
      </c>
      <c r="E10" s="74">
        <v>153.25</v>
      </c>
      <c r="F10" s="69">
        <v>680</v>
      </c>
      <c r="G10" s="74">
        <v>1013</v>
      </c>
      <c r="H10" s="59">
        <v>0</v>
      </c>
      <c r="I10" s="61">
        <v>1846.3</v>
      </c>
      <c r="J10" s="61">
        <v>1846.3</v>
      </c>
      <c r="K10" s="71">
        <f>J10-M10</f>
        <v>1750.6</v>
      </c>
      <c r="L10" s="62">
        <f t="shared" si="0"/>
        <v>94.816660347722475</v>
      </c>
      <c r="M10" s="63">
        <v>95.7</v>
      </c>
      <c r="N10" s="70">
        <f t="shared" si="1"/>
        <v>5.1833396522775281</v>
      </c>
      <c r="O10" s="71">
        <v>95.7</v>
      </c>
      <c r="P10" s="64">
        <f t="shared" si="2"/>
        <v>5.1833396522775281</v>
      </c>
      <c r="Q10" s="63">
        <v>0</v>
      </c>
      <c r="R10" s="72">
        <f t="shared" si="3"/>
        <v>0</v>
      </c>
      <c r="S10" s="72"/>
      <c r="T10" s="72"/>
      <c r="U10" s="72"/>
      <c r="V10" s="72"/>
      <c r="W10" s="73"/>
    </row>
    <row r="11" spans="1:23" ht="18.75" x14ac:dyDescent="0.3">
      <c r="A11" s="57" t="s">
        <v>27</v>
      </c>
      <c r="B11" s="58">
        <v>853</v>
      </c>
      <c r="C11" s="67">
        <v>1710.77</v>
      </c>
      <c r="D11" s="68">
        <f t="shared" si="4"/>
        <v>200.55920281359906</v>
      </c>
      <c r="E11" s="69">
        <v>190</v>
      </c>
      <c r="F11" s="74">
        <v>306.77</v>
      </c>
      <c r="G11" s="74">
        <v>1214</v>
      </c>
      <c r="H11" s="59">
        <v>0</v>
      </c>
      <c r="I11" s="61">
        <v>1710.77</v>
      </c>
      <c r="J11" s="61">
        <v>1710.77</v>
      </c>
      <c r="K11" s="71">
        <f>J11-M11</f>
        <v>1670.77</v>
      </c>
      <c r="L11" s="62">
        <f t="shared" si="0"/>
        <v>97.661871554913873</v>
      </c>
      <c r="M11" s="63">
        <v>40</v>
      </c>
      <c r="N11" s="70">
        <f t="shared" si="1"/>
        <v>2.3381284450861308</v>
      </c>
      <c r="O11" s="71">
        <v>40</v>
      </c>
      <c r="P11" s="64">
        <f t="shared" si="2"/>
        <v>2.3381284450861308</v>
      </c>
      <c r="Q11" s="63">
        <v>0</v>
      </c>
      <c r="R11" s="72">
        <f t="shared" si="3"/>
        <v>0</v>
      </c>
      <c r="S11" s="72"/>
      <c r="T11" s="72"/>
      <c r="U11" s="72"/>
      <c r="V11" s="72"/>
      <c r="W11" s="73"/>
    </row>
    <row r="12" spans="1:23" ht="18.75" x14ac:dyDescent="0.3">
      <c r="A12" s="57" t="s">
        <v>28</v>
      </c>
      <c r="B12" s="58">
        <v>1501</v>
      </c>
      <c r="C12" s="67">
        <v>1751</v>
      </c>
      <c r="D12" s="68">
        <f t="shared" si="4"/>
        <v>116.65556295802799</v>
      </c>
      <c r="E12" s="69">
        <v>0</v>
      </c>
      <c r="F12" s="69">
        <v>0</v>
      </c>
      <c r="G12" s="69">
        <v>1676</v>
      </c>
      <c r="H12" s="60">
        <v>75</v>
      </c>
      <c r="I12" s="61">
        <f t="shared" si="5"/>
        <v>1751</v>
      </c>
      <c r="J12" s="61">
        <f t="shared" si="6"/>
        <v>1751</v>
      </c>
      <c r="K12" s="71">
        <v>1751</v>
      </c>
      <c r="L12" s="70">
        <f>K12/J12*100</f>
        <v>100</v>
      </c>
      <c r="M12" s="63">
        <v>0</v>
      </c>
      <c r="N12" s="70">
        <f t="shared" si="1"/>
        <v>0</v>
      </c>
      <c r="O12" s="63">
        <v>0</v>
      </c>
      <c r="P12" s="64">
        <f t="shared" si="2"/>
        <v>0</v>
      </c>
      <c r="Q12" s="63">
        <v>0</v>
      </c>
      <c r="R12" s="72">
        <f t="shared" si="3"/>
        <v>0</v>
      </c>
      <c r="S12" s="72"/>
      <c r="T12" s="72"/>
      <c r="U12" s="72"/>
      <c r="V12" s="72"/>
      <c r="W12" s="73"/>
    </row>
    <row r="13" spans="1:23" ht="18.75" x14ac:dyDescent="0.3">
      <c r="A13" s="75" t="s">
        <v>29</v>
      </c>
      <c r="B13" s="58">
        <v>1088</v>
      </c>
      <c r="C13" s="67">
        <v>827</v>
      </c>
      <c r="D13" s="68">
        <f t="shared" si="4"/>
        <v>76.01102941176471</v>
      </c>
      <c r="E13" s="69">
        <v>0</v>
      </c>
      <c r="F13" s="69">
        <v>82</v>
      </c>
      <c r="G13" s="69">
        <v>745</v>
      </c>
      <c r="H13" s="59">
        <f t="shared" ref="H13:H27" si="7">C13-E13-F13-G13</f>
        <v>0</v>
      </c>
      <c r="I13" s="61">
        <f t="shared" si="5"/>
        <v>827</v>
      </c>
      <c r="J13" s="61">
        <f t="shared" si="6"/>
        <v>827</v>
      </c>
      <c r="K13" s="71">
        <v>827</v>
      </c>
      <c r="L13" s="62">
        <f t="shared" si="0"/>
        <v>100</v>
      </c>
      <c r="M13" s="63">
        <v>0</v>
      </c>
      <c r="N13" s="70">
        <f t="shared" si="1"/>
        <v>0</v>
      </c>
      <c r="O13" s="63">
        <v>0</v>
      </c>
      <c r="P13" s="64">
        <f t="shared" si="2"/>
        <v>0</v>
      </c>
      <c r="Q13" s="63">
        <v>0</v>
      </c>
      <c r="R13" s="72">
        <f t="shared" si="3"/>
        <v>0</v>
      </c>
      <c r="S13" s="72"/>
      <c r="T13" s="72"/>
      <c r="U13" s="72"/>
      <c r="V13" s="72"/>
      <c r="W13" s="73"/>
    </row>
    <row r="14" spans="1:23" ht="18.75" x14ac:dyDescent="0.3">
      <c r="A14" s="75" t="s">
        <v>30</v>
      </c>
      <c r="B14" s="58">
        <v>1303</v>
      </c>
      <c r="C14" s="67">
        <v>1065</v>
      </c>
      <c r="D14" s="68">
        <f t="shared" si="4"/>
        <v>81.734458940905611</v>
      </c>
      <c r="E14" s="69">
        <v>20</v>
      </c>
      <c r="F14" s="69">
        <v>158</v>
      </c>
      <c r="G14" s="69">
        <v>702</v>
      </c>
      <c r="H14" s="59">
        <f t="shared" si="7"/>
        <v>185</v>
      </c>
      <c r="I14" s="61">
        <f t="shared" si="5"/>
        <v>1065</v>
      </c>
      <c r="J14" s="61">
        <f t="shared" si="6"/>
        <v>1065</v>
      </c>
      <c r="K14" s="71">
        <v>1065</v>
      </c>
      <c r="L14" s="62">
        <f t="shared" si="0"/>
        <v>100</v>
      </c>
      <c r="M14" s="63">
        <v>0</v>
      </c>
      <c r="N14" s="70">
        <f t="shared" si="1"/>
        <v>0</v>
      </c>
      <c r="O14" s="63">
        <v>0</v>
      </c>
      <c r="P14" s="64">
        <f t="shared" si="2"/>
        <v>0</v>
      </c>
      <c r="Q14" s="63">
        <v>0</v>
      </c>
      <c r="R14" s="72">
        <f t="shared" si="3"/>
        <v>0</v>
      </c>
      <c r="S14" s="76"/>
      <c r="T14" s="76"/>
      <c r="U14" s="72"/>
      <c r="V14" s="72"/>
      <c r="W14" s="73"/>
    </row>
    <row r="15" spans="1:23" ht="18.75" x14ac:dyDescent="0.3">
      <c r="A15" s="57" t="s">
        <v>31</v>
      </c>
      <c r="B15" s="58">
        <v>1151</v>
      </c>
      <c r="C15" s="67">
        <v>1409.86</v>
      </c>
      <c r="D15" s="68">
        <f t="shared" si="4"/>
        <v>122.49000868809729</v>
      </c>
      <c r="E15" s="69">
        <v>40</v>
      </c>
      <c r="F15" s="69">
        <v>189.5</v>
      </c>
      <c r="G15" s="74">
        <v>1174.3599999999999</v>
      </c>
      <c r="H15" s="59">
        <f t="shared" si="7"/>
        <v>6</v>
      </c>
      <c r="I15" s="61">
        <f t="shared" si="5"/>
        <v>1409.86</v>
      </c>
      <c r="J15" s="61">
        <f t="shared" si="6"/>
        <v>1409.86</v>
      </c>
      <c r="K15" s="67">
        <v>1409.86</v>
      </c>
      <c r="L15" s="62">
        <f t="shared" si="0"/>
        <v>100</v>
      </c>
      <c r="M15" s="63">
        <v>0</v>
      </c>
      <c r="N15" s="70">
        <f t="shared" si="1"/>
        <v>0</v>
      </c>
      <c r="O15" s="63">
        <v>0</v>
      </c>
      <c r="P15" s="64">
        <f t="shared" si="2"/>
        <v>0</v>
      </c>
      <c r="Q15" s="63">
        <v>0</v>
      </c>
      <c r="R15" s="72">
        <f t="shared" si="3"/>
        <v>0</v>
      </c>
      <c r="S15" s="72"/>
      <c r="T15" s="72"/>
      <c r="U15" s="72"/>
      <c r="V15" s="72"/>
      <c r="W15" s="73"/>
    </row>
    <row r="16" spans="1:23" ht="18.75" x14ac:dyDescent="0.3">
      <c r="A16" s="75" t="s">
        <v>32</v>
      </c>
      <c r="B16" s="58">
        <v>564</v>
      </c>
      <c r="C16" s="67">
        <v>410</v>
      </c>
      <c r="D16" s="68">
        <v>0</v>
      </c>
      <c r="E16" s="69">
        <v>0</v>
      </c>
      <c r="F16" s="69">
        <v>35</v>
      </c>
      <c r="G16" s="69">
        <v>360</v>
      </c>
      <c r="H16" s="59">
        <f t="shared" si="7"/>
        <v>15</v>
      </c>
      <c r="I16" s="61">
        <f t="shared" si="5"/>
        <v>410</v>
      </c>
      <c r="J16" s="61">
        <f t="shared" si="6"/>
        <v>410</v>
      </c>
      <c r="K16" s="67">
        <v>410</v>
      </c>
      <c r="L16" s="62">
        <f t="shared" si="0"/>
        <v>100</v>
      </c>
      <c r="M16" s="63">
        <v>0</v>
      </c>
      <c r="N16" s="70">
        <v>0</v>
      </c>
      <c r="O16" s="71">
        <v>0</v>
      </c>
      <c r="P16" s="64">
        <f t="shared" si="2"/>
        <v>0</v>
      </c>
      <c r="Q16" s="63">
        <v>0</v>
      </c>
      <c r="R16" s="72">
        <v>0</v>
      </c>
      <c r="S16" s="72"/>
      <c r="T16" s="72"/>
      <c r="U16" s="72"/>
      <c r="V16" s="72"/>
      <c r="W16" s="73"/>
    </row>
    <row r="17" spans="1:23" ht="18.75" x14ac:dyDescent="0.3">
      <c r="A17" s="75" t="s">
        <v>62</v>
      </c>
      <c r="B17" s="58">
        <v>784</v>
      </c>
      <c r="C17" s="67">
        <v>543</v>
      </c>
      <c r="D17" s="68">
        <f t="shared" si="4"/>
        <v>69.260204081632651</v>
      </c>
      <c r="E17" s="69">
        <v>0</v>
      </c>
      <c r="F17" s="69">
        <v>0</v>
      </c>
      <c r="G17" s="69">
        <v>543</v>
      </c>
      <c r="H17" s="59">
        <f t="shared" si="7"/>
        <v>0</v>
      </c>
      <c r="I17" s="61">
        <f t="shared" si="5"/>
        <v>543</v>
      </c>
      <c r="J17" s="61">
        <f t="shared" si="6"/>
        <v>543</v>
      </c>
      <c r="K17" s="67">
        <v>543</v>
      </c>
      <c r="L17" s="62">
        <f>K17/J17*100</f>
        <v>100</v>
      </c>
      <c r="M17" s="63">
        <v>0</v>
      </c>
      <c r="N17" s="70">
        <f t="shared" si="1"/>
        <v>0</v>
      </c>
      <c r="O17" s="71">
        <v>0</v>
      </c>
      <c r="P17" s="64">
        <f t="shared" si="2"/>
        <v>0</v>
      </c>
      <c r="Q17" s="63">
        <v>0</v>
      </c>
      <c r="R17" s="72">
        <f t="shared" si="3"/>
        <v>0</v>
      </c>
      <c r="S17" s="72"/>
      <c r="T17" s="72"/>
      <c r="U17" s="72"/>
      <c r="V17" s="72"/>
      <c r="W17" s="73"/>
    </row>
    <row r="18" spans="1:23" ht="18.75" x14ac:dyDescent="0.3">
      <c r="A18" s="57" t="s">
        <v>33</v>
      </c>
      <c r="B18" s="58">
        <v>1784</v>
      </c>
      <c r="C18" s="67">
        <v>2267</v>
      </c>
      <c r="D18" s="68">
        <f t="shared" si="4"/>
        <v>127.07399103139014</v>
      </c>
      <c r="E18" s="69">
        <v>80</v>
      </c>
      <c r="F18" s="69">
        <v>40</v>
      </c>
      <c r="G18" s="69">
        <v>2087</v>
      </c>
      <c r="H18" s="59">
        <f t="shared" si="7"/>
        <v>60</v>
      </c>
      <c r="I18" s="61">
        <f t="shared" si="5"/>
        <v>2267</v>
      </c>
      <c r="J18" s="61">
        <f t="shared" si="6"/>
        <v>2267</v>
      </c>
      <c r="K18" s="71">
        <v>2267</v>
      </c>
      <c r="L18" s="62">
        <f t="shared" si="0"/>
        <v>100</v>
      </c>
      <c r="M18" s="63">
        <v>0</v>
      </c>
      <c r="N18" s="70">
        <f t="shared" si="1"/>
        <v>0</v>
      </c>
      <c r="O18" s="71">
        <v>0</v>
      </c>
      <c r="P18" s="64">
        <f t="shared" si="2"/>
        <v>0</v>
      </c>
      <c r="Q18" s="63">
        <v>0</v>
      </c>
      <c r="R18" s="72">
        <f t="shared" si="3"/>
        <v>0</v>
      </c>
      <c r="S18" s="72"/>
      <c r="T18" s="72"/>
      <c r="U18" s="72"/>
      <c r="V18" s="72"/>
      <c r="W18" s="73"/>
    </row>
    <row r="19" spans="1:23" ht="18.75" x14ac:dyDescent="0.3">
      <c r="A19" s="75" t="s">
        <v>34</v>
      </c>
      <c r="B19" s="58">
        <v>1911</v>
      </c>
      <c r="C19" s="67">
        <v>2109.1</v>
      </c>
      <c r="D19" s="68">
        <f t="shared" si="4"/>
        <v>110.36630036630035</v>
      </c>
      <c r="E19" s="69">
        <v>0</v>
      </c>
      <c r="F19" s="69">
        <v>128.1</v>
      </c>
      <c r="G19" s="69">
        <v>641</v>
      </c>
      <c r="H19" s="59">
        <f t="shared" si="7"/>
        <v>1340</v>
      </c>
      <c r="I19" s="61">
        <v>2109.1</v>
      </c>
      <c r="J19" s="61">
        <f t="shared" si="6"/>
        <v>2109.1</v>
      </c>
      <c r="K19" s="67">
        <v>2109.1</v>
      </c>
      <c r="L19" s="70">
        <f>K19/J19*100</f>
        <v>100</v>
      </c>
      <c r="M19" s="63">
        <v>0</v>
      </c>
      <c r="N19" s="70">
        <f t="shared" si="1"/>
        <v>0</v>
      </c>
      <c r="O19" s="71">
        <v>0</v>
      </c>
      <c r="P19" s="64">
        <f t="shared" si="2"/>
        <v>0</v>
      </c>
      <c r="Q19" s="63">
        <v>0</v>
      </c>
      <c r="R19" s="72">
        <f t="shared" si="3"/>
        <v>0</v>
      </c>
      <c r="S19" s="72"/>
      <c r="T19" s="72"/>
      <c r="U19" s="72"/>
      <c r="V19" s="72"/>
      <c r="W19" s="73"/>
    </row>
    <row r="20" spans="1:23" ht="18.75" x14ac:dyDescent="0.3">
      <c r="A20" s="57" t="s">
        <v>35</v>
      </c>
      <c r="B20" s="58">
        <v>1293</v>
      </c>
      <c r="C20" s="67">
        <v>1321</v>
      </c>
      <c r="D20" s="68">
        <f t="shared" si="4"/>
        <v>102.16550657385923</v>
      </c>
      <c r="E20" s="69">
        <v>133</v>
      </c>
      <c r="F20" s="69">
        <v>180</v>
      </c>
      <c r="G20" s="69">
        <v>1008</v>
      </c>
      <c r="H20" s="59">
        <f t="shared" si="7"/>
        <v>0</v>
      </c>
      <c r="I20" s="61">
        <f t="shared" si="5"/>
        <v>1321</v>
      </c>
      <c r="J20" s="61">
        <f t="shared" si="6"/>
        <v>1321</v>
      </c>
      <c r="K20" s="67">
        <v>1321</v>
      </c>
      <c r="L20" s="62">
        <f>K20/J20*100</f>
        <v>100</v>
      </c>
      <c r="M20" s="63">
        <v>0</v>
      </c>
      <c r="N20" s="70">
        <v>0</v>
      </c>
      <c r="O20" s="71">
        <v>0</v>
      </c>
      <c r="P20" s="64">
        <f t="shared" si="2"/>
        <v>0</v>
      </c>
      <c r="Q20" s="63">
        <v>0</v>
      </c>
      <c r="R20" s="72">
        <v>0</v>
      </c>
      <c r="S20" s="72"/>
      <c r="T20" s="72"/>
      <c r="U20" s="72"/>
      <c r="V20" s="72"/>
      <c r="W20" s="73"/>
    </row>
    <row r="21" spans="1:23" ht="18.75" x14ac:dyDescent="0.3">
      <c r="A21" s="75" t="s">
        <v>36</v>
      </c>
      <c r="B21" s="58">
        <v>1939</v>
      </c>
      <c r="C21" s="67">
        <v>3421.07</v>
      </c>
      <c r="D21" s="68">
        <f t="shared" si="4"/>
        <v>176.43476018566273</v>
      </c>
      <c r="E21" s="74">
        <v>86.65</v>
      </c>
      <c r="F21" s="69">
        <v>853</v>
      </c>
      <c r="G21" s="74">
        <v>2481.42</v>
      </c>
      <c r="H21" s="59">
        <f t="shared" si="7"/>
        <v>0</v>
      </c>
      <c r="I21" s="61">
        <f t="shared" si="5"/>
        <v>3421.07</v>
      </c>
      <c r="J21" s="61">
        <f t="shared" si="6"/>
        <v>3421.07</v>
      </c>
      <c r="K21" s="67">
        <v>3421.07</v>
      </c>
      <c r="L21" s="62">
        <f t="shared" si="0"/>
        <v>100</v>
      </c>
      <c r="M21" s="63">
        <v>0</v>
      </c>
      <c r="N21" s="70">
        <f t="shared" si="1"/>
        <v>0</v>
      </c>
      <c r="O21" s="63">
        <v>0</v>
      </c>
      <c r="P21" s="64">
        <f t="shared" si="2"/>
        <v>0</v>
      </c>
      <c r="Q21" s="63">
        <v>0</v>
      </c>
      <c r="R21" s="72">
        <f t="shared" si="3"/>
        <v>0</v>
      </c>
      <c r="S21" s="72"/>
      <c r="T21" s="72"/>
      <c r="U21" s="72"/>
      <c r="V21" s="72"/>
      <c r="W21" s="73"/>
    </row>
    <row r="22" spans="1:23" ht="18.75" x14ac:dyDescent="0.3">
      <c r="A22" s="57" t="s">
        <v>37</v>
      </c>
      <c r="B22" s="58">
        <v>1034</v>
      </c>
      <c r="C22" s="69">
        <v>1579.9</v>
      </c>
      <c r="D22" s="68">
        <f t="shared" si="4"/>
        <v>152.79497098646036</v>
      </c>
      <c r="E22" s="69">
        <v>83</v>
      </c>
      <c r="F22" s="69">
        <v>765.7</v>
      </c>
      <c r="G22" s="69">
        <v>530.20000000000005</v>
      </c>
      <c r="H22" s="59">
        <f t="shared" si="7"/>
        <v>201</v>
      </c>
      <c r="I22" s="61">
        <f t="shared" si="5"/>
        <v>1579.9</v>
      </c>
      <c r="J22" s="61">
        <f t="shared" si="6"/>
        <v>1579.9</v>
      </c>
      <c r="K22" s="71">
        <v>1552.9</v>
      </c>
      <c r="L22" s="62">
        <f>K22/J22*100</f>
        <v>98.29103107791633</v>
      </c>
      <c r="M22" s="63">
        <v>27</v>
      </c>
      <c r="N22" s="70">
        <f t="shared" si="1"/>
        <v>1.7089689220836761</v>
      </c>
      <c r="O22" s="71">
        <v>27</v>
      </c>
      <c r="P22" s="64">
        <f t="shared" si="2"/>
        <v>1.7089689220836761</v>
      </c>
      <c r="Q22" s="63">
        <v>0</v>
      </c>
      <c r="R22" s="72">
        <f t="shared" si="3"/>
        <v>0</v>
      </c>
      <c r="S22" s="72"/>
      <c r="T22" s="72"/>
      <c r="U22" s="72"/>
      <c r="V22" s="72"/>
      <c r="W22" s="73"/>
    </row>
    <row r="23" spans="1:23" ht="18.75" x14ac:dyDescent="0.3">
      <c r="A23" s="77" t="s">
        <v>38</v>
      </c>
      <c r="B23" s="58">
        <v>833</v>
      </c>
      <c r="C23" s="67">
        <v>658.6</v>
      </c>
      <c r="D23" s="68">
        <f t="shared" si="4"/>
        <v>79.063625450180069</v>
      </c>
      <c r="E23" s="69">
        <v>24</v>
      </c>
      <c r="F23" s="69">
        <v>235.6</v>
      </c>
      <c r="G23" s="69">
        <v>353</v>
      </c>
      <c r="H23" s="59">
        <f t="shared" si="7"/>
        <v>46</v>
      </c>
      <c r="I23" s="61">
        <f t="shared" si="5"/>
        <v>658.6</v>
      </c>
      <c r="J23" s="61">
        <f t="shared" si="6"/>
        <v>658.6</v>
      </c>
      <c r="K23" s="71">
        <v>658.6</v>
      </c>
      <c r="L23" s="62">
        <f t="shared" si="0"/>
        <v>100</v>
      </c>
      <c r="M23" s="63">
        <v>0</v>
      </c>
      <c r="N23" s="70">
        <f t="shared" si="1"/>
        <v>0</v>
      </c>
      <c r="O23" s="63">
        <v>0</v>
      </c>
      <c r="P23" s="64">
        <f t="shared" si="2"/>
        <v>0</v>
      </c>
      <c r="Q23" s="63">
        <v>0</v>
      </c>
      <c r="R23" s="72">
        <f t="shared" si="3"/>
        <v>0</v>
      </c>
      <c r="S23" s="72"/>
      <c r="T23" s="72"/>
      <c r="U23" s="72"/>
      <c r="V23" s="72"/>
      <c r="W23" s="73"/>
    </row>
    <row r="24" spans="1:23" ht="18.75" x14ac:dyDescent="0.3">
      <c r="A24" s="57" t="s">
        <v>39</v>
      </c>
      <c r="B24" s="58">
        <v>538</v>
      </c>
      <c r="C24" s="67">
        <v>274</v>
      </c>
      <c r="D24" s="68">
        <f t="shared" si="4"/>
        <v>50.929368029739777</v>
      </c>
      <c r="E24" s="69">
        <v>0</v>
      </c>
      <c r="F24" s="69">
        <v>0</v>
      </c>
      <c r="G24" s="69">
        <v>274</v>
      </c>
      <c r="H24" s="59">
        <f t="shared" si="7"/>
        <v>0</v>
      </c>
      <c r="I24" s="61">
        <f t="shared" si="5"/>
        <v>274</v>
      </c>
      <c r="J24" s="61">
        <f t="shared" si="6"/>
        <v>274</v>
      </c>
      <c r="K24" s="67">
        <v>274</v>
      </c>
      <c r="L24" s="62">
        <f>K24/J24*100</f>
        <v>100</v>
      </c>
      <c r="M24" s="63">
        <v>0</v>
      </c>
      <c r="N24" s="70">
        <v>0</v>
      </c>
      <c r="O24" s="71">
        <v>0</v>
      </c>
      <c r="P24" s="64">
        <f t="shared" si="2"/>
        <v>0</v>
      </c>
      <c r="Q24" s="63">
        <v>0</v>
      </c>
      <c r="R24" s="72">
        <v>0</v>
      </c>
      <c r="S24" s="72"/>
      <c r="T24" s="72"/>
      <c r="U24" s="72"/>
      <c r="V24" s="72"/>
      <c r="W24" s="73"/>
    </row>
    <row r="25" spans="1:23" ht="18.75" x14ac:dyDescent="0.3">
      <c r="A25" s="75" t="s">
        <v>40</v>
      </c>
      <c r="B25" s="58">
        <v>1542</v>
      </c>
      <c r="C25" s="67">
        <v>1789</v>
      </c>
      <c r="D25" s="68">
        <f t="shared" si="4"/>
        <v>116.01815823605708</v>
      </c>
      <c r="E25" s="69">
        <v>54</v>
      </c>
      <c r="F25" s="69">
        <v>95</v>
      </c>
      <c r="G25" s="69">
        <v>1465</v>
      </c>
      <c r="H25" s="59">
        <f t="shared" si="7"/>
        <v>175</v>
      </c>
      <c r="I25" s="61">
        <f t="shared" si="5"/>
        <v>1789</v>
      </c>
      <c r="J25" s="61">
        <f t="shared" si="6"/>
        <v>1789</v>
      </c>
      <c r="K25" s="67">
        <v>1789</v>
      </c>
      <c r="L25" s="62">
        <f>K25/J25*100</f>
        <v>100</v>
      </c>
      <c r="M25" s="63">
        <v>0</v>
      </c>
      <c r="N25" s="70">
        <f t="shared" si="1"/>
        <v>0</v>
      </c>
      <c r="O25" s="71">
        <v>0</v>
      </c>
      <c r="P25" s="64">
        <f t="shared" si="2"/>
        <v>0</v>
      </c>
      <c r="Q25" s="63">
        <v>0</v>
      </c>
      <c r="R25" s="72">
        <f t="shared" si="3"/>
        <v>0</v>
      </c>
      <c r="S25" s="72"/>
      <c r="T25" s="72"/>
      <c r="U25" s="72"/>
      <c r="V25" s="72"/>
      <c r="W25" s="73"/>
    </row>
    <row r="26" spans="1:23" ht="18.75" x14ac:dyDescent="0.3">
      <c r="A26" s="57" t="s">
        <v>41</v>
      </c>
      <c r="B26" s="58">
        <v>1746</v>
      </c>
      <c r="C26" s="58">
        <v>1665</v>
      </c>
      <c r="D26" s="59">
        <f t="shared" si="4"/>
        <v>95.360824742268051</v>
      </c>
      <c r="E26" s="60">
        <v>20</v>
      </c>
      <c r="F26" s="60">
        <v>103</v>
      </c>
      <c r="G26" s="60">
        <v>1542</v>
      </c>
      <c r="H26" s="59">
        <f t="shared" si="7"/>
        <v>0</v>
      </c>
      <c r="I26" s="61">
        <f t="shared" si="5"/>
        <v>1665</v>
      </c>
      <c r="J26" s="61">
        <f t="shared" si="6"/>
        <v>1665</v>
      </c>
      <c r="K26" s="58">
        <v>1665</v>
      </c>
      <c r="L26" s="62">
        <f>K26/J26*100</f>
        <v>100</v>
      </c>
      <c r="M26" s="56">
        <f>J26-K26</f>
        <v>0</v>
      </c>
      <c r="N26" s="62">
        <f t="shared" si="1"/>
        <v>0</v>
      </c>
      <c r="O26" s="63">
        <v>0</v>
      </c>
      <c r="P26" s="64">
        <f t="shared" si="2"/>
        <v>0</v>
      </c>
      <c r="Q26" s="63">
        <v>0</v>
      </c>
      <c r="R26" s="78">
        <f t="shared" si="3"/>
        <v>0</v>
      </c>
      <c r="S26" s="78"/>
      <c r="T26" s="78"/>
      <c r="U26" s="78"/>
      <c r="V26" s="78"/>
      <c r="W26" s="79"/>
    </row>
    <row r="27" spans="1:23" ht="18.75" x14ac:dyDescent="0.3">
      <c r="A27" s="80" t="s">
        <v>42</v>
      </c>
      <c r="B27" s="81">
        <v>720</v>
      </c>
      <c r="C27" s="82">
        <v>780</v>
      </c>
      <c r="D27" s="83">
        <f t="shared" si="4"/>
        <v>108.33333333333333</v>
      </c>
      <c r="E27" s="84">
        <v>0</v>
      </c>
      <c r="F27" s="84">
        <v>100</v>
      </c>
      <c r="G27" s="84">
        <v>415</v>
      </c>
      <c r="H27" s="59">
        <f t="shared" si="7"/>
        <v>265</v>
      </c>
      <c r="I27" s="61">
        <f t="shared" si="5"/>
        <v>780</v>
      </c>
      <c r="J27" s="61">
        <f t="shared" si="6"/>
        <v>780</v>
      </c>
      <c r="K27" s="82">
        <v>780</v>
      </c>
      <c r="L27" s="85">
        <f>K27/J27*100</f>
        <v>100</v>
      </c>
      <c r="M27" s="63">
        <v>0</v>
      </c>
      <c r="N27" s="85">
        <f t="shared" si="1"/>
        <v>0</v>
      </c>
      <c r="O27" s="63">
        <v>0</v>
      </c>
      <c r="P27" s="64">
        <f t="shared" si="2"/>
        <v>0</v>
      </c>
      <c r="Q27" s="63">
        <v>0</v>
      </c>
      <c r="R27" s="86">
        <f t="shared" si="3"/>
        <v>0</v>
      </c>
      <c r="S27" s="87"/>
      <c r="T27" s="87"/>
      <c r="U27" s="87"/>
      <c r="V27" s="86"/>
      <c r="W27" s="88"/>
    </row>
    <row r="28" spans="1:23" ht="18.75" x14ac:dyDescent="0.3">
      <c r="A28" s="89" t="s">
        <v>43</v>
      </c>
      <c r="B28" s="90">
        <f>SUM(B7:B27)</f>
        <v>26598</v>
      </c>
      <c r="C28" s="91">
        <f>SUM(C7:C27)</f>
        <v>28448.6</v>
      </c>
      <c r="D28" s="92">
        <f t="shared" si="4"/>
        <v>106.95766598992404</v>
      </c>
      <c r="E28" s="92">
        <f>SUM(E7:E27)</f>
        <v>903.9</v>
      </c>
      <c r="F28" s="92">
        <f>SUM(F7:F27)</f>
        <v>4315.67</v>
      </c>
      <c r="G28" s="92">
        <f>SUM(G7:G27)</f>
        <v>20381.980000000003</v>
      </c>
      <c r="H28" s="93">
        <f>C28-E28-F28-G28</f>
        <v>2847.0499999999956</v>
      </c>
      <c r="I28" s="91">
        <f>SUM(I7:I27)</f>
        <v>28448.6</v>
      </c>
      <c r="J28" s="94">
        <f>SUM(J7:J27)</f>
        <v>28448.6</v>
      </c>
      <c r="K28" s="95">
        <f>SUM(K7:K27)</f>
        <v>28285.9</v>
      </c>
      <c r="L28" s="96">
        <f t="shared" si="0"/>
        <v>99.428091364777188</v>
      </c>
      <c r="M28" s="91">
        <f>O28</f>
        <v>162.69999999999999</v>
      </c>
      <c r="N28" s="97">
        <f t="shared" si="1"/>
        <v>0.57190863522282287</v>
      </c>
      <c r="O28" s="91">
        <f>SUM(O7:O27)</f>
        <v>162.69999999999999</v>
      </c>
      <c r="P28" s="93">
        <f t="shared" si="2"/>
        <v>0.57190863522282287</v>
      </c>
      <c r="Q28" s="91">
        <f>SUM(Q7:Q27)</f>
        <v>0</v>
      </c>
      <c r="R28" s="95">
        <f t="shared" si="3"/>
        <v>0</v>
      </c>
      <c r="S28" s="92">
        <f>SUM(S7:S27)</f>
        <v>0</v>
      </c>
      <c r="T28" s="92">
        <f>SUM(T9:T27)</f>
        <v>0</v>
      </c>
      <c r="U28" s="92">
        <f>SUM(U7:U27)</f>
        <v>0</v>
      </c>
      <c r="V28" s="92">
        <f>U28/J28*100</f>
        <v>0</v>
      </c>
      <c r="W28" s="98">
        <f>SUM(W7:W27)</f>
        <v>0</v>
      </c>
    </row>
    <row r="29" spans="1:23" ht="18.75" x14ac:dyDescent="0.3">
      <c r="A29" s="99" t="s">
        <v>57</v>
      </c>
      <c r="B29" s="100">
        <v>26598</v>
      </c>
      <c r="C29" s="101">
        <v>28146.77</v>
      </c>
      <c r="D29" s="102">
        <v>106</v>
      </c>
      <c r="E29" s="103">
        <v>864</v>
      </c>
      <c r="F29" s="103">
        <v>4076</v>
      </c>
      <c r="G29" s="103">
        <v>20350</v>
      </c>
      <c r="H29" s="104">
        <v>2857</v>
      </c>
      <c r="I29" s="101">
        <v>28146.77</v>
      </c>
      <c r="J29" s="105">
        <v>28146.77</v>
      </c>
      <c r="K29" s="105">
        <v>27984.1</v>
      </c>
      <c r="L29" s="106">
        <v>99</v>
      </c>
      <c r="M29" s="107">
        <v>162.69999999999999</v>
      </c>
      <c r="N29" s="108">
        <v>0</v>
      </c>
      <c r="O29" s="101">
        <v>162.69999999999999</v>
      </c>
      <c r="P29" s="109">
        <v>0</v>
      </c>
      <c r="Q29" s="101"/>
      <c r="R29" s="110">
        <v>0</v>
      </c>
      <c r="S29" s="111"/>
      <c r="T29" s="111">
        <v>0</v>
      </c>
      <c r="U29" s="101">
        <v>0</v>
      </c>
      <c r="V29" s="111">
        <v>0</v>
      </c>
      <c r="W29" s="101">
        <v>0</v>
      </c>
    </row>
    <row r="30" spans="1:23" ht="18.75" x14ac:dyDescent="0.3">
      <c r="A30" s="112"/>
      <c r="B30" s="113"/>
      <c r="C30" s="114"/>
      <c r="D30" s="115"/>
      <c r="E30" s="116"/>
      <c r="F30" s="116"/>
      <c r="G30" s="116"/>
      <c r="H30" s="117"/>
      <c r="I30" s="114"/>
      <c r="J30" s="113"/>
      <c r="K30" s="113"/>
      <c r="L30" s="118"/>
      <c r="M30" s="119"/>
      <c r="N30" s="120"/>
      <c r="O30" s="114"/>
      <c r="P30" s="121"/>
      <c r="Q30" s="114"/>
      <c r="R30" s="122"/>
      <c r="S30" s="116"/>
      <c r="T30" s="116"/>
      <c r="U30" s="114"/>
      <c r="V30" s="116"/>
      <c r="W30" s="114"/>
    </row>
    <row r="31" spans="1:23" ht="15.75" x14ac:dyDescent="0.25">
      <c r="A31" s="123" t="s">
        <v>58</v>
      </c>
      <c r="B31" s="123">
        <v>26598</v>
      </c>
      <c r="C31" s="124">
        <v>22490</v>
      </c>
      <c r="D31" s="123">
        <v>85</v>
      </c>
      <c r="E31" s="123">
        <v>462</v>
      </c>
      <c r="F31" s="123">
        <v>2602</v>
      </c>
      <c r="G31" s="123">
        <v>15372</v>
      </c>
      <c r="H31" s="123">
        <v>4054</v>
      </c>
      <c r="I31" s="123">
        <v>21935</v>
      </c>
      <c r="J31" s="123">
        <v>21851</v>
      </c>
      <c r="K31" s="123">
        <v>21711</v>
      </c>
      <c r="L31" s="123">
        <v>99</v>
      </c>
      <c r="M31" s="123">
        <v>140</v>
      </c>
      <c r="N31" s="123">
        <v>1</v>
      </c>
      <c r="O31" s="123">
        <v>140</v>
      </c>
      <c r="P31" s="123"/>
      <c r="Q31" s="123"/>
      <c r="R31" s="123"/>
      <c r="S31" s="123"/>
      <c r="T31" s="123"/>
      <c r="U31" s="123"/>
      <c r="V31" s="123"/>
      <c r="W31" s="123"/>
    </row>
    <row r="32" spans="1:23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6.5" x14ac:dyDescent="0.25">
      <c r="A34" s="125" t="s">
        <v>59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 t="s">
        <v>47</v>
      </c>
      <c r="T34" s="125"/>
      <c r="U34" s="46"/>
      <c r="V34" s="46"/>
      <c r="W34" s="46"/>
    </row>
    <row r="35" spans="1:23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16.5" x14ac:dyDescent="0.25">
      <c r="A37" s="126" t="s">
        <v>60</v>
      </c>
      <c r="B37" s="126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23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</sheetData>
  <mergeCells count="21">
    <mergeCell ref="A2:V2"/>
    <mergeCell ref="A4:A6"/>
    <mergeCell ref="B4:B6"/>
    <mergeCell ref="C4:C6"/>
    <mergeCell ref="D4:D6"/>
    <mergeCell ref="E4:H5"/>
    <mergeCell ref="I4:I6"/>
    <mergeCell ref="J4:J6"/>
    <mergeCell ref="K4:K6"/>
    <mergeCell ref="L4:L6"/>
    <mergeCell ref="M4:M6"/>
    <mergeCell ref="N4:N6"/>
    <mergeCell ref="O4:O6"/>
    <mergeCell ref="P4:P6"/>
    <mergeCell ref="S4:T4"/>
    <mergeCell ref="W4:W6"/>
    <mergeCell ref="Q5:Q6"/>
    <mergeCell ref="S5:S6"/>
    <mergeCell ref="T5:T6"/>
    <mergeCell ref="U5:U6"/>
    <mergeCell ref="U4:V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яровые</vt:lpstr>
      <vt:lpstr>озимые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2023-10-16T04:57:55Z</dcterms:modified>
</cp:coreProperties>
</file>