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496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'Свод'!$A$1:$AY$29</definedName>
  </definedNames>
  <calcPr fullCalcOnLoad="1" refMode="R1C1"/>
</workbook>
</file>

<file path=xl/sharedStrings.xml><?xml version="1.0" encoding="utf-8"?>
<sst xmlns="http://schemas.openxmlformats.org/spreadsheetml/2006/main" count="91" uniqueCount="62">
  <si>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</si>
  <si>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</si>
  <si>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</si>
  <si>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</si>
  <si>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</si>
  <si>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</si>
  <si>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</si>
  <si>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</si>
  <si>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</si>
  <si>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</si>
  <si>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</si>
  <si>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</si>
  <si>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</si>
  <si>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</si>
  <si>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</si>
  <si>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</si>
  <si>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</si>
  <si>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</si>
  <si>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</si>
  <si>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</si>
  <si>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</si>
  <si>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</si>
  <si>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</si>
  <si>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</si>
  <si>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</si>
  <si>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</si>
  <si>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</si>
  <si>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</si>
  <si>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% вып.</t>
  </si>
  <si>
    <t>Яровизация семян картофеля, тн</t>
  </si>
  <si>
    <t>К(Ф)Х Бикулов А.Н.</t>
  </si>
  <si>
    <t>Посев яровых зерновых и зернобобовых  культур, га</t>
  </si>
  <si>
    <t>в том числе</t>
  </si>
  <si>
    <t>яр. пшеница</t>
  </si>
  <si>
    <t>ячмень</t>
  </si>
  <si>
    <t>овес</t>
  </si>
  <si>
    <t>бобы</t>
  </si>
  <si>
    <t>вика</t>
  </si>
  <si>
    <t>горох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</si>
  <si>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</si>
  <si>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</si>
  <si>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</si>
  <si>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</si>
  <si>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</si>
  <si>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Протравлена семян, тн</t>
  </si>
  <si>
    <t>подкоромка, га</t>
  </si>
  <si>
    <t>боронование, га</t>
  </si>
  <si>
    <t>культивация, га</t>
  </si>
  <si>
    <t>Посев однолетних трав, га</t>
  </si>
  <si>
    <t>Посев многолетних трав, га</t>
  </si>
  <si>
    <t>Б.П.</t>
  </si>
  <si>
    <t>П.П.</t>
  </si>
  <si>
    <t>Рапс, га</t>
  </si>
  <si>
    <t>гречиха</t>
  </si>
  <si>
    <t>Горчица, га</t>
  </si>
  <si>
    <t>кукуруза</t>
  </si>
  <si>
    <t>Посадка картофеля, га</t>
  </si>
  <si>
    <t>Посадка овощей, га</t>
  </si>
  <si>
    <t>Лен масличный, га</t>
  </si>
  <si>
    <t>К(Ф)Х Васильева В.Г.</t>
  </si>
  <si>
    <t>Подсолнечник, га</t>
  </si>
  <si>
    <t>Информация о ходе проведения весенних полевых работ в сельхозпредприятиях и К(Ф)Х  Яльчикского района  на 27.04.2022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</si>
</sst>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1" fontId="8" fillId="0" borderId="12" xfId="57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2" borderId="12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/>
    </xf>
    <xf numFmtId="1" fontId="10" fillId="32" borderId="12" xfId="0" applyNumberFormat="1" applyFont="1" applyFill="1" applyBorder="1" applyAlignment="1">
      <alignment horizontal="center" vertical="center" wrapText="1"/>
    </xf>
    <xf numFmtId="1" fontId="10" fillId="32" borderId="12" xfId="57" applyNumberFormat="1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 wrapText="1"/>
    </xf>
    <xf numFmtId="1" fontId="8" fillId="32" borderId="12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6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" fontId="10" fillId="0" borderId="12" xfId="57" applyNumberFormat="1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1" fontId="10" fillId="32" borderId="12" xfId="57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/>
    </xf>
    <xf numFmtId="1" fontId="8" fillId="32" borderId="15" xfId="57" applyNumberFormat="1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13" fillId="32" borderId="12" xfId="0" applyNumberFormat="1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/>
    </xf>
    <xf numFmtId="0" fontId="3" fillId="0" borderId="12" xfId="0" applyFont="1" applyBorder="1" applyAlignment="1">
      <alignment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11" fillId="32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/>
    </xf>
    <xf numFmtId="0" fontId="3" fillId="32" borderId="12" xfId="0" applyFont="1" applyFill="1" applyBorder="1" applyAlignment="1">
      <alignment/>
    </xf>
    <xf numFmtId="1" fontId="10" fillId="32" borderId="15" xfId="57" applyNumberFormat="1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top"/>
    </xf>
    <xf numFmtId="0" fontId="11" fillId="32" borderId="12" xfId="0" applyFont="1" applyFill="1" applyBorder="1" applyAlignment="1">
      <alignment horizontal="center" vertical="top"/>
    </xf>
    <xf numFmtId="0" fontId="3" fillId="32" borderId="12" xfId="0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8" xfId="0" applyFont="1" applyFill="1" applyBorder="1" applyAlignment="1">
      <alignment horizontal="center" vertical="center" textRotation="90" wrapText="1"/>
    </xf>
    <xf numFmtId="0" fontId="12" fillId="0" borderId="18" xfId="0" applyFont="1" applyFill="1" applyBorder="1" applyAlignment="1">
      <alignment horizontal="center" vertical="center" textRotation="90" wrapText="1"/>
    </xf>
    <xf numFmtId="0" fontId="11" fillId="32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38"/>
  <sheetViews>
    <sheetView tabSelected="1" view="pageBreakPreview" zoomScale="35" zoomScaleNormal="60" zoomScaleSheetLayoutView="35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8" sqref="D28"/>
    </sheetView>
  </sheetViews>
  <sheetFormatPr defaultColWidth="9.125" defaultRowHeight="12.75" outlineLevelRow="1"/>
  <cols>
    <col min="1" max="1" width="11.625" style="1" customWidth="1"/>
    <col min="2" max="2" width="52.50390625" style="4" customWidth="1"/>
    <col min="3" max="3" width="31.625" style="1" customWidth="1"/>
    <col min="4" max="4" width="29.625" style="1" customWidth="1"/>
    <col min="5" max="5" width="16.875" style="1" customWidth="1"/>
    <col min="6" max="6" width="18.875" style="1" customWidth="1"/>
    <col min="7" max="7" width="20.50390625" style="1" customWidth="1"/>
    <col min="8" max="9" width="17.875" style="1" customWidth="1"/>
    <col min="10" max="10" width="16.50390625" style="1" customWidth="1"/>
    <col min="11" max="11" width="17.125" style="1" customWidth="1"/>
    <col min="12" max="12" width="17.625" style="1" customWidth="1"/>
    <col min="13" max="14" width="16.00390625" style="1" customWidth="1"/>
    <col min="15" max="15" width="21.50390625" style="1" customWidth="1"/>
    <col min="16" max="16" width="17.125" style="1" customWidth="1"/>
    <col min="17" max="17" width="17.50390625" style="1" customWidth="1"/>
    <col min="18" max="18" width="18.00390625" style="1" customWidth="1"/>
    <col min="19" max="19" width="17.375" style="1" customWidth="1"/>
    <col min="20" max="20" width="18.375" style="1" customWidth="1"/>
    <col min="21" max="21" width="19.125" style="1" customWidth="1"/>
    <col min="22" max="22" width="20.00390625" style="1" customWidth="1"/>
    <col min="23" max="23" width="20.125" style="1" customWidth="1"/>
    <col min="24" max="24" width="16.625" style="1" customWidth="1"/>
    <col min="25" max="25" width="21.50390625" style="1" customWidth="1"/>
    <col min="26" max="26" width="18.125" style="1" customWidth="1"/>
    <col min="27" max="27" width="18.875" style="1" customWidth="1"/>
    <col min="28" max="28" width="17.375" style="1" customWidth="1"/>
    <col min="29" max="29" width="16.50390625" style="1" customWidth="1"/>
    <col min="30" max="30" width="14.00390625" style="1" customWidth="1"/>
    <col min="31" max="31" width="17.375" style="1" customWidth="1"/>
    <col min="32" max="32" width="14.50390625" style="1" customWidth="1"/>
    <col min="33" max="33" width="14.875" style="1" customWidth="1"/>
    <col min="34" max="37" width="15.375" style="1" customWidth="1"/>
    <col min="38" max="38" width="14.875" style="1" customWidth="1"/>
    <col min="39" max="39" width="17.375" style="1" customWidth="1"/>
    <col min="40" max="41" width="20.50390625" style="1" customWidth="1"/>
    <col min="42" max="44" width="21.875" style="1" customWidth="1"/>
    <col min="45" max="45" width="22.50390625" style="1" customWidth="1"/>
    <col min="46" max="46" width="18.00390625" style="1" customWidth="1"/>
    <col min="47" max="47" width="16.875" style="1" customWidth="1"/>
    <col min="48" max="48" width="16.125" style="1" customWidth="1"/>
    <col min="49" max="49" width="14.875" style="1" customWidth="1"/>
    <col min="50" max="50" width="15.625" style="1" customWidth="1"/>
    <col min="51" max="51" width="16.50390625" style="1" customWidth="1"/>
    <col min="52" max="16384" width="9.125" style="1" customWidth="1"/>
  </cols>
  <sheetData>
    <row r="1" spans="2:25" s="2" customFormat="1" ht="175.5" customHeight="1">
      <c r="B1" s="5"/>
      <c r="C1" s="5"/>
      <c r="D1" s="102" t="s">
        <v>61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6"/>
      <c r="X1" s="5"/>
      <c r="Y1" s="5"/>
    </row>
    <row r="2" spans="1:51" s="3" customFormat="1" ht="139.5" customHeight="1">
      <c r="A2" s="84" t="s">
        <v>13</v>
      </c>
      <c r="B2" s="104" t="s">
        <v>26</v>
      </c>
      <c r="C2" s="98" t="s">
        <v>44</v>
      </c>
      <c r="D2" s="98" t="s">
        <v>29</v>
      </c>
      <c r="E2" s="99" t="s">
        <v>45</v>
      </c>
      <c r="F2" s="99"/>
      <c r="G2" s="99"/>
      <c r="H2" s="99"/>
      <c r="I2" s="99"/>
      <c r="J2" s="99"/>
      <c r="K2" s="105" t="s">
        <v>46</v>
      </c>
      <c r="L2" s="99"/>
      <c r="M2" s="99"/>
      <c r="N2" s="99"/>
      <c r="O2" s="99"/>
      <c r="P2" s="99"/>
      <c r="Q2" s="99"/>
      <c r="R2" s="99"/>
      <c r="S2" s="99"/>
      <c r="T2" s="99"/>
      <c r="U2" s="99"/>
      <c r="V2" s="106"/>
      <c r="W2" s="95" t="s">
        <v>47</v>
      </c>
      <c r="X2" s="96"/>
      <c r="Y2" s="97"/>
      <c r="Z2" s="84" t="s">
        <v>31</v>
      </c>
      <c r="AA2" s="85"/>
      <c r="AB2" s="85"/>
      <c r="AC2" s="86" t="s">
        <v>32</v>
      </c>
      <c r="AD2" s="87"/>
      <c r="AE2" s="87"/>
      <c r="AF2" s="87"/>
      <c r="AG2" s="87"/>
      <c r="AH2" s="87"/>
      <c r="AI2" s="61"/>
      <c r="AJ2" s="61"/>
      <c r="AK2" s="74" t="s">
        <v>48</v>
      </c>
      <c r="AL2" s="75"/>
      <c r="AM2" s="76"/>
      <c r="AN2" s="74" t="s">
        <v>49</v>
      </c>
      <c r="AO2" s="76"/>
      <c r="AP2" s="77" t="s">
        <v>52</v>
      </c>
      <c r="AQ2" s="69" t="s">
        <v>58</v>
      </c>
      <c r="AR2" s="69" t="s">
        <v>60</v>
      </c>
      <c r="AS2" s="77" t="s">
        <v>54</v>
      </c>
      <c r="AT2" s="74" t="s">
        <v>56</v>
      </c>
      <c r="AU2" s="75"/>
      <c r="AV2" s="76"/>
      <c r="AW2" s="74" t="s">
        <v>57</v>
      </c>
      <c r="AX2" s="75"/>
      <c r="AY2" s="76"/>
    </row>
    <row r="3" spans="1:51" s="3" customFormat="1" ht="73.5" customHeight="1">
      <c r="A3" s="84"/>
      <c r="B3" s="104"/>
      <c r="C3" s="70"/>
      <c r="D3" s="70"/>
      <c r="E3" s="92" t="s">
        <v>24</v>
      </c>
      <c r="F3" s="93"/>
      <c r="G3" s="94"/>
      <c r="H3" s="100" t="s">
        <v>25</v>
      </c>
      <c r="I3" s="101"/>
      <c r="J3" s="101"/>
      <c r="K3" s="72" t="s">
        <v>22</v>
      </c>
      <c r="L3" s="72" t="s">
        <v>21</v>
      </c>
      <c r="M3" s="72" t="s">
        <v>28</v>
      </c>
      <c r="N3" s="92" t="s">
        <v>24</v>
      </c>
      <c r="O3" s="93"/>
      <c r="P3" s="94"/>
      <c r="Q3" s="100" t="s">
        <v>25</v>
      </c>
      <c r="R3" s="101"/>
      <c r="S3" s="101"/>
      <c r="T3" s="84" t="s">
        <v>23</v>
      </c>
      <c r="U3" s="85"/>
      <c r="V3" s="85"/>
      <c r="W3" s="84"/>
      <c r="X3" s="85"/>
      <c r="Y3" s="85"/>
      <c r="Z3" s="72" t="s">
        <v>14</v>
      </c>
      <c r="AA3" s="72" t="s">
        <v>15</v>
      </c>
      <c r="AB3" s="72" t="s">
        <v>16</v>
      </c>
      <c r="AC3" s="89" t="s">
        <v>33</v>
      </c>
      <c r="AD3" s="89" t="s">
        <v>34</v>
      </c>
      <c r="AE3" s="89" t="s">
        <v>35</v>
      </c>
      <c r="AF3" s="89" t="s">
        <v>36</v>
      </c>
      <c r="AG3" s="89" t="s">
        <v>37</v>
      </c>
      <c r="AH3" s="80" t="s">
        <v>38</v>
      </c>
      <c r="AI3" s="80" t="s">
        <v>53</v>
      </c>
      <c r="AJ3" s="80" t="s">
        <v>55</v>
      </c>
      <c r="AK3" s="72" t="s">
        <v>14</v>
      </c>
      <c r="AL3" s="72" t="s">
        <v>15</v>
      </c>
      <c r="AM3" s="72" t="s">
        <v>16</v>
      </c>
      <c r="AN3" s="82" t="s">
        <v>50</v>
      </c>
      <c r="AO3" s="82" t="s">
        <v>51</v>
      </c>
      <c r="AP3" s="78"/>
      <c r="AQ3" s="70"/>
      <c r="AR3" s="70"/>
      <c r="AS3" s="78"/>
      <c r="AT3" s="72" t="s">
        <v>14</v>
      </c>
      <c r="AU3" s="72" t="s">
        <v>15</v>
      </c>
      <c r="AV3" s="72" t="s">
        <v>16</v>
      </c>
      <c r="AW3" s="72" t="s">
        <v>14</v>
      </c>
      <c r="AX3" s="72" t="s">
        <v>15</v>
      </c>
      <c r="AY3" s="72" t="s">
        <v>16</v>
      </c>
    </row>
    <row r="4" spans="1:51" s="3" customFormat="1" ht="73.5" customHeight="1">
      <c r="A4" s="77"/>
      <c r="B4" s="98"/>
      <c r="C4" s="71"/>
      <c r="D4" s="71"/>
      <c r="E4" s="37" t="s">
        <v>14</v>
      </c>
      <c r="F4" s="24" t="s">
        <v>15</v>
      </c>
      <c r="G4" s="38" t="s">
        <v>16</v>
      </c>
      <c r="H4" s="24" t="s">
        <v>14</v>
      </c>
      <c r="I4" s="24" t="s">
        <v>15</v>
      </c>
      <c r="J4" s="24" t="s">
        <v>16</v>
      </c>
      <c r="K4" s="73"/>
      <c r="L4" s="73"/>
      <c r="M4" s="73"/>
      <c r="N4" s="37" t="s">
        <v>14</v>
      </c>
      <c r="O4" s="38" t="s">
        <v>15</v>
      </c>
      <c r="P4" s="38" t="s">
        <v>16</v>
      </c>
      <c r="Q4" s="24" t="s">
        <v>14</v>
      </c>
      <c r="R4" s="24" t="s">
        <v>15</v>
      </c>
      <c r="S4" s="24" t="s">
        <v>16</v>
      </c>
      <c r="T4" s="28" t="s">
        <v>14</v>
      </c>
      <c r="U4" s="28" t="s">
        <v>15</v>
      </c>
      <c r="V4" s="28" t="s">
        <v>16</v>
      </c>
      <c r="W4" s="42" t="s">
        <v>14</v>
      </c>
      <c r="X4" s="42" t="s">
        <v>15</v>
      </c>
      <c r="Y4" s="42" t="s">
        <v>16</v>
      </c>
      <c r="Z4" s="88"/>
      <c r="AA4" s="73"/>
      <c r="AB4" s="73"/>
      <c r="AC4" s="90"/>
      <c r="AD4" s="90"/>
      <c r="AE4" s="91"/>
      <c r="AF4" s="91"/>
      <c r="AG4" s="90"/>
      <c r="AH4" s="81"/>
      <c r="AI4" s="81"/>
      <c r="AJ4" s="81"/>
      <c r="AK4" s="88"/>
      <c r="AL4" s="73"/>
      <c r="AM4" s="73"/>
      <c r="AN4" s="83"/>
      <c r="AO4" s="83"/>
      <c r="AP4" s="79"/>
      <c r="AQ4" s="71"/>
      <c r="AR4" s="71"/>
      <c r="AS4" s="79"/>
      <c r="AT4" s="88"/>
      <c r="AU4" s="73"/>
      <c r="AV4" s="73"/>
      <c r="AW4" s="88"/>
      <c r="AX4" s="73"/>
      <c r="AY4" s="73"/>
    </row>
    <row r="5" spans="1:51" s="20" customFormat="1" ht="49.5" customHeight="1" outlineLevel="1">
      <c r="A5" s="26">
        <v>1</v>
      </c>
      <c r="B5" s="25" t="s">
        <v>0</v>
      </c>
      <c r="C5" s="39">
        <v>400</v>
      </c>
      <c r="D5" s="39"/>
      <c r="E5" s="10">
        <v>1129</v>
      </c>
      <c r="F5" s="27">
        <v>1129</v>
      </c>
      <c r="G5" s="16">
        <f>F5/E5*100</f>
        <v>100</v>
      </c>
      <c r="H5" s="10">
        <v>1087</v>
      </c>
      <c r="I5" s="27">
        <v>150</v>
      </c>
      <c r="J5" s="27">
        <f>I5/H5*100</f>
        <v>13.799448022079117</v>
      </c>
      <c r="K5" s="10">
        <v>5025</v>
      </c>
      <c r="L5" s="10">
        <f aca="true" t="shared" si="0" ref="L5:L27">O5+R5+U5</f>
        <v>5025</v>
      </c>
      <c r="M5" s="10">
        <f>L5/K5*100</f>
        <v>100</v>
      </c>
      <c r="N5" s="10">
        <v>1129</v>
      </c>
      <c r="O5" s="10">
        <v>1129</v>
      </c>
      <c r="P5" s="17">
        <f aca="true" t="shared" si="1" ref="P5:P24">O5/N5*100</f>
        <v>100</v>
      </c>
      <c r="Q5" s="10">
        <v>1487</v>
      </c>
      <c r="R5" s="27">
        <v>1487</v>
      </c>
      <c r="S5" s="27">
        <f>R5/Q5*100</f>
        <v>100</v>
      </c>
      <c r="T5" s="18">
        <v>2409</v>
      </c>
      <c r="U5" s="17">
        <v>2409</v>
      </c>
      <c r="V5" s="17">
        <f>U5/T5*100</f>
        <v>100</v>
      </c>
      <c r="W5" s="18">
        <v>2409</v>
      </c>
      <c r="X5" s="17">
        <v>1905</v>
      </c>
      <c r="Y5" s="17">
        <f>X5/W5*100</f>
        <v>79.07845579078456</v>
      </c>
      <c r="Z5" s="18">
        <v>1017</v>
      </c>
      <c r="AA5" s="43">
        <v>767</v>
      </c>
      <c r="AB5" s="44">
        <f>AA5/Z5*100</f>
        <v>75.41789577187808</v>
      </c>
      <c r="AC5" s="40">
        <v>255</v>
      </c>
      <c r="AD5" s="40">
        <v>400</v>
      </c>
      <c r="AE5" s="40">
        <v>50</v>
      </c>
      <c r="AF5" s="40"/>
      <c r="AG5" s="40"/>
      <c r="AH5" s="62">
        <v>62</v>
      </c>
      <c r="AI5" s="62"/>
      <c r="AJ5" s="62"/>
      <c r="AK5" s="53">
        <v>1192</v>
      </c>
      <c r="AL5" s="52">
        <v>1072</v>
      </c>
      <c r="AM5" s="55">
        <f>AL5/AK5*100</f>
        <v>89.93288590604027</v>
      </c>
      <c r="AN5" s="52"/>
      <c r="AO5" s="52">
        <v>200</v>
      </c>
      <c r="AP5" s="52"/>
      <c r="AQ5" s="52"/>
      <c r="AR5" s="52"/>
      <c r="AS5" s="63"/>
      <c r="AT5" s="52"/>
      <c r="AU5" s="66"/>
      <c r="AV5" s="52"/>
      <c r="AW5" s="63"/>
      <c r="AX5" s="63"/>
      <c r="AY5" s="63"/>
    </row>
    <row r="6" spans="1:51" s="20" customFormat="1" ht="49.5" customHeight="1" outlineLevel="1">
      <c r="A6" s="15">
        <v>2</v>
      </c>
      <c r="B6" s="14" t="s">
        <v>1</v>
      </c>
      <c r="C6" s="40">
        <v>160</v>
      </c>
      <c r="D6" s="40"/>
      <c r="E6" s="18">
        <v>210</v>
      </c>
      <c r="F6" s="17">
        <v>210</v>
      </c>
      <c r="G6" s="16">
        <f>F6/E6*100</f>
        <v>100</v>
      </c>
      <c r="H6" s="18">
        <v>463</v>
      </c>
      <c r="I6" s="17">
        <v>463</v>
      </c>
      <c r="J6" s="17">
        <f aca="true" t="shared" si="2" ref="J6:J29">I6/H6*100</f>
        <v>100</v>
      </c>
      <c r="K6" s="10">
        <f aca="true" t="shared" si="3" ref="K6:K14">N6+Q6+T6</f>
        <v>1686</v>
      </c>
      <c r="L6" s="18">
        <f t="shared" si="0"/>
        <v>1686</v>
      </c>
      <c r="M6" s="18">
        <f aca="true" t="shared" si="4" ref="M6:M29">L6/K6*100</f>
        <v>100</v>
      </c>
      <c r="N6" s="18">
        <v>210</v>
      </c>
      <c r="O6" s="18">
        <v>210</v>
      </c>
      <c r="P6" s="17">
        <f t="shared" si="1"/>
        <v>100</v>
      </c>
      <c r="Q6" s="18">
        <v>463</v>
      </c>
      <c r="R6" s="17">
        <v>463</v>
      </c>
      <c r="S6" s="17">
        <f aca="true" t="shared" si="5" ref="S6:S29">R6/Q6*100</f>
        <v>100</v>
      </c>
      <c r="T6" s="18">
        <v>1013</v>
      </c>
      <c r="U6" s="17">
        <v>1013</v>
      </c>
      <c r="V6" s="17">
        <f aca="true" t="shared" si="6" ref="V6:V29">U6/T6*100</f>
        <v>100</v>
      </c>
      <c r="W6" s="18">
        <v>1013</v>
      </c>
      <c r="X6" s="17">
        <v>900</v>
      </c>
      <c r="Y6" s="17">
        <f aca="true" t="shared" si="7" ref="Y6:Y29">X6/W6*100</f>
        <v>88.84501480750247</v>
      </c>
      <c r="Z6" s="18">
        <v>660</v>
      </c>
      <c r="AA6" s="43">
        <v>660</v>
      </c>
      <c r="AB6" s="44">
        <f aca="true" t="shared" si="8" ref="AB6:AB27">AA6/Z6*100</f>
        <v>100</v>
      </c>
      <c r="AC6" s="40">
        <v>195</v>
      </c>
      <c r="AD6" s="40">
        <v>270</v>
      </c>
      <c r="AE6" s="40">
        <v>50</v>
      </c>
      <c r="AF6" s="40"/>
      <c r="AG6" s="40"/>
      <c r="AH6" s="48">
        <v>60</v>
      </c>
      <c r="AI6" s="48">
        <v>85</v>
      </c>
      <c r="AJ6" s="48"/>
      <c r="AK6" s="53">
        <v>123</v>
      </c>
      <c r="AL6" s="52">
        <v>125</v>
      </c>
      <c r="AM6" s="55">
        <f aca="true" t="shared" si="9" ref="AM6:AM29">AL6/AK6*100</f>
        <v>101.62601626016261</v>
      </c>
      <c r="AN6" s="52"/>
      <c r="AO6" s="52">
        <v>153</v>
      </c>
      <c r="AP6" s="52">
        <v>60</v>
      </c>
      <c r="AQ6" s="52"/>
      <c r="AR6" s="52"/>
      <c r="AS6" s="63"/>
      <c r="AT6" s="52"/>
      <c r="AU6" s="66"/>
      <c r="AV6" s="52"/>
      <c r="AW6" s="63"/>
      <c r="AX6" s="63"/>
      <c r="AY6" s="63"/>
    </row>
    <row r="7" spans="1:51" s="21" customFormat="1" ht="49.5" customHeight="1" outlineLevel="1">
      <c r="A7" s="15">
        <v>3</v>
      </c>
      <c r="B7" s="14" t="s">
        <v>2</v>
      </c>
      <c r="C7" s="40">
        <v>110</v>
      </c>
      <c r="D7" s="40"/>
      <c r="E7" s="19">
        <v>150</v>
      </c>
      <c r="F7" s="16">
        <v>150</v>
      </c>
      <c r="G7" s="16">
        <v>100</v>
      </c>
      <c r="H7" s="19">
        <v>380</v>
      </c>
      <c r="I7" s="16">
        <v>180</v>
      </c>
      <c r="J7" s="17">
        <f t="shared" si="2"/>
        <v>47.368421052631575</v>
      </c>
      <c r="K7" s="10">
        <f t="shared" si="3"/>
        <v>1361</v>
      </c>
      <c r="L7" s="18">
        <f t="shared" si="0"/>
        <v>1361</v>
      </c>
      <c r="M7" s="18">
        <f t="shared" si="4"/>
        <v>100</v>
      </c>
      <c r="N7" s="19">
        <v>150</v>
      </c>
      <c r="O7" s="18">
        <v>150</v>
      </c>
      <c r="P7" s="17">
        <v>100</v>
      </c>
      <c r="Q7" s="19">
        <v>380</v>
      </c>
      <c r="R7" s="16">
        <v>380</v>
      </c>
      <c r="S7" s="17">
        <f t="shared" si="5"/>
        <v>100</v>
      </c>
      <c r="T7" s="19">
        <v>831</v>
      </c>
      <c r="U7" s="17">
        <v>831</v>
      </c>
      <c r="V7" s="17">
        <f t="shared" si="6"/>
        <v>100</v>
      </c>
      <c r="W7" s="19">
        <v>831</v>
      </c>
      <c r="X7" s="17">
        <v>600</v>
      </c>
      <c r="Y7" s="17">
        <f t="shared" si="7"/>
        <v>72.20216606498195</v>
      </c>
      <c r="Z7" s="19">
        <v>558</v>
      </c>
      <c r="AA7" s="43">
        <v>410</v>
      </c>
      <c r="AB7" s="44">
        <f t="shared" si="8"/>
        <v>73.47670250896059</v>
      </c>
      <c r="AC7" s="40">
        <v>130</v>
      </c>
      <c r="AD7" s="40">
        <v>231</v>
      </c>
      <c r="AE7" s="40">
        <v>49</v>
      </c>
      <c r="AF7" s="45"/>
      <c r="AG7" s="45"/>
      <c r="AH7" s="48"/>
      <c r="AI7" s="48"/>
      <c r="AJ7" s="48"/>
      <c r="AK7" s="53">
        <v>173</v>
      </c>
      <c r="AL7" s="52">
        <v>130</v>
      </c>
      <c r="AM7" s="55">
        <f t="shared" si="9"/>
        <v>75.14450867052022</v>
      </c>
      <c r="AN7" s="56"/>
      <c r="AO7" s="56"/>
      <c r="AP7" s="56"/>
      <c r="AQ7" s="56"/>
      <c r="AR7" s="56"/>
      <c r="AS7" s="64"/>
      <c r="AT7" s="56"/>
      <c r="AU7" s="67"/>
      <c r="AV7" s="56"/>
      <c r="AW7" s="64"/>
      <c r="AX7" s="64"/>
      <c r="AY7" s="64"/>
    </row>
    <row r="8" spans="1:51" s="20" customFormat="1" ht="49.5" customHeight="1" outlineLevel="1">
      <c r="A8" s="26">
        <v>4</v>
      </c>
      <c r="B8" s="14" t="s">
        <v>4</v>
      </c>
      <c r="C8" s="40">
        <v>320</v>
      </c>
      <c r="D8" s="40"/>
      <c r="E8" s="19">
        <v>300</v>
      </c>
      <c r="F8" s="16">
        <v>300</v>
      </c>
      <c r="G8" s="16">
        <f>F8/E8*100</f>
        <v>100</v>
      </c>
      <c r="H8" s="19">
        <v>810</v>
      </c>
      <c r="I8" s="16">
        <v>810</v>
      </c>
      <c r="J8" s="17">
        <f t="shared" si="2"/>
        <v>100</v>
      </c>
      <c r="K8" s="10">
        <f t="shared" si="3"/>
        <v>2249</v>
      </c>
      <c r="L8" s="18">
        <f t="shared" si="0"/>
        <v>2249</v>
      </c>
      <c r="M8" s="18">
        <f t="shared" si="4"/>
        <v>100</v>
      </c>
      <c r="N8" s="19">
        <v>300</v>
      </c>
      <c r="O8" s="18">
        <v>300</v>
      </c>
      <c r="P8" s="17">
        <f t="shared" si="1"/>
        <v>100</v>
      </c>
      <c r="Q8" s="19">
        <v>810</v>
      </c>
      <c r="R8" s="16">
        <v>810</v>
      </c>
      <c r="S8" s="17">
        <f t="shared" si="5"/>
        <v>100</v>
      </c>
      <c r="T8" s="29">
        <v>1139</v>
      </c>
      <c r="U8" s="17">
        <v>1139</v>
      </c>
      <c r="V8" s="17">
        <f t="shared" si="6"/>
        <v>100</v>
      </c>
      <c r="W8" s="29">
        <v>1139</v>
      </c>
      <c r="X8" s="17">
        <v>1059</v>
      </c>
      <c r="Y8" s="17">
        <f t="shared" si="7"/>
        <v>92.97629499561019</v>
      </c>
      <c r="Z8" s="19">
        <v>910</v>
      </c>
      <c r="AA8" s="43">
        <v>910</v>
      </c>
      <c r="AB8" s="44">
        <f t="shared" si="8"/>
        <v>100</v>
      </c>
      <c r="AC8" s="40">
        <v>360</v>
      </c>
      <c r="AD8" s="40">
        <v>550</v>
      </c>
      <c r="AE8" s="40"/>
      <c r="AF8" s="40"/>
      <c r="AG8" s="40"/>
      <c r="AH8" s="48"/>
      <c r="AI8" s="48"/>
      <c r="AJ8" s="48"/>
      <c r="AK8" s="53">
        <v>149</v>
      </c>
      <c r="AL8" s="52">
        <v>149</v>
      </c>
      <c r="AM8" s="55">
        <f t="shared" si="9"/>
        <v>100</v>
      </c>
      <c r="AN8" s="52"/>
      <c r="AO8" s="52"/>
      <c r="AP8" s="52"/>
      <c r="AQ8" s="52"/>
      <c r="AR8" s="52"/>
      <c r="AS8" s="63"/>
      <c r="AT8" s="52"/>
      <c r="AU8" s="52"/>
      <c r="AV8" s="52"/>
      <c r="AW8" s="63"/>
      <c r="AX8" s="63"/>
      <c r="AY8" s="63"/>
    </row>
    <row r="9" spans="1:51" s="20" customFormat="1" ht="49.5" customHeight="1" outlineLevel="1">
      <c r="A9" s="15">
        <v>5</v>
      </c>
      <c r="B9" s="14" t="s">
        <v>5</v>
      </c>
      <c r="C9" s="40">
        <v>250</v>
      </c>
      <c r="D9" s="40"/>
      <c r="E9" s="19">
        <v>563</v>
      </c>
      <c r="F9" s="16">
        <v>563</v>
      </c>
      <c r="G9" s="16">
        <f>F9/E9*100</f>
        <v>100</v>
      </c>
      <c r="H9" s="19">
        <v>444</v>
      </c>
      <c r="I9" s="16">
        <v>444</v>
      </c>
      <c r="J9" s="17">
        <f t="shared" si="2"/>
        <v>100</v>
      </c>
      <c r="K9" s="10">
        <f t="shared" si="3"/>
        <v>2648</v>
      </c>
      <c r="L9" s="18">
        <f t="shared" si="0"/>
        <v>2648</v>
      </c>
      <c r="M9" s="18">
        <f t="shared" si="4"/>
        <v>100</v>
      </c>
      <c r="N9" s="19">
        <v>563</v>
      </c>
      <c r="O9" s="18">
        <v>563</v>
      </c>
      <c r="P9" s="17">
        <f t="shared" si="1"/>
        <v>100</v>
      </c>
      <c r="Q9" s="19">
        <v>444</v>
      </c>
      <c r="R9" s="16">
        <v>444</v>
      </c>
      <c r="S9" s="17">
        <f t="shared" si="5"/>
        <v>100</v>
      </c>
      <c r="T9" s="19">
        <v>1641</v>
      </c>
      <c r="U9" s="17">
        <v>1641</v>
      </c>
      <c r="V9" s="17">
        <f t="shared" si="6"/>
        <v>100</v>
      </c>
      <c r="W9" s="19">
        <v>1641</v>
      </c>
      <c r="X9" s="17">
        <v>1541</v>
      </c>
      <c r="Y9" s="17">
        <f t="shared" si="7"/>
        <v>93.9061547836685</v>
      </c>
      <c r="Z9" s="19">
        <v>1287</v>
      </c>
      <c r="AA9" s="43">
        <v>1287</v>
      </c>
      <c r="AB9" s="44">
        <f t="shared" si="8"/>
        <v>100</v>
      </c>
      <c r="AC9" s="40">
        <v>400</v>
      </c>
      <c r="AD9" s="40">
        <v>623</v>
      </c>
      <c r="AE9" s="40">
        <v>95</v>
      </c>
      <c r="AF9" s="40"/>
      <c r="AG9" s="40">
        <v>60</v>
      </c>
      <c r="AH9" s="48">
        <v>109</v>
      </c>
      <c r="AI9" s="48"/>
      <c r="AJ9" s="48"/>
      <c r="AK9" s="53">
        <v>254</v>
      </c>
      <c r="AL9" s="52">
        <v>254</v>
      </c>
      <c r="AM9" s="55">
        <f t="shared" si="9"/>
        <v>100</v>
      </c>
      <c r="AN9" s="52"/>
      <c r="AO9" s="52"/>
      <c r="AP9" s="52"/>
      <c r="AQ9" s="52"/>
      <c r="AR9" s="52"/>
      <c r="AS9" s="63"/>
      <c r="AT9" s="52"/>
      <c r="AU9" s="52"/>
      <c r="AV9" s="52"/>
      <c r="AW9" s="63"/>
      <c r="AX9" s="63"/>
      <c r="AY9" s="63"/>
    </row>
    <row r="10" spans="1:51" s="20" customFormat="1" ht="49.5" customHeight="1" outlineLevel="1">
      <c r="A10" s="15">
        <v>6</v>
      </c>
      <c r="B10" s="14" t="s">
        <v>6</v>
      </c>
      <c r="C10" s="40">
        <v>120</v>
      </c>
      <c r="D10" s="40"/>
      <c r="E10" s="19">
        <v>100</v>
      </c>
      <c r="F10" s="16">
        <v>100</v>
      </c>
      <c r="G10" s="16">
        <v>100</v>
      </c>
      <c r="H10" s="19">
        <v>250</v>
      </c>
      <c r="I10" s="16">
        <v>250</v>
      </c>
      <c r="J10" s="17">
        <f t="shared" si="2"/>
        <v>100</v>
      </c>
      <c r="K10" s="10">
        <v>1135</v>
      </c>
      <c r="L10" s="18">
        <f t="shared" si="0"/>
        <v>1135</v>
      </c>
      <c r="M10" s="18">
        <f t="shared" si="4"/>
        <v>100</v>
      </c>
      <c r="N10" s="19">
        <v>100</v>
      </c>
      <c r="O10" s="18">
        <v>100</v>
      </c>
      <c r="P10" s="17">
        <v>100</v>
      </c>
      <c r="Q10" s="19">
        <v>250</v>
      </c>
      <c r="R10" s="16">
        <v>250</v>
      </c>
      <c r="S10" s="17">
        <f t="shared" si="5"/>
        <v>100</v>
      </c>
      <c r="T10" s="29">
        <v>785</v>
      </c>
      <c r="U10" s="17">
        <v>785</v>
      </c>
      <c r="V10" s="17">
        <f t="shared" si="6"/>
        <v>100</v>
      </c>
      <c r="W10" s="29">
        <v>785</v>
      </c>
      <c r="X10" s="17">
        <v>705</v>
      </c>
      <c r="Y10" s="17">
        <f t="shared" si="7"/>
        <v>89.80891719745223</v>
      </c>
      <c r="Z10" s="29">
        <v>482</v>
      </c>
      <c r="AA10" s="43">
        <v>482</v>
      </c>
      <c r="AB10" s="44">
        <f t="shared" si="8"/>
        <v>100</v>
      </c>
      <c r="AC10" s="40">
        <v>200</v>
      </c>
      <c r="AD10" s="40">
        <v>229</v>
      </c>
      <c r="AE10" s="40">
        <v>53</v>
      </c>
      <c r="AF10" s="40"/>
      <c r="AG10" s="40"/>
      <c r="AH10" s="48"/>
      <c r="AI10" s="48"/>
      <c r="AJ10" s="48"/>
      <c r="AK10" s="53">
        <v>223</v>
      </c>
      <c r="AL10" s="52">
        <v>223</v>
      </c>
      <c r="AM10" s="55">
        <f t="shared" si="9"/>
        <v>100</v>
      </c>
      <c r="AN10" s="52"/>
      <c r="AO10" s="52"/>
      <c r="AP10" s="52"/>
      <c r="AQ10" s="52"/>
      <c r="AR10" s="52"/>
      <c r="AS10" s="63"/>
      <c r="AT10" s="52"/>
      <c r="AU10" s="52"/>
      <c r="AV10" s="52"/>
      <c r="AW10" s="63"/>
      <c r="AX10" s="63"/>
      <c r="AY10" s="63"/>
    </row>
    <row r="11" spans="1:51" s="20" customFormat="1" ht="49.5" customHeight="1" outlineLevel="1">
      <c r="A11" s="26">
        <v>7</v>
      </c>
      <c r="B11" s="14" t="s">
        <v>7</v>
      </c>
      <c r="C11" s="40">
        <v>80</v>
      </c>
      <c r="D11" s="40"/>
      <c r="E11" s="18">
        <v>0</v>
      </c>
      <c r="F11" s="17"/>
      <c r="G11" s="16">
        <v>0</v>
      </c>
      <c r="H11" s="18"/>
      <c r="I11" s="17"/>
      <c r="J11" s="17">
        <v>0</v>
      </c>
      <c r="K11" s="10">
        <f t="shared" si="3"/>
        <v>950</v>
      </c>
      <c r="L11" s="18">
        <f t="shared" si="0"/>
        <v>950</v>
      </c>
      <c r="M11" s="18">
        <f t="shared" si="4"/>
        <v>100</v>
      </c>
      <c r="N11" s="18">
        <v>0</v>
      </c>
      <c r="O11" s="18"/>
      <c r="P11" s="17">
        <v>0</v>
      </c>
      <c r="Q11" s="18"/>
      <c r="R11" s="17"/>
      <c r="S11" s="17">
        <v>0</v>
      </c>
      <c r="T11" s="19">
        <v>950</v>
      </c>
      <c r="U11" s="17">
        <v>950</v>
      </c>
      <c r="V11" s="17">
        <f t="shared" si="6"/>
        <v>100</v>
      </c>
      <c r="W11" s="19">
        <v>950</v>
      </c>
      <c r="X11" s="17">
        <v>700</v>
      </c>
      <c r="Y11" s="17">
        <f t="shared" si="7"/>
        <v>73.68421052631578</v>
      </c>
      <c r="Z11" s="19">
        <v>400</v>
      </c>
      <c r="AA11" s="43">
        <v>400</v>
      </c>
      <c r="AB11" s="44">
        <f t="shared" si="8"/>
        <v>100</v>
      </c>
      <c r="AC11" s="40"/>
      <c r="AD11" s="40">
        <v>285</v>
      </c>
      <c r="AE11" s="40"/>
      <c r="AF11" s="40"/>
      <c r="AG11" s="40"/>
      <c r="AH11" s="48">
        <v>115</v>
      </c>
      <c r="AI11" s="48"/>
      <c r="AJ11" s="48"/>
      <c r="AK11" s="53">
        <v>0</v>
      </c>
      <c r="AL11" s="52"/>
      <c r="AM11" s="55">
        <v>0</v>
      </c>
      <c r="AN11" s="52"/>
      <c r="AO11" s="52"/>
      <c r="AP11" s="52">
        <v>195</v>
      </c>
      <c r="AQ11" s="52"/>
      <c r="AR11" s="52">
        <v>60</v>
      </c>
      <c r="AS11" s="63"/>
      <c r="AT11" s="52"/>
      <c r="AU11" s="52"/>
      <c r="AV11" s="52"/>
      <c r="AW11" s="63"/>
      <c r="AX11" s="63"/>
      <c r="AY11" s="63"/>
    </row>
    <row r="12" spans="1:51" s="20" customFormat="1" ht="49.5" customHeight="1" outlineLevel="1">
      <c r="A12" s="15">
        <v>8</v>
      </c>
      <c r="B12" s="14" t="s">
        <v>9</v>
      </c>
      <c r="C12" s="40">
        <v>190</v>
      </c>
      <c r="D12" s="40"/>
      <c r="E12" s="19">
        <v>0</v>
      </c>
      <c r="F12" s="16"/>
      <c r="G12" s="16" t="e">
        <f>F12/E12*100</f>
        <v>#DIV/0!</v>
      </c>
      <c r="H12" s="19"/>
      <c r="I12" s="16"/>
      <c r="J12" s="17">
        <v>0</v>
      </c>
      <c r="K12" s="10">
        <v>450</v>
      </c>
      <c r="L12" s="18">
        <f t="shared" si="0"/>
        <v>450</v>
      </c>
      <c r="M12" s="18">
        <f t="shared" si="4"/>
        <v>100</v>
      </c>
      <c r="N12" s="19">
        <v>0</v>
      </c>
      <c r="O12" s="18"/>
      <c r="P12" s="17" t="e">
        <f t="shared" si="1"/>
        <v>#DIV/0!</v>
      </c>
      <c r="Q12" s="19"/>
      <c r="R12" s="16"/>
      <c r="S12" s="17">
        <v>0</v>
      </c>
      <c r="T12" s="19">
        <v>450</v>
      </c>
      <c r="U12" s="17">
        <v>450</v>
      </c>
      <c r="V12" s="17">
        <f t="shared" si="6"/>
        <v>100</v>
      </c>
      <c r="W12" s="19">
        <v>450</v>
      </c>
      <c r="X12" s="17">
        <v>450</v>
      </c>
      <c r="Y12" s="17">
        <f t="shared" si="7"/>
        <v>100</v>
      </c>
      <c r="Z12" s="19">
        <v>963</v>
      </c>
      <c r="AA12" s="43">
        <v>750</v>
      </c>
      <c r="AB12" s="44">
        <f t="shared" si="8"/>
        <v>77.88161993769471</v>
      </c>
      <c r="AC12" s="40">
        <v>750</v>
      </c>
      <c r="AD12" s="40"/>
      <c r="AE12" s="40"/>
      <c r="AF12" s="40"/>
      <c r="AG12" s="40"/>
      <c r="AH12" s="48"/>
      <c r="AI12" s="48"/>
      <c r="AJ12" s="48"/>
      <c r="AK12" s="53">
        <v>0</v>
      </c>
      <c r="AL12" s="52"/>
      <c r="AM12" s="55">
        <v>0</v>
      </c>
      <c r="AN12" s="52"/>
      <c r="AO12" s="52"/>
      <c r="AP12" s="52"/>
      <c r="AQ12" s="52"/>
      <c r="AR12" s="52"/>
      <c r="AS12" s="63"/>
      <c r="AT12" s="52"/>
      <c r="AU12" s="52"/>
      <c r="AV12" s="52"/>
      <c r="AW12" s="63"/>
      <c r="AX12" s="63"/>
      <c r="AY12" s="63"/>
    </row>
    <row r="13" spans="1:51" s="20" customFormat="1" ht="49.5" customHeight="1" outlineLevel="1">
      <c r="A13" s="15">
        <v>9</v>
      </c>
      <c r="B13" s="14" t="s">
        <v>10</v>
      </c>
      <c r="C13" s="40">
        <v>140</v>
      </c>
      <c r="D13" s="40"/>
      <c r="E13" s="29">
        <v>100</v>
      </c>
      <c r="F13" s="32">
        <v>180</v>
      </c>
      <c r="G13" s="16">
        <f aca="true" t="shared" si="10" ref="G13:G29">F13/E13*100</f>
        <v>180</v>
      </c>
      <c r="H13" s="29">
        <v>360</v>
      </c>
      <c r="I13" s="32">
        <v>360</v>
      </c>
      <c r="J13" s="17">
        <f t="shared" si="2"/>
        <v>100</v>
      </c>
      <c r="K13" s="10">
        <v>1360</v>
      </c>
      <c r="L13" s="18">
        <f t="shared" si="0"/>
        <v>1360</v>
      </c>
      <c r="M13" s="18">
        <f t="shared" si="4"/>
        <v>100</v>
      </c>
      <c r="N13" s="29">
        <v>100</v>
      </c>
      <c r="O13" s="18">
        <v>100</v>
      </c>
      <c r="P13" s="17">
        <f t="shared" si="1"/>
        <v>100</v>
      </c>
      <c r="Q13" s="29">
        <v>360</v>
      </c>
      <c r="R13" s="32">
        <v>360</v>
      </c>
      <c r="S13" s="17">
        <f t="shared" si="5"/>
        <v>100</v>
      </c>
      <c r="T13" s="29">
        <v>900</v>
      </c>
      <c r="U13" s="17">
        <v>900</v>
      </c>
      <c r="V13" s="17">
        <f t="shared" si="6"/>
        <v>100</v>
      </c>
      <c r="W13" s="29">
        <v>900</v>
      </c>
      <c r="X13" s="17">
        <v>670</v>
      </c>
      <c r="Y13" s="17">
        <f t="shared" si="7"/>
        <v>74.44444444444444</v>
      </c>
      <c r="Z13" s="19">
        <v>555</v>
      </c>
      <c r="AA13" s="43">
        <v>555</v>
      </c>
      <c r="AB13" s="44">
        <f t="shared" si="8"/>
        <v>100</v>
      </c>
      <c r="AC13" s="40">
        <v>205</v>
      </c>
      <c r="AD13" s="40">
        <v>230</v>
      </c>
      <c r="AE13" s="40">
        <v>40</v>
      </c>
      <c r="AF13" s="40"/>
      <c r="AG13" s="40">
        <v>20</v>
      </c>
      <c r="AH13" s="48">
        <v>60</v>
      </c>
      <c r="AI13" s="48"/>
      <c r="AJ13" s="48"/>
      <c r="AK13" s="53">
        <v>265</v>
      </c>
      <c r="AL13" s="52">
        <v>99</v>
      </c>
      <c r="AM13" s="55">
        <f t="shared" si="9"/>
        <v>37.35849056603773</v>
      </c>
      <c r="AN13" s="52"/>
      <c r="AO13" s="52"/>
      <c r="AP13" s="52"/>
      <c r="AQ13" s="52"/>
      <c r="AR13" s="52"/>
      <c r="AS13" s="63"/>
      <c r="AT13" s="52"/>
      <c r="AU13" s="52"/>
      <c r="AV13" s="52"/>
      <c r="AW13" s="63"/>
      <c r="AX13" s="63"/>
      <c r="AY13" s="63"/>
    </row>
    <row r="14" spans="1:51" s="20" customFormat="1" ht="49.5" customHeight="1" outlineLevel="1">
      <c r="A14" s="26">
        <v>10</v>
      </c>
      <c r="B14" s="14" t="s">
        <v>12</v>
      </c>
      <c r="C14" s="40">
        <v>230</v>
      </c>
      <c r="D14" s="40"/>
      <c r="E14" s="19">
        <v>550</v>
      </c>
      <c r="F14" s="16">
        <v>550</v>
      </c>
      <c r="G14" s="16">
        <v>100</v>
      </c>
      <c r="H14" s="19">
        <v>250</v>
      </c>
      <c r="I14" s="16">
        <v>250</v>
      </c>
      <c r="J14" s="17">
        <f t="shared" si="2"/>
        <v>100</v>
      </c>
      <c r="K14" s="10">
        <f t="shared" si="3"/>
        <v>2705</v>
      </c>
      <c r="L14" s="18">
        <f t="shared" si="0"/>
        <v>2705</v>
      </c>
      <c r="M14" s="18">
        <f t="shared" si="4"/>
        <v>100</v>
      </c>
      <c r="N14" s="19">
        <v>550</v>
      </c>
      <c r="O14" s="18">
        <v>550</v>
      </c>
      <c r="P14" s="17">
        <v>0</v>
      </c>
      <c r="Q14" s="19">
        <v>784</v>
      </c>
      <c r="R14" s="16">
        <v>784</v>
      </c>
      <c r="S14" s="17">
        <f t="shared" si="5"/>
        <v>100</v>
      </c>
      <c r="T14" s="19">
        <v>1371</v>
      </c>
      <c r="U14" s="17">
        <v>1371</v>
      </c>
      <c r="V14" s="17">
        <f t="shared" si="6"/>
        <v>100</v>
      </c>
      <c r="W14" s="19">
        <v>1371</v>
      </c>
      <c r="X14" s="17">
        <v>1271</v>
      </c>
      <c r="Y14" s="17">
        <f t="shared" si="7"/>
        <v>92.70605397520059</v>
      </c>
      <c r="Z14" s="19">
        <v>900</v>
      </c>
      <c r="AA14" s="43">
        <v>900</v>
      </c>
      <c r="AB14" s="44">
        <f t="shared" si="8"/>
        <v>100</v>
      </c>
      <c r="AC14" s="40">
        <v>312</v>
      </c>
      <c r="AD14" s="40">
        <v>477</v>
      </c>
      <c r="AE14" s="40"/>
      <c r="AF14" s="40"/>
      <c r="AG14" s="40">
        <v>40</v>
      </c>
      <c r="AH14" s="48">
        <v>71</v>
      </c>
      <c r="AI14" s="48"/>
      <c r="AJ14" s="48"/>
      <c r="AK14" s="53">
        <v>229</v>
      </c>
      <c r="AL14" s="52">
        <v>229</v>
      </c>
      <c r="AM14" s="55">
        <f t="shared" si="9"/>
        <v>100</v>
      </c>
      <c r="AN14" s="52"/>
      <c r="AO14" s="52"/>
      <c r="AP14" s="52">
        <v>142</v>
      </c>
      <c r="AQ14" s="52"/>
      <c r="AR14" s="52"/>
      <c r="AS14" s="63"/>
      <c r="AT14" s="52"/>
      <c r="AU14" s="52"/>
      <c r="AV14" s="52"/>
      <c r="AW14" s="63"/>
      <c r="AX14" s="63"/>
      <c r="AY14" s="63"/>
    </row>
    <row r="15" spans="1:51" s="20" customFormat="1" ht="49.5" customHeight="1" outlineLevel="1">
      <c r="A15" s="15">
        <v>11</v>
      </c>
      <c r="B15" s="14" t="s">
        <v>11</v>
      </c>
      <c r="C15" s="40">
        <v>150</v>
      </c>
      <c r="D15" s="40"/>
      <c r="E15" s="19">
        <v>0</v>
      </c>
      <c r="F15" s="16"/>
      <c r="G15" s="16">
        <v>0</v>
      </c>
      <c r="H15" s="19">
        <v>498</v>
      </c>
      <c r="I15" s="16">
        <v>498</v>
      </c>
      <c r="J15" s="17">
        <f>I15/H15*100</f>
        <v>100</v>
      </c>
      <c r="K15" s="10">
        <f aca="true" t="shared" si="11" ref="K15:L17">N15+Q15+T15</f>
        <v>1340</v>
      </c>
      <c r="L15" s="18">
        <f t="shared" si="11"/>
        <v>1340</v>
      </c>
      <c r="M15" s="18">
        <f>L15/K15*100</f>
        <v>100</v>
      </c>
      <c r="N15" s="19">
        <v>0</v>
      </c>
      <c r="O15" s="18"/>
      <c r="P15" s="17">
        <v>0</v>
      </c>
      <c r="Q15" s="19">
        <v>498</v>
      </c>
      <c r="R15" s="16">
        <v>498</v>
      </c>
      <c r="S15" s="17">
        <f>R15/Q15*100</f>
        <v>100</v>
      </c>
      <c r="T15" s="19">
        <v>842</v>
      </c>
      <c r="U15" s="17">
        <v>842</v>
      </c>
      <c r="V15" s="17">
        <f>U15/T15*100</f>
        <v>100</v>
      </c>
      <c r="W15" s="19">
        <v>842</v>
      </c>
      <c r="X15" s="17">
        <v>842</v>
      </c>
      <c r="Y15" s="17">
        <f>X15/W15*100</f>
        <v>100</v>
      </c>
      <c r="Z15" s="29">
        <v>530</v>
      </c>
      <c r="AA15" s="43">
        <v>530</v>
      </c>
      <c r="AB15" s="44">
        <f>AA15/Z15*100</f>
        <v>100</v>
      </c>
      <c r="AC15" s="40">
        <v>165</v>
      </c>
      <c r="AD15" s="40">
        <v>302</v>
      </c>
      <c r="AE15" s="40">
        <v>33</v>
      </c>
      <c r="AF15" s="40"/>
      <c r="AG15" s="40"/>
      <c r="AH15" s="48">
        <v>30</v>
      </c>
      <c r="AI15" s="48"/>
      <c r="AJ15" s="48"/>
      <c r="AK15" s="53">
        <v>162</v>
      </c>
      <c r="AL15" s="52">
        <v>162</v>
      </c>
      <c r="AM15" s="55">
        <f t="shared" si="9"/>
        <v>100</v>
      </c>
      <c r="AN15" s="52"/>
      <c r="AO15" s="52"/>
      <c r="AP15" s="52"/>
      <c r="AQ15" s="52"/>
      <c r="AR15" s="52"/>
      <c r="AS15" s="63"/>
      <c r="AT15" s="52"/>
      <c r="AU15" s="52"/>
      <c r="AV15" s="52"/>
      <c r="AW15" s="63"/>
      <c r="AX15" s="63"/>
      <c r="AY15" s="63"/>
    </row>
    <row r="16" spans="1:51" s="20" customFormat="1" ht="49.5" customHeight="1" outlineLevel="1">
      <c r="A16" s="15">
        <v>12</v>
      </c>
      <c r="B16" s="14" t="s">
        <v>8</v>
      </c>
      <c r="C16" s="40">
        <v>125</v>
      </c>
      <c r="D16" s="40"/>
      <c r="E16" s="19">
        <v>177</v>
      </c>
      <c r="F16" s="16">
        <v>177</v>
      </c>
      <c r="G16" s="16">
        <v>100</v>
      </c>
      <c r="H16" s="19">
        <v>55</v>
      </c>
      <c r="I16" s="16">
        <v>55</v>
      </c>
      <c r="J16" s="17">
        <f>I16/H16*100</f>
        <v>100</v>
      </c>
      <c r="K16" s="10">
        <v>1128</v>
      </c>
      <c r="L16" s="18">
        <f t="shared" si="11"/>
        <v>1178</v>
      </c>
      <c r="M16" s="18">
        <f>L16/K16*100</f>
        <v>104.43262411347519</v>
      </c>
      <c r="N16" s="19">
        <v>177</v>
      </c>
      <c r="O16" s="18">
        <v>177</v>
      </c>
      <c r="P16" s="17">
        <v>0</v>
      </c>
      <c r="Q16" s="19">
        <v>55</v>
      </c>
      <c r="R16" s="16">
        <v>55</v>
      </c>
      <c r="S16" s="17">
        <f>R16/Q16*100</f>
        <v>100</v>
      </c>
      <c r="T16" s="18">
        <v>946</v>
      </c>
      <c r="U16" s="17">
        <v>946</v>
      </c>
      <c r="V16" s="17">
        <f>U16/T16*100</f>
        <v>100</v>
      </c>
      <c r="W16" s="18">
        <v>946</v>
      </c>
      <c r="X16" s="17">
        <v>700</v>
      </c>
      <c r="Y16" s="17">
        <f>X16/W16*100</f>
        <v>73.99577167019028</v>
      </c>
      <c r="Z16" s="18">
        <v>754</v>
      </c>
      <c r="AA16" s="43">
        <v>485</v>
      </c>
      <c r="AB16" s="44">
        <f>AA16/Z16*100</f>
        <v>64.3236074270557</v>
      </c>
      <c r="AC16" s="40">
        <v>240</v>
      </c>
      <c r="AD16" s="40">
        <v>120</v>
      </c>
      <c r="AE16" s="40"/>
      <c r="AF16" s="40"/>
      <c r="AG16" s="40">
        <v>80</v>
      </c>
      <c r="AH16" s="48">
        <v>45</v>
      </c>
      <c r="AI16" s="48"/>
      <c r="AJ16" s="48"/>
      <c r="AK16" s="53">
        <v>0</v>
      </c>
      <c r="AL16" s="52"/>
      <c r="AM16" s="55">
        <v>0</v>
      </c>
      <c r="AN16" s="52">
        <v>30</v>
      </c>
      <c r="AO16" s="52"/>
      <c r="AP16" s="52">
        <v>140</v>
      </c>
      <c r="AQ16" s="52"/>
      <c r="AR16" s="52"/>
      <c r="AS16" s="52"/>
      <c r="AT16" s="52"/>
      <c r="AU16" s="52"/>
      <c r="AV16" s="52"/>
      <c r="AW16" s="63"/>
      <c r="AX16" s="63"/>
      <c r="AY16" s="63"/>
    </row>
    <row r="17" spans="1:51" s="20" customFormat="1" ht="49.5" customHeight="1" outlineLevel="1">
      <c r="A17" s="26">
        <v>13</v>
      </c>
      <c r="B17" s="31" t="s">
        <v>3</v>
      </c>
      <c r="C17" s="35">
        <v>175</v>
      </c>
      <c r="D17" s="35">
        <v>130</v>
      </c>
      <c r="E17" s="29">
        <v>330</v>
      </c>
      <c r="F17" s="32">
        <v>330</v>
      </c>
      <c r="G17" s="16">
        <f>F17/E17*100</f>
        <v>100</v>
      </c>
      <c r="H17" s="29">
        <v>62</v>
      </c>
      <c r="I17" s="32">
        <v>62</v>
      </c>
      <c r="J17" s="17">
        <f>I17/H17*100</f>
        <v>100</v>
      </c>
      <c r="K17" s="10">
        <v>1322</v>
      </c>
      <c r="L17" s="18">
        <f t="shared" si="11"/>
        <v>1322</v>
      </c>
      <c r="M17" s="18">
        <f>L17/K17*100</f>
        <v>100</v>
      </c>
      <c r="N17" s="29">
        <v>330</v>
      </c>
      <c r="O17" s="18">
        <v>330</v>
      </c>
      <c r="P17" s="17">
        <f>O17/N17*100</f>
        <v>100</v>
      </c>
      <c r="Q17" s="29">
        <v>62</v>
      </c>
      <c r="R17" s="32">
        <v>62</v>
      </c>
      <c r="S17" s="17">
        <f>R17/Q17*100</f>
        <v>100</v>
      </c>
      <c r="T17" s="19">
        <v>930</v>
      </c>
      <c r="U17" s="17">
        <v>930</v>
      </c>
      <c r="V17" s="17">
        <f>U17/T17*100</f>
        <v>100</v>
      </c>
      <c r="W17" s="19">
        <v>930</v>
      </c>
      <c r="X17" s="17">
        <v>700</v>
      </c>
      <c r="Y17" s="17">
        <f>X17/W17*100</f>
        <v>75.26881720430107</v>
      </c>
      <c r="Z17" s="29">
        <v>680</v>
      </c>
      <c r="AA17" s="43">
        <v>700</v>
      </c>
      <c r="AB17" s="44">
        <f>AA17/Z17*100</f>
        <v>102.94117647058823</v>
      </c>
      <c r="AC17" s="40">
        <v>620</v>
      </c>
      <c r="AD17" s="40">
        <v>80</v>
      </c>
      <c r="AE17" s="40"/>
      <c r="AF17" s="40"/>
      <c r="AG17" s="40"/>
      <c r="AH17" s="48"/>
      <c r="AI17" s="48"/>
      <c r="AJ17" s="48"/>
      <c r="AK17" s="53">
        <v>0</v>
      </c>
      <c r="AL17" s="52"/>
      <c r="AM17" s="55">
        <v>0</v>
      </c>
      <c r="AN17" s="52"/>
      <c r="AO17" s="52"/>
      <c r="AP17" s="52"/>
      <c r="AQ17" s="52"/>
      <c r="AR17" s="52"/>
      <c r="AS17" s="63"/>
      <c r="AT17" s="52">
        <v>250</v>
      </c>
      <c r="AU17" s="52"/>
      <c r="AV17" s="55">
        <f>AU17/AT17*100</f>
        <v>0</v>
      </c>
      <c r="AW17" s="63"/>
      <c r="AX17" s="63"/>
      <c r="AY17" s="63"/>
    </row>
    <row r="18" spans="1:51" s="21" customFormat="1" ht="49.5" customHeight="1">
      <c r="A18" s="15">
        <v>14</v>
      </c>
      <c r="B18" s="14" t="s">
        <v>18</v>
      </c>
      <c r="C18" s="40">
        <v>150</v>
      </c>
      <c r="D18" s="40"/>
      <c r="E18" s="19">
        <v>400</v>
      </c>
      <c r="F18" s="16">
        <v>400</v>
      </c>
      <c r="G18" s="16">
        <f t="shared" si="10"/>
        <v>100</v>
      </c>
      <c r="H18" s="19">
        <v>300</v>
      </c>
      <c r="I18" s="16">
        <v>300</v>
      </c>
      <c r="J18" s="17">
        <f t="shared" si="2"/>
        <v>100</v>
      </c>
      <c r="K18" s="10">
        <v>1895</v>
      </c>
      <c r="L18" s="18">
        <f t="shared" si="0"/>
        <v>1895</v>
      </c>
      <c r="M18" s="18">
        <f t="shared" si="4"/>
        <v>100</v>
      </c>
      <c r="N18" s="19">
        <v>400</v>
      </c>
      <c r="O18" s="18">
        <v>400</v>
      </c>
      <c r="P18" s="17">
        <f t="shared" si="1"/>
        <v>100</v>
      </c>
      <c r="Q18" s="19">
        <v>645</v>
      </c>
      <c r="R18" s="16">
        <v>645</v>
      </c>
      <c r="S18" s="17">
        <f t="shared" si="5"/>
        <v>100</v>
      </c>
      <c r="T18" s="19">
        <v>850</v>
      </c>
      <c r="U18" s="17">
        <v>850</v>
      </c>
      <c r="V18" s="17">
        <f t="shared" si="6"/>
        <v>100</v>
      </c>
      <c r="W18" s="19">
        <v>850</v>
      </c>
      <c r="X18" s="17">
        <v>750</v>
      </c>
      <c r="Y18" s="17">
        <f t="shared" si="7"/>
        <v>88.23529411764706</v>
      </c>
      <c r="Z18" s="19">
        <v>600</v>
      </c>
      <c r="AA18" s="43">
        <v>600</v>
      </c>
      <c r="AB18" s="44">
        <f t="shared" si="8"/>
        <v>100</v>
      </c>
      <c r="AC18" s="40">
        <v>200</v>
      </c>
      <c r="AD18" s="40">
        <v>200</v>
      </c>
      <c r="AE18" s="40">
        <v>100</v>
      </c>
      <c r="AF18" s="40"/>
      <c r="AG18" s="40"/>
      <c r="AH18" s="48">
        <v>100</v>
      </c>
      <c r="AI18" s="48"/>
      <c r="AJ18" s="48"/>
      <c r="AK18" s="53">
        <v>150</v>
      </c>
      <c r="AL18" s="52">
        <v>150</v>
      </c>
      <c r="AM18" s="55">
        <f t="shared" si="9"/>
        <v>100</v>
      </c>
      <c r="AN18" s="56"/>
      <c r="AO18" s="56">
        <v>50</v>
      </c>
      <c r="AP18" s="56"/>
      <c r="AQ18" s="56"/>
      <c r="AR18" s="56"/>
      <c r="AS18" s="64"/>
      <c r="AT18" s="53"/>
      <c r="AU18" s="53"/>
      <c r="AV18" s="55"/>
      <c r="AW18" s="64"/>
      <c r="AX18" s="64"/>
      <c r="AY18" s="64"/>
    </row>
    <row r="19" spans="1:51" s="21" customFormat="1" ht="49.5" customHeight="1">
      <c r="A19" s="15">
        <v>15</v>
      </c>
      <c r="B19" s="14" t="s">
        <v>27</v>
      </c>
      <c r="C19" s="40">
        <v>220</v>
      </c>
      <c r="D19" s="40"/>
      <c r="E19" s="19">
        <v>143</v>
      </c>
      <c r="F19" s="16">
        <v>143</v>
      </c>
      <c r="G19" s="16">
        <f t="shared" si="10"/>
        <v>100</v>
      </c>
      <c r="H19" s="19">
        <v>0</v>
      </c>
      <c r="I19" s="16"/>
      <c r="J19" s="17">
        <v>0</v>
      </c>
      <c r="K19" s="10">
        <v>994</v>
      </c>
      <c r="L19" s="18">
        <f t="shared" si="0"/>
        <v>994</v>
      </c>
      <c r="M19" s="18">
        <f t="shared" si="4"/>
        <v>100</v>
      </c>
      <c r="N19" s="19">
        <v>143</v>
      </c>
      <c r="O19" s="18">
        <v>143</v>
      </c>
      <c r="P19" s="17">
        <f t="shared" si="1"/>
        <v>100</v>
      </c>
      <c r="Q19" s="19">
        <v>0</v>
      </c>
      <c r="R19" s="16"/>
      <c r="S19" s="17">
        <v>0</v>
      </c>
      <c r="T19" s="19">
        <v>851</v>
      </c>
      <c r="U19" s="17">
        <v>851</v>
      </c>
      <c r="V19" s="17">
        <f t="shared" si="6"/>
        <v>100</v>
      </c>
      <c r="W19" s="19">
        <v>819</v>
      </c>
      <c r="X19" s="17">
        <v>819</v>
      </c>
      <c r="Y19" s="17">
        <f t="shared" si="7"/>
        <v>100</v>
      </c>
      <c r="Z19" s="19">
        <v>819</v>
      </c>
      <c r="AA19" s="43">
        <v>856</v>
      </c>
      <c r="AB19" s="44">
        <f t="shared" si="8"/>
        <v>104.51770451770453</v>
      </c>
      <c r="AC19" s="40">
        <v>568</v>
      </c>
      <c r="AD19" s="40">
        <v>190</v>
      </c>
      <c r="AE19" s="45"/>
      <c r="AF19" s="45"/>
      <c r="AG19" s="45"/>
      <c r="AH19" s="48">
        <v>98</v>
      </c>
      <c r="AI19" s="48"/>
      <c r="AJ19" s="48"/>
      <c r="AK19" s="53">
        <v>0</v>
      </c>
      <c r="AL19" s="53"/>
      <c r="AM19" s="55">
        <v>0</v>
      </c>
      <c r="AN19" s="56"/>
      <c r="AO19" s="56"/>
      <c r="AP19" s="56"/>
      <c r="AQ19" s="56"/>
      <c r="AR19" s="56"/>
      <c r="AS19" s="64"/>
      <c r="AT19" s="53"/>
      <c r="AU19" s="53"/>
      <c r="AV19" s="55"/>
      <c r="AW19" s="64"/>
      <c r="AX19" s="64"/>
      <c r="AY19" s="64"/>
    </row>
    <row r="20" spans="1:51" s="21" customFormat="1" ht="49.5" customHeight="1">
      <c r="A20" s="22"/>
      <c r="B20" s="23" t="s">
        <v>17</v>
      </c>
      <c r="C20" s="45">
        <f>SUM(C5:C19)</f>
        <v>2820</v>
      </c>
      <c r="D20" s="18">
        <f>SUM(D5:D19)</f>
        <v>130</v>
      </c>
      <c r="E20" s="18">
        <f>SUM(E5:E19)</f>
        <v>4152</v>
      </c>
      <c r="F20" s="18">
        <f>SUM(F5:F19)</f>
        <v>4232</v>
      </c>
      <c r="G20" s="19">
        <f t="shared" si="10"/>
        <v>101.92678227360308</v>
      </c>
      <c r="H20" s="18">
        <f>SUM(H5:H19)</f>
        <v>4959</v>
      </c>
      <c r="I20" s="18">
        <f>SUM(I5:I19)</f>
        <v>3822</v>
      </c>
      <c r="J20" s="18">
        <f t="shared" si="2"/>
        <v>77.07199032062915</v>
      </c>
      <c r="K20" s="10">
        <v>26959</v>
      </c>
      <c r="L20" s="18">
        <v>26959</v>
      </c>
      <c r="M20" s="18">
        <f t="shared" si="4"/>
        <v>100</v>
      </c>
      <c r="N20" s="18">
        <f>SUM(N5:N19)</f>
        <v>4152</v>
      </c>
      <c r="O20" s="18">
        <f>SUM(O5:O19)</f>
        <v>4152</v>
      </c>
      <c r="P20" s="18">
        <f t="shared" si="1"/>
        <v>100</v>
      </c>
      <c r="Q20" s="18">
        <f>SUM(Q5:Q19)</f>
        <v>6238</v>
      </c>
      <c r="R20" s="18">
        <f>SUM(R5:R19)</f>
        <v>6238</v>
      </c>
      <c r="S20" s="18">
        <f t="shared" si="5"/>
        <v>100</v>
      </c>
      <c r="T20" s="18">
        <f>SUM(T5:T19)</f>
        <v>15908</v>
      </c>
      <c r="U20" s="18">
        <f>SUM(U5:U19)</f>
        <v>15908</v>
      </c>
      <c r="V20" s="18">
        <f t="shared" si="6"/>
        <v>100</v>
      </c>
      <c r="W20" s="18">
        <f>SUM(W5:W19)</f>
        <v>15876</v>
      </c>
      <c r="X20" s="18">
        <f>SUM(X5:X19)</f>
        <v>13612</v>
      </c>
      <c r="Y20" s="18">
        <f t="shared" si="7"/>
        <v>85.73948097757622</v>
      </c>
      <c r="Z20" s="18">
        <f>SUM(Z5:Z19)</f>
        <v>11115</v>
      </c>
      <c r="AA20" s="18">
        <f>SUM(AA5:AA19)</f>
        <v>10292</v>
      </c>
      <c r="AB20" s="58">
        <f t="shared" si="8"/>
        <v>92.59559154295997</v>
      </c>
      <c r="AC20" s="18">
        <f aca="true" t="shared" si="12" ref="AC20:AJ20">SUM(AC5:AC19)</f>
        <v>4600</v>
      </c>
      <c r="AD20" s="18">
        <f t="shared" si="12"/>
        <v>4187</v>
      </c>
      <c r="AE20" s="18">
        <f t="shared" si="12"/>
        <v>470</v>
      </c>
      <c r="AF20" s="18">
        <f t="shared" si="12"/>
        <v>0</v>
      </c>
      <c r="AG20" s="18">
        <f t="shared" si="12"/>
        <v>200</v>
      </c>
      <c r="AH20" s="49">
        <f t="shared" si="12"/>
        <v>750</v>
      </c>
      <c r="AI20" s="49">
        <f t="shared" si="12"/>
        <v>85</v>
      </c>
      <c r="AJ20" s="49">
        <f t="shared" si="12"/>
        <v>0</v>
      </c>
      <c r="AK20" s="53">
        <f>SUM(AK5:AK19)</f>
        <v>2920</v>
      </c>
      <c r="AL20" s="53">
        <f>SUM(AL5:AL19)</f>
        <v>2593</v>
      </c>
      <c r="AM20" s="59">
        <f t="shared" si="9"/>
        <v>88.8013698630137</v>
      </c>
      <c r="AN20" s="53">
        <f>SUM(AN5:AN19)</f>
        <v>30</v>
      </c>
      <c r="AO20" s="53">
        <f>SUM(AO5:AO19)</f>
        <v>403</v>
      </c>
      <c r="AP20" s="53">
        <f>SUM(AP5:AP19)</f>
        <v>537</v>
      </c>
      <c r="AQ20" s="53">
        <v>0</v>
      </c>
      <c r="AR20" s="53">
        <v>40</v>
      </c>
      <c r="AS20" s="53">
        <f>SUM(AS5:AS19)</f>
        <v>0</v>
      </c>
      <c r="AT20" s="53">
        <v>250</v>
      </c>
      <c r="AU20" s="53">
        <f>SUM(AU5:AU19)</f>
        <v>0</v>
      </c>
      <c r="AV20" s="59">
        <f aca="true" t="shared" si="13" ref="AV20:AV29">AU20/AT20*100</f>
        <v>0</v>
      </c>
      <c r="AW20" s="64"/>
      <c r="AX20" s="64"/>
      <c r="AY20" s="64"/>
    </row>
    <row r="21" spans="1:51" s="21" customFormat="1" ht="49.5" customHeight="1">
      <c r="A21" s="22"/>
      <c r="B21" s="14" t="s">
        <v>59</v>
      </c>
      <c r="C21" s="40">
        <v>130</v>
      </c>
      <c r="D21" s="18"/>
      <c r="E21" s="18">
        <v>130</v>
      </c>
      <c r="F21" s="17">
        <v>130</v>
      </c>
      <c r="G21" s="16">
        <f t="shared" si="10"/>
        <v>100</v>
      </c>
      <c r="H21" s="18">
        <v>9</v>
      </c>
      <c r="I21" s="17">
        <v>9</v>
      </c>
      <c r="J21" s="17">
        <f t="shared" si="2"/>
        <v>100</v>
      </c>
      <c r="K21" s="10">
        <f>N21+Q21+T21</f>
        <v>780</v>
      </c>
      <c r="L21" s="18">
        <f t="shared" si="0"/>
        <v>780</v>
      </c>
      <c r="M21" s="18">
        <f t="shared" si="4"/>
        <v>100</v>
      </c>
      <c r="N21" s="18">
        <v>130</v>
      </c>
      <c r="O21" s="17">
        <v>130</v>
      </c>
      <c r="P21" s="17">
        <f t="shared" si="1"/>
        <v>100</v>
      </c>
      <c r="Q21" s="18">
        <v>9</v>
      </c>
      <c r="R21" s="17">
        <v>9</v>
      </c>
      <c r="S21" s="17">
        <f t="shared" si="5"/>
        <v>100</v>
      </c>
      <c r="T21" s="18">
        <v>641</v>
      </c>
      <c r="U21" s="17">
        <v>641</v>
      </c>
      <c r="V21" s="17">
        <f t="shared" si="6"/>
        <v>100</v>
      </c>
      <c r="W21" s="18">
        <v>641</v>
      </c>
      <c r="X21" s="17">
        <v>500</v>
      </c>
      <c r="Y21" s="17">
        <f t="shared" si="7"/>
        <v>78.003120124805</v>
      </c>
      <c r="Z21" s="18">
        <v>590</v>
      </c>
      <c r="AA21" s="18">
        <v>500</v>
      </c>
      <c r="AB21" s="44">
        <f t="shared" si="8"/>
        <v>84.7457627118644</v>
      </c>
      <c r="AC21" s="17">
        <v>390</v>
      </c>
      <c r="AD21" s="17">
        <v>110</v>
      </c>
      <c r="AE21" s="17"/>
      <c r="AF21" s="17"/>
      <c r="AG21" s="17"/>
      <c r="AH21" s="65"/>
      <c r="AI21" s="65"/>
      <c r="AJ21" s="49"/>
      <c r="AK21" s="53"/>
      <c r="AL21" s="53"/>
      <c r="AM21" s="55">
        <v>0</v>
      </c>
      <c r="AN21" s="56"/>
      <c r="AO21" s="56"/>
      <c r="AP21" s="56"/>
      <c r="AQ21" s="56"/>
      <c r="AR21" s="56"/>
      <c r="AS21" s="64"/>
      <c r="AT21" s="53">
        <v>30</v>
      </c>
      <c r="AU21" s="53"/>
      <c r="AV21" s="55">
        <f t="shared" si="13"/>
        <v>0</v>
      </c>
      <c r="AW21" s="64"/>
      <c r="AX21" s="64"/>
      <c r="AY21" s="64"/>
    </row>
    <row r="22" spans="1:51" s="21" customFormat="1" ht="49.5" customHeight="1">
      <c r="A22" s="22"/>
      <c r="B22" s="14" t="s">
        <v>39</v>
      </c>
      <c r="C22" s="40">
        <v>100</v>
      </c>
      <c r="D22" s="18"/>
      <c r="E22" s="18">
        <v>200</v>
      </c>
      <c r="F22" s="17">
        <v>200</v>
      </c>
      <c r="G22" s="16">
        <f t="shared" si="10"/>
        <v>100</v>
      </c>
      <c r="H22" s="18">
        <v>400</v>
      </c>
      <c r="I22" s="18"/>
      <c r="J22" s="17">
        <v>0</v>
      </c>
      <c r="K22" s="10">
        <v>1491</v>
      </c>
      <c r="L22" s="18">
        <f t="shared" si="0"/>
        <v>1491</v>
      </c>
      <c r="M22" s="18">
        <f t="shared" si="4"/>
        <v>100</v>
      </c>
      <c r="N22" s="18">
        <v>200</v>
      </c>
      <c r="O22" s="17">
        <v>200</v>
      </c>
      <c r="P22" s="17">
        <f t="shared" si="1"/>
        <v>100</v>
      </c>
      <c r="Q22" s="18">
        <v>400</v>
      </c>
      <c r="R22" s="17">
        <v>400</v>
      </c>
      <c r="S22" s="17">
        <f t="shared" si="5"/>
        <v>100</v>
      </c>
      <c r="T22" s="18">
        <v>891</v>
      </c>
      <c r="U22" s="17">
        <v>891</v>
      </c>
      <c r="V22" s="17">
        <f t="shared" si="6"/>
        <v>100</v>
      </c>
      <c r="W22" s="18">
        <v>891</v>
      </c>
      <c r="X22" s="40">
        <v>450</v>
      </c>
      <c r="Y22" s="17">
        <f t="shared" si="7"/>
        <v>50.505050505050505</v>
      </c>
      <c r="Z22" s="45">
        <v>550</v>
      </c>
      <c r="AA22" s="18">
        <v>300</v>
      </c>
      <c r="AB22" s="44">
        <f t="shared" si="8"/>
        <v>54.54545454545454</v>
      </c>
      <c r="AC22" s="40">
        <v>150</v>
      </c>
      <c r="AD22" s="40">
        <v>100</v>
      </c>
      <c r="AE22" s="40">
        <v>50</v>
      </c>
      <c r="AF22" s="40"/>
      <c r="AG22" s="40"/>
      <c r="AH22" s="48"/>
      <c r="AI22" s="48"/>
      <c r="AJ22" s="50"/>
      <c r="AK22" s="53">
        <v>150</v>
      </c>
      <c r="AL22" s="53">
        <v>150</v>
      </c>
      <c r="AM22" s="55">
        <f t="shared" si="9"/>
        <v>100</v>
      </c>
      <c r="AN22" s="56"/>
      <c r="AO22" s="56"/>
      <c r="AP22" s="56"/>
      <c r="AQ22" s="56"/>
      <c r="AR22" s="56"/>
      <c r="AS22" s="64"/>
      <c r="AT22" s="53">
        <v>1</v>
      </c>
      <c r="AU22" s="53"/>
      <c r="AV22" s="55">
        <f t="shared" si="13"/>
        <v>0</v>
      </c>
      <c r="AW22" s="64"/>
      <c r="AX22" s="64"/>
      <c r="AY22" s="64"/>
    </row>
    <row r="23" spans="1:51" s="21" customFormat="1" ht="49.5" customHeight="1">
      <c r="A23" s="22"/>
      <c r="B23" s="14" t="s">
        <v>40</v>
      </c>
      <c r="C23" s="40">
        <v>140</v>
      </c>
      <c r="D23" s="18"/>
      <c r="E23" s="18">
        <v>0</v>
      </c>
      <c r="F23" s="18"/>
      <c r="G23" s="16" t="e">
        <f t="shared" si="10"/>
        <v>#DIV/0!</v>
      </c>
      <c r="H23" s="18">
        <v>10</v>
      </c>
      <c r="I23" s="18">
        <v>10</v>
      </c>
      <c r="J23" s="17">
        <v>100</v>
      </c>
      <c r="K23" s="10">
        <v>506</v>
      </c>
      <c r="L23" s="18">
        <f t="shared" si="0"/>
        <v>506</v>
      </c>
      <c r="M23" s="18">
        <f t="shared" si="4"/>
        <v>100</v>
      </c>
      <c r="N23" s="18"/>
      <c r="O23" s="17"/>
      <c r="P23" s="17" t="e">
        <f t="shared" si="1"/>
        <v>#DIV/0!</v>
      </c>
      <c r="Q23" s="18">
        <v>10</v>
      </c>
      <c r="R23" s="17">
        <v>10</v>
      </c>
      <c r="S23" s="17">
        <f t="shared" si="5"/>
        <v>100</v>
      </c>
      <c r="T23" s="18">
        <v>496</v>
      </c>
      <c r="U23" s="17">
        <v>496</v>
      </c>
      <c r="V23" s="17">
        <f t="shared" si="6"/>
        <v>100</v>
      </c>
      <c r="W23" s="18">
        <v>496</v>
      </c>
      <c r="X23" s="46">
        <v>600</v>
      </c>
      <c r="Y23" s="17">
        <f t="shared" si="7"/>
        <v>120.96774193548387</v>
      </c>
      <c r="Z23" s="46">
        <v>496</v>
      </c>
      <c r="AA23" s="18">
        <v>517</v>
      </c>
      <c r="AB23" s="44">
        <f t="shared" si="8"/>
        <v>104.23387096774192</v>
      </c>
      <c r="AC23" s="46">
        <v>241</v>
      </c>
      <c r="AD23" s="46">
        <v>226</v>
      </c>
      <c r="AE23" s="46"/>
      <c r="AF23" s="46"/>
      <c r="AG23" s="46"/>
      <c r="AH23" s="51">
        <v>50</v>
      </c>
      <c r="AI23" s="51"/>
      <c r="AJ23" s="51"/>
      <c r="AK23" s="53"/>
      <c r="AL23" s="53"/>
      <c r="AM23" s="55">
        <v>0</v>
      </c>
      <c r="AN23" s="56"/>
      <c r="AO23" s="56"/>
      <c r="AP23" s="56"/>
      <c r="AQ23" s="56"/>
      <c r="AR23" s="56"/>
      <c r="AS23" s="64"/>
      <c r="AT23" s="53"/>
      <c r="AU23" s="53"/>
      <c r="AV23" s="55"/>
      <c r="AW23" s="64"/>
      <c r="AX23" s="64"/>
      <c r="AY23" s="64"/>
    </row>
    <row r="24" spans="1:51" s="21" customFormat="1" ht="49.5" customHeight="1">
      <c r="A24" s="22"/>
      <c r="B24" s="14" t="s">
        <v>30</v>
      </c>
      <c r="C24" s="40">
        <v>150</v>
      </c>
      <c r="D24" s="18"/>
      <c r="E24" s="18">
        <v>200</v>
      </c>
      <c r="F24" s="18">
        <v>200</v>
      </c>
      <c r="G24" s="16">
        <f t="shared" si="10"/>
        <v>100</v>
      </c>
      <c r="H24" s="18">
        <v>180</v>
      </c>
      <c r="I24" s="18">
        <v>180</v>
      </c>
      <c r="J24" s="17">
        <v>100</v>
      </c>
      <c r="K24" s="10">
        <f>N24+Q24+T24</f>
        <v>1080</v>
      </c>
      <c r="L24" s="18">
        <f t="shared" si="0"/>
        <v>1080</v>
      </c>
      <c r="M24" s="18">
        <f t="shared" si="4"/>
        <v>100</v>
      </c>
      <c r="N24" s="18">
        <v>200</v>
      </c>
      <c r="O24" s="17">
        <v>200</v>
      </c>
      <c r="P24" s="17">
        <f t="shared" si="1"/>
        <v>100</v>
      </c>
      <c r="Q24" s="18">
        <v>180</v>
      </c>
      <c r="R24" s="17">
        <v>180</v>
      </c>
      <c r="S24" s="17">
        <f t="shared" si="5"/>
        <v>100</v>
      </c>
      <c r="T24" s="18">
        <v>700</v>
      </c>
      <c r="U24" s="17">
        <v>700</v>
      </c>
      <c r="V24" s="17">
        <f t="shared" si="6"/>
        <v>100</v>
      </c>
      <c r="W24" s="18">
        <v>700</v>
      </c>
      <c r="X24" s="46">
        <v>650</v>
      </c>
      <c r="Y24" s="17">
        <f t="shared" si="7"/>
        <v>92.85714285714286</v>
      </c>
      <c r="Z24" s="46">
        <v>700</v>
      </c>
      <c r="AA24" s="18">
        <v>590</v>
      </c>
      <c r="AB24" s="44">
        <f t="shared" si="8"/>
        <v>84.28571428571429</v>
      </c>
      <c r="AC24" s="46">
        <v>200</v>
      </c>
      <c r="AD24" s="46">
        <v>320</v>
      </c>
      <c r="AE24" s="46">
        <v>70</v>
      </c>
      <c r="AF24" s="46"/>
      <c r="AG24" s="46"/>
      <c r="AH24" s="51"/>
      <c r="AI24" s="51"/>
      <c r="AJ24" s="51"/>
      <c r="AK24" s="53">
        <v>20</v>
      </c>
      <c r="AL24" s="53">
        <v>20</v>
      </c>
      <c r="AM24" s="55">
        <f t="shared" si="9"/>
        <v>100</v>
      </c>
      <c r="AN24" s="56"/>
      <c r="AO24" s="56">
        <v>40</v>
      </c>
      <c r="AP24" s="56"/>
      <c r="AQ24" s="56"/>
      <c r="AR24" s="56"/>
      <c r="AS24" s="64"/>
      <c r="AT24" s="53"/>
      <c r="AU24" s="53"/>
      <c r="AV24" s="55"/>
      <c r="AW24" s="64"/>
      <c r="AX24" s="64"/>
      <c r="AY24" s="64"/>
    </row>
    <row r="25" spans="1:51" s="21" customFormat="1" ht="49.5" customHeight="1">
      <c r="A25" s="22"/>
      <c r="B25" s="14" t="s">
        <v>41</v>
      </c>
      <c r="C25" s="40">
        <v>50</v>
      </c>
      <c r="D25" s="18"/>
      <c r="E25" s="18">
        <v>170</v>
      </c>
      <c r="F25" s="18">
        <v>170</v>
      </c>
      <c r="G25" s="16">
        <v>100</v>
      </c>
      <c r="H25" s="18"/>
      <c r="I25" s="18"/>
      <c r="J25" s="17">
        <v>0</v>
      </c>
      <c r="K25" s="10">
        <v>639</v>
      </c>
      <c r="L25" s="18">
        <f t="shared" si="0"/>
        <v>639</v>
      </c>
      <c r="M25" s="18">
        <f t="shared" si="4"/>
        <v>100</v>
      </c>
      <c r="N25" s="18">
        <v>170</v>
      </c>
      <c r="O25" s="18">
        <v>170</v>
      </c>
      <c r="P25" s="17">
        <v>100</v>
      </c>
      <c r="Q25" s="18"/>
      <c r="R25" s="17"/>
      <c r="S25" s="17">
        <v>0</v>
      </c>
      <c r="T25" s="18">
        <v>469</v>
      </c>
      <c r="U25" s="17">
        <v>469</v>
      </c>
      <c r="V25" s="17">
        <f t="shared" si="6"/>
        <v>100</v>
      </c>
      <c r="W25" s="18">
        <v>469</v>
      </c>
      <c r="X25" s="46">
        <v>300</v>
      </c>
      <c r="Y25" s="17">
        <f t="shared" si="7"/>
        <v>63.965884861407254</v>
      </c>
      <c r="Z25" s="46">
        <v>415</v>
      </c>
      <c r="AA25" s="18">
        <f>AC25+AD25+AE25+AF25+AG25+AH25</f>
        <v>250</v>
      </c>
      <c r="AB25" s="44">
        <f t="shared" si="8"/>
        <v>60.24096385542169</v>
      </c>
      <c r="AC25" s="46">
        <v>250</v>
      </c>
      <c r="AD25" s="46"/>
      <c r="AE25" s="46"/>
      <c r="AF25" s="46"/>
      <c r="AG25" s="46"/>
      <c r="AH25" s="51"/>
      <c r="AI25" s="51"/>
      <c r="AJ25" s="51"/>
      <c r="AK25" s="53"/>
      <c r="AL25" s="53"/>
      <c r="AM25" s="55" t="e">
        <f t="shared" si="9"/>
        <v>#DIV/0!</v>
      </c>
      <c r="AN25" s="56"/>
      <c r="AO25" s="56"/>
      <c r="AP25" s="56"/>
      <c r="AQ25" s="56"/>
      <c r="AR25" s="56"/>
      <c r="AS25" s="64"/>
      <c r="AT25" s="53"/>
      <c r="AU25" s="53"/>
      <c r="AV25" s="55" t="e">
        <f t="shared" si="13"/>
        <v>#DIV/0!</v>
      </c>
      <c r="AW25" s="64"/>
      <c r="AX25" s="64"/>
      <c r="AY25" s="64"/>
    </row>
    <row r="26" spans="1:51" s="21" customFormat="1" ht="49.5" customHeight="1">
      <c r="A26" s="22"/>
      <c r="B26" s="14" t="s">
        <v>42</v>
      </c>
      <c r="C26" s="40">
        <v>50</v>
      </c>
      <c r="D26" s="18"/>
      <c r="E26" s="18">
        <v>200</v>
      </c>
      <c r="F26" s="18">
        <v>200</v>
      </c>
      <c r="G26" s="16">
        <f t="shared" si="10"/>
        <v>100</v>
      </c>
      <c r="H26" s="18">
        <v>30</v>
      </c>
      <c r="I26" s="18">
        <v>30</v>
      </c>
      <c r="J26" s="17">
        <v>100</v>
      </c>
      <c r="K26" s="10">
        <f>N26+Q26+T26</f>
        <v>788</v>
      </c>
      <c r="L26" s="18">
        <f t="shared" si="0"/>
        <v>788</v>
      </c>
      <c r="M26" s="18">
        <f t="shared" si="4"/>
        <v>100</v>
      </c>
      <c r="N26" s="18">
        <v>200</v>
      </c>
      <c r="O26" s="18">
        <v>200</v>
      </c>
      <c r="P26" s="17">
        <v>100</v>
      </c>
      <c r="Q26" s="18">
        <v>30</v>
      </c>
      <c r="R26" s="17">
        <v>30</v>
      </c>
      <c r="S26" s="17">
        <f t="shared" si="5"/>
        <v>100</v>
      </c>
      <c r="T26" s="18">
        <v>558</v>
      </c>
      <c r="U26" s="17">
        <v>558</v>
      </c>
      <c r="V26" s="17">
        <f t="shared" si="6"/>
        <v>100</v>
      </c>
      <c r="W26" s="18">
        <v>558</v>
      </c>
      <c r="X26" s="46">
        <v>330</v>
      </c>
      <c r="Y26" s="17">
        <f t="shared" si="7"/>
        <v>59.13978494623656</v>
      </c>
      <c r="Z26" s="46">
        <v>558</v>
      </c>
      <c r="AA26" s="18">
        <f>AC26+AD26+AE26+AF26+AG26+AH26</f>
        <v>270</v>
      </c>
      <c r="AB26" s="44">
        <f t="shared" si="8"/>
        <v>48.38709677419355</v>
      </c>
      <c r="AC26" s="46">
        <v>270</v>
      </c>
      <c r="AD26" s="46"/>
      <c r="AE26" s="46"/>
      <c r="AF26" s="46"/>
      <c r="AG26" s="46"/>
      <c r="AH26" s="51"/>
      <c r="AI26" s="51"/>
      <c r="AJ26" s="51"/>
      <c r="AK26" s="53"/>
      <c r="AL26" s="53"/>
      <c r="AM26" s="55">
        <v>0</v>
      </c>
      <c r="AN26" s="56"/>
      <c r="AO26" s="56"/>
      <c r="AP26" s="56"/>
      <c r="AQ26" s="56"/>
      <c r="AR26" s="56"/>
      <c r="AS26" s="64"/>
      <c r="AT26" s="53"/>
      <c r="AU26" s="53"/>
      <c r="AV26" s="55" t="e">
        <f t="shared" si="13"/>
        <v>#DIV/0!</v>
      </c>
      <c r="AW26" s="64"/>
      <c r="AX26" s="64"/>
      <c r="AY26" s="64"/>
    </row>
    <row r="27" spans="1:51" s="21" customFormat="1" ht="49.5" customHeight="1">
      <c r="A27" s="22"/>
      <c r="B27" s="14" t="s">
        <v>43</v>
      </c>
      <c r="C27" s="40">
        <v>20</v>
      </c>
      <c r="D27" s="18"/>
      <c r="E27" s="18">
        <v>150</v>
      </c>
      <c r="F27" s="18">
        <v>150</v>
      </c>
      <c r="G27" s="16">
        <v>100</v>
      </c>
      <c r="H27" s="18"/>
      <c r="I27" s="18"/>
      <c r="J27" s="17">
        <v>0</v>
      </c>
      <c r="K27" s="10">
        <v>505</v>
      </c>
      <c r="L27" s="18">
        <f t="shared" si="0"/>
        <v>505</v>
      </c>
      <c r="M27" s="18">
        <f t="shared" si="4"/>
        <v>100</v>
      </c>
      <c r="N27" s="18">
        <v>150</v>
      </c>
      <c r="O27" s="18">
        <v>150</v>
      </c>
      <c r="P27" s="17">
        <v>100</v>
      </c>
      <c r="Q27" s="18"/>
      <c r="R27" s="18"/>
      <c r="S27" s="17" t="e">
        <f t="shared" si="5"/>
        <v>#DIV/0!</v>
      </c>
      <c r="T27" s="18">
        <v>355</v>
      </c>
      <c r="U27" s="17">
        <v>355</v>
      </c>
      <c r="V27" s="17">
        <f t="shared" si="6"/>
        <v>100</v>
      </c>
      <c r="W27" s="18">
        <v>355</v>
      </c>
      <c r="X27" s="46">
        <v>210</v>
      </c>
      <c r="Y27" s="17">
        <f t="shared" si="7"/>
        <v>59.154929577464785</v>
      </c>
      <c r="Z27" s="46">
        <v>205</v>
      </c>
      <c r="AA27" s="18">
        <f>AC27+AD27+AE27+AF27+AG27+AH27</f>
        <v>205</v>
      </c>
      <c r="AB27" s="44">
        <f t="shared" si="8"/>
        <v>100</v>
      </c>
      <c r="AC27" s="46">
        <v>105</v>
      </c>
      <c r="AD27" s="46">
        <v>100</v>
      </c>
      <c r="AE27" s="46"/>
      <c r="AF27" s="46"/>
      <c r="AG27" s="46"/>
      <c r="AH27" s="51"/>
      <c r="AI27" s="51"/>
      <c r="AJ27" s="51"/>
      <c r="AK27" s="53"/>
      <c r="AL27" s="53"/>
      <c r="AM27" s="55">
        <v>0</v>
      </c>
      <c r="AN27" s="56"/>
      <c r="AO27" s="56"/>
      <c r="AP27" s="56"/>
      <c r="AQ27" s="56"/>
      <c r="AR27" s="56"/>
      <c r="AS27" s="64"/>
      <c r="AT27" s="53"/>
      <c r="AU27" s="53"/>
      <c r="AV27" s="55"/>
      <c r="AW27" s="64"/>
      <c r="AX27" s="64"/>
      <c r="AY27" s="64"/>
    </row>
    <row r="28" spans="1:51" s="36" customFormat="1" ht="49.5" customHeight="1" outlineLevel="1">
      <c r="A28" s="33"/>
      <c r="B28" s="34" t="s">
        <v>19</v>
      </c>
      <c r="C28" s="30">
        <v>1550</v>
      </c>
      <c r="D28" s="30"/>
      <c r="E28" s="30">
        <v>988</v>
      </c>
      <c r="F28" s="35">
        <v>988</v>
      </c>
      <c r="G28" s="16">
        <f t="shared" si="10"/>
        <v>100</v>
      </c>
      <c r="H28" s="30">
        <v>2067</v>
      </c>
      <c r="I28" s="35">
        <v>809</v>
      </c>
      <c r="J28" s="17">
        <f t="shared" si="2"/>
        <v>39.138848572810836</v>
      </c>
      <c r="K28" s="10">
        <v>12007</v>
      </c>
      <c r="L28" s="18">
        <v>12007</v>
      </c>
      <c r="M28" s="18">
        <f t="shared" si="4"/>
        <v>100</v>
      </c>
      <c r="N28" s="30">
        <v>1070</v>
      </c>
      <c r="O28" s="17">
        <v>1070</v>
      </c>
      <c r="P28" s="17">
        <f>O28/N28*100</f>
        <v>100</v>
      </c>
      <c r="Q28" s="30">
        <v>2067</v>
      </c>
      <c r="R28" s="35">
        <v>2067</v>
      </c>
      <c r="S28" s="17">
        <f t="shared" si="5"/>
        <v>100</v>
      </c>
      <c r="T28" s="30">
        <v>8852</v>
      </c>
      <c r="U28" s="18">
        <v>8852</v>
      </c>
      <c r="V28" s="17">
        <f t="shared" si="6"/>
        <v>100</v>
      </c>
      <c r="W28" s="30">
        <v>8850</v>
      </c>
      <c r="X28" s="18">
        <v>6200</v>
      </c>
      <c r="Y28" s="17">
        <f t="shared" si="7"/>
        <v>70.05649717514125</v>
      </c>
      <c r="Z28" s="18">
        <v>7622</v>
      </c>
      <c r="AA28" s="18">
        <v>5560</v>
      </c>
      <c r="AB28" s="44">
        <f>AA28/Z28*100</f>
        <v>72.9467331409079</v>
      </c>
      <c r="AC28" s="18">
        <v>3010</v>
      </c>
      <c r="AD28" s="18">
        <v>2141</v>
      </c>
      <c r="AE28" s="18">
        <v>300</v>
      </c>
      <c r="AF28" s="18"/>
      <c r="AG28" s="18">
        <v>9</v>
      </c>
      <c r="AH28" s="49">
        <v>100</v>
      </c>
      <c r="AI28" s="49"/>
      <c r="AJ28" s="49"/>
      <c r="AK28" s="53">
        <v>170</v>
      </c>
      <c r="AL28" s="53">
        <v>170</v>
      </c>
      <c r="AM28" s="59">
        <f t="shared" si="9"/>
        <v>100</v>
      </c>
      <c r="AN28" s="53">
        <v>10</v>
      </c>
      <c r="AO28" s="53">
        <v>40</v>
      </c>
      <c r="AP28" s="53">
        <v>270</v>
      </c>
      <c r="AQ28" s="53">
        <v>80</v>
      </c>
      <c r="AR28" s="53"/>
      <c r="AS28" s="68"/>
      <c r="AT28" s="53">
        <v>80.5</v>
      </c>
      <c r="AU28" s="53"/>
      <c r="AV28" s="59">
        <f t="shared" si="13"/>
        <v>0</v>
      </c>
      <c r="AW28" s="53">
        <v>94</v>
      </c>
      <c r="AX28" s="53">
        <v>11</v>
      </c>
      <c r="AY28" s="59">
        <f>AX28/AW28*100</f>
        <v>11.702127659574469</v>
      </c>
    </row>
    <row r="29" spans="1:51" s="60" customFormat="1" ht="49.5" customHeight="1" outlineLevel="1">
      <c r="A29" s="57"/>
      <c r="B29" s="9" t="s">
        <v>20</v>
      </c>
      <c r="C29" s="47">
        <f>C20+C28</f>
        <v>4370</v>
      </c>
      <c r="D29" s="11">
        <f>D28+D20</f>
        <v>130</v>
      </c>
      <c r="E29" s="11">
        <f>E28+E20</f>
        <v>5140</v>
      </c>
      <c r="F29" s="11">
        <f>F28+F20</f>
        <v>5220</v>
      </c>
      <c r="G29" s="19">
        <f t="shared" si="10"/>
        <v>101.55642023346303</v>
      </c>
      <c r="H29" s="11">
        <f>H28+H20</f>
        <v>7026</v>
      </c>
      <c r="I29" s="11">
        <f>I28+I20</f>
        <v>4631</v>
      </c>
      <c r="J29" s="10">
        <f t="shared" si="2"/>
        <v>65.91232564759466</v>
      </c>
      <c r="K29" s="10">
        <f>K28+K20</f>
        <v>38966</v>
      </c>
      <c r="L29" s="10">
        <v>38966</v>
      </c>
      <c r="M29" s="10">
        <f t="shared" si="4"/>
        <v>100</v>
      </c>
      <c r="N29" s="11">
        <f>N28+N20</f>
        <v>5222</v>
      </c>
      <c r="O29" s="11">
        <f>O28+O20</f>
        <v>5222</v>
      </c>
      <c r="P29" s="18">
        <f>O29/N29*100</f>
        <v>100</v>
      </c>
      <c r="Q29" s="11">
        <f>Q28+Q20</f>
        <v>8305</v>
      </c>
      <c r="R29" s="11">
        <f>R28+R20</f>
        <v>8305</v>
      </c>
      <c r="S29" s="10">
        <f t="shared" si="5"/>
        <v>100</v>
      </c>
      <c r="T29" s="19">
        <f>T28+T20</f>
        <v>24760</v>
      </c>
      <c r="U29" s="18">
        <f>U28+U20</f>
        <v>24760</v>
      </c>
      <c r="V29" s="18">
        <f t="shared" si="6"/>
        <v>100</v>
      </c>
      <c r="W29" s="19">
        <f>W28+W20</f>
        <v>24726</v>
      </c>
      <c r="X29" s="19">
        <f>X20+X28</f>
        <v>19812</v>
      </c>
      <c r="Y29" s="18">
        <f t="shared" si="7"/>
        <v>80.12618296529969</v>
      </c>
      <c r="Z29" s="19">
        <f>Z28+Z20</f>
        <v>18737</v>
      </c>
      <c r="AA29" s="19">
        <f>AA28+AA20</f>
        <v>15852</v>
      </c>
      <c r="AB29" s="58">
        <f>AA29/Z29*100</f>
        <v>84.602657842771</v>
      </c>
      <c r="AC29" s="19">
        <f aca="true" t="shared" si="14" ref="AC29:AL29">AC28+AC20</f>
        <v>7610</v>
      </c>
      <c r="AD29" s="19">
        <f t="shared" si="14"/>
        <v>6328</v>
      </c>
      <c r="AE29" s="19">
        <f t="shared" si="14"/>
        <v>770</v>
      </c>
      <c r="AF29" s="19">
        <f t="shared" si="14"/>
        <v>0</v>
      </c>
      <c r="AG29" s="19">
        <f t="shared" si="14"/>
        <v>209</v>
      </c>
      <c r="AH29" s="19">
        <f t="shared" si="14"/>
        <v>850</v>
      </c>
      <c r="AI29" s="19">
        <f t="shared" si="14"/>
        <v>85</v>
      </c>
      <c r="AJ29" s="19">
        <f t="shared" si="14"/>
        <v>0</v>
      </c>
      <c r="AK29" s="54">
        <f t="shared" si="14"/>
        <v>3090</v>
      </c>
      <c r="AL29" s="54">
        <f t="shared" si="14"/>
        <v>2763</v>
      </c>
      <c r="AM29" s="59">
        <f t="shared" si="9"/>
        <v>89.41747572815534</v>
      </c>
      <c r="AN29" s="54">
        <f>AN28+AN20</f>
        <v>40</v>
      </c>
      <c r="AO29" s="54">
        <v>443</v>
      </c>
      <c r="AP29" s="54">
        <f>AP28+AP20</f>
        <v>807</v>
      </c>
      <c r="AQ29" s="54">
        <v>80</v>
      </c>
      <c r="AR29" s="54">
        <v>40</v>
      </c>
      <c r="AS29" s="54">
        <f>AS28+AS20</f>
        <v>0</v>
      </c>
      <c r="AT29" s="54">
        <v>361.5</v>
      </c>
      <c r="AU29" s="54">
        <f>AU28+AU20</f>
        <v>0</v>
      </c>
      <c r="AV29" s="59">
        <f t="shared" si="13"/>
        <v>0</v>
      </c>
      <c r="AW29" s="54">
        <v>94</v>
      </c>
      <c r="AX29" s="54">
        <v>11</v>
      </c>
      <c r="AY29" s="59">
        <f>AX29/AW29*100</f>
        <v>11.702127659574469</v>
      </c>
    </row>
    <row r="30" spans="2:4" ht="16.5">
      <c r="B30" s="12"/>
      <c r="C30" s="12"/>
      <c r="D30" s="41"/>
    </row>
    <row r="31" spans="2:4" ht="16.5">
      <c r="B31" s="12"/>
      <c r="C31" s="12"/>
      <c r="D31" s="12"/>
    </row>
    <row r="32" spans="1:4" ht="30">
      <c r="A32" s="8"/>
      <c r="B32" s="13"/>
      <c r="C32" s="13"/>
      <c r="D32" s="13"/>
    </row>
    <row r="33" spans="1:4" ht="30">
      <c r="A33" s="8"/>
      <c r="B33" s="13"/>
      <c r="C33" s="13"/>
      <c r="D33" s="13"/>
    </row>
    <row r="34" spans="1:4" ht="30">
      <c r="A34" s="8"/>
      <c r="B34" s="13"/>
      <c r="C34" s="13"/>
      <c r="D34" s="13"/>
    </row>
    <row r="35" spans="1:4" ht="30">
      <c r="A35" s="8"/>
      <c r="B35" s="7"/>
      <c r="C35" s="7"/>
      <c r="D35" s="7"/>
    </row>
    <row r="36" spans="1:4" ht="30">
      <c r="A36" s="8"/>
      <c r="B36" s="7"/>
      <c r="C36" s="7"/>
      <c r="D36" s="7"/>
    </row>
    <row r="37" spans="1:4" ht="30">
      <c r="A37" s="8"/>
      <c r="B37" s="7"/>
      <c r="C37" s="7"/>
      <c r="D37" s="7"/>
    </row>
    <row r="38" spans="1:4" ht="30">
      <c r="A38" s="8"/>
      <c r="B38" s="7"/>
      <c r="C38" s="7"/>
      <c r="D38" s="7"/>
    </row>
    <row r="39" spans="1:4" ht="30">
      <c r="A39" s="8"/>
      <c r="B39" s="7"/>
      <c r="C39" s="7"/>
      <c r="D39" s="7"/>
    </row>
    <row r="40" spans="1:4" ht="30">
      <c r="A40" s="8"/>
      <c r="B40" s="7"/>
      <c r="C40" s="7"/>
      <c r="D40" s="7"/>
    </row>
    <row r="41" spans="1:4" ht="30">
      <c r="A41" s="8"/>
      <c r="B41" s="7"/>
      <c r="C41" s="7"/>
      <c r="D41" s="7"/>
    </row>
    <row r="42" spans="1:4" ht="30">
      <c r="A42" s="8"/>
      <c r="B42" s="7"/>
      <c r="C42" s="7"/>
      <c r="D42" s="7"/>
    </row>
    <row r="43" spans="1:4" ht="30">
      <c r="A43" s="8"/>
      <c r="B43" s="7"/>
      <c r="C43" s="7"/>
      <c r="D43" s="7"/>
    </row>
    <row r="44" spans="1:4" ht="30">
      <c r="A44" s="8"/>
      <c r="B44" s="7"/>
      <c r="C44" s="7"/>
      <c r="D44" s="7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49">
    <mergeCell ref="AW2:AY2"/>
    <mergeCell ref="AW3:AW4"/>
    <mergeCell ref="AX3:AX4"/>
    <mergeCell ref="AY3:AY4"/>
    <mergeCell ref="D1:U1"/>
    <mergeCell ref="A2:A4"/>
    <mergeCell ref="B2:B4"/>
    <mergeCell ref="K2:V2"/>
    <mergeCell ref="Q3:S3"/>
    <mergeCell ref="T3:V3"/>
    <mergeCell ref="C2:C4"/>
    <mergeCell ref="D2:D4"/>
    <mergeCell ref="E3:G3"/>
    <mergeCell ref="E2:J2"/>
    <mergeCell ref="H3:J3"/>
    <mergeCell ref="L3:L4"/>
    <mergeCell ref="K3:K4"/>
    <mergeCell ref="M3:M4"/>
    <mergeCell ref="N3:P3"/>
    <mergeCell ref="W2:Y2"/>
    <mergeCell ref="W3:Y3"/>
    <mergeCell ref="Z3:Z4"/>
    <mergeCell ref="AA3:AA4"/>
    <mergeCell ref="AU3:AU4"/>
    <mergeCell ref="AB3:AB4"/>
    <mergeCell ref="AC3:AC4"/>
    <mergeCell ref="AD3:AD4"/>
    <mergeCell ref="AK3:AK4"/>
    <mergeCell ref="AL3:AL4"/>
    <mergeCell ref="AH3:AH4"/>
    <mergeCell ref="AF3:AF4"/>
    <mergeCell ref="AG3:AG4"/>
    <mergeCell ref="AE3:AE4"/>
    <mergeCell ref="AP2:AP4"/>
    <mergeCell ref="AM3:AM4"/>
    <mergeCell ref="Z2:AB2"/>
    <mergeCell ref="AC2:AH2"/>
    <mergeCell ref="AI3:AI4"/>
    <mergeCell ref="AT3:AT4"/>
    <mergeCell ref="AR2:AR4"/>
    <mergeCell ref="AQ2:AQ4"/>
    <mergeCell ref="AV3:AV4"/>
    <mergeCell ref="AT2:AV2"/>
    <mergeCell ref="AS2:AS4"/>
    <mergeCell ref="AJ3:AJ4"/>
    <mergeCell ref="AN2:AO2"/>
    <mergeCell ref="AN3:AN4"/>
    <mergeCell ref="AO3:AO4"/>
    <mergeCell ref="AK2:AM2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1" manualBreakCount="1">
    <brk id="25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Алексей Трофимов</cp:lastModifiedBy>
  <cp:lastPrinted>2023-04-27T04:37:56Z</cp:lastPrinted>
  <dcterms:created xsi:type="dcterms:W3CDTF">2001-05-07T11:51:26Z</dcterms:created>
  <dcterms:modified xsi:type="dcterms:W3CDTF">2023-04-27T04:38:34Z</dcterms:modified>
  <cp:category/>
  <cp:version/>
  <cp:contentType/>
  <cp:contentStatus/>
</cp:coreProperties>
</file>