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65" windowWidth="18195" windowHeight="10965"/>
  </bookViews>
  <sheets>
    <sheet name="Все источники_ППГ" sheetId="6" r:id="rId1"/>
  </sheets>
  <calcPr calcId="145621"/>
</workbook>
</file>

<file path=xl/calcChain.xml><?xml version="1.0" encoding="utf-8"?>
<calcChain xmlns="http://schemas.openxmlformats.org/spreadsheetml/2006/main">
  <c r="Q155" i="6" l="1"/>
  <c r="Q152" i="6"/>
  <c r="Q151" i="6"/>
  <c r="S173" i="6"/>
  <c r="U166" i="6" l="1"/>
  <c r="U100" i="6"/>
  <c r="Q219" i="6" l="1"/>
  <c r="Q207" i="6"/>
  <c r="Q206" i="6" s="1"/>
  <c r="Q208" i="6"/>
  <c r="S20" i="6"/>
  <c r="S19" i="6"/>
  <c r="S18" i="6"/>
  <c r="S17" i="6"/>
  <c r="S16" i="6"/>
  <c r="S154" i="6"/>
  <c r="S153" i="6"/>
  <c r="S195" i="6"/>
  <c r="S188" i="6"/>
  <c r="S181" i="6"/>
  <c r="S166" i="6"/>
  <c r="S156" i="6"/>
  <c r="S120" i="6"/>
  <c r="S119" i="6"/>
  <c r="S118" i="6"/>
  <c r="S117" i="6"/>
  <c r="S116" i="6"/>
  <c r="S71" i="6"/>
  <c r="S58" i="6"/>
  <c r="S51" i="6"/>
  <c r="S43" i="6"/>
  <c r="S150" i="6" l="1"/>
  <c r="S115" i="6"/>
  <c r="S15" i="6"/>
  <c r="U20" i="6"/>
  <c r="Q20" i="6"/>
  <c r="Q67" i="6"/>
  <c r="Q69" i="6"/>
  <c r="U207" i="6"/>
  <c r="U208" i="6"/>
  <c r="U209" i="6"/>
  <c r="U210" i="6"/>
  <c r="U211" i="6"/>
  <c r="U151" i="6"/>
  <c r="U152" i="6"/>
  <c r="U153" i="6"/>
  <c r="U154" i="6"/>
  <c r="U155" i="6"/>
  <c r="U116" i="6"/>
  <c r="U117" i="6"/>
  <c r="U118" i="6"/>
  <c r="U119" i="6"/>
  <c r="U120" i="6"/>
  <c r="U66" i="6"/>
  <c r="U67" i="6"/>
  <c r="U68" i="6"/>
  <c r="U69" i="6"/>
  <c r="U70" i="6"/>
  <c r="S31" i="6"/>
  <c r="S21" i="6" s="1"/>
  <c r="T31" i="6"/>
  <c r="U219" i="6"/>
  <c r="U16" i="6"/>
  <c r="U17" i="6"/>
  <c r="U18" i="6"/>
  <c r="U19" i="6"/>
  <c r="U31" i="6"/>
  <c r="U21" i="6" s="1"/>
  <c r="U43" i="6"/>
  <c r="U51" i="6"/>
  <c r="U58" i="6"/>
  <c r="U71" i="6"/>
  <c r="U133" i="6"/>
  <c r="U140" i="6"/>
  <c r="U156" i="6"/>
  <c r="U173" i="6"/>
  <c r="U181" i="6"/>
  <c r="U188" i="6"/>
  <c r="U195" i="6"/>
  <c r="U282" i="6"/>
  <c r="R282" i="6"/>
  <c r="R211" i="6"/>
  <c r="R210" i="6"/>
  <c r="R209" i="6"/>
  <c r="R208" i="6"/>
  <c r="R207" i="6"/>
  <c r="R195" i="6"/>
  <c r="R188" i="6"/>
  <c r="R181" i="6"/>
  <c r="R173" i="6"/>
  <c r="R156" i="6"/>
  <c r="R155" i="6"/>
  <c r="R154" i="6"/>
  <c r="R153" i="6"/>
  <c r="R152" i="6"/>
  <c r="R151" i="6"/>
  <c r="R140" i="6"/>
  <c r="R133" i="6"/>
  <c r="R120" i="6"/>
  <c r="R119" i="6"/>
  <c r="R118" i="6"/>
  <c r="R117" i="6"/>
  <c r="R116" i="6"/>
  <c r="R71" i="6"/>
  <c r="R70" i="6"/>
  <c r="R69" i="6"/>
  <c r="R68" i="6"/>
  <c r="R67" i="6"/>
  <c r="R66" i="6"/>
  <c r="R58" i="6"/>
  <c r="R51" i="6"/>
  <c r="R43" i="6"/>
  <c r="R31" i="6"/>
  <c r="R21" i="6"/>
  <c r="R20" i="6"/>
  <c r="R19" i="6"/>
  <c r="R18" i="6"/>
  <c r="R17" i="6"/>
  <c r="R16" i="6"/>
  <c r="R10" i="6" s="1"/>
  <c r="P282" i="6"/>
  <c r="P261" i="6"/>
  <c r="P247" i="6"/>
  <c r="P240" i="6"/>
  <c r="P233" i="6"/>
  <c r="P226" i="6"/>
  <c r="P211" i="6"/>
  <c r="P210" i="6"/>
  <c r="P209" i="6"/>
  <c r="P208" i="6"/>
  <c r="P207" i="6"/>
  <c r="P195" i="6"/>
  <c r="P188" i="6"/>
  <c r="P181" i="6"/>
  <c r="P173" i="6"/>
  <c r="P166" i="6"/>
  <c r="P156" i="6"/>
  <c r="P155" i="6"/>
  <c r="P154" i="6"/>
  <c r="P153" i="6"/>
  <c r="P152" i="6"/>
  <c r="P151" i="6"/>
  <c r="P140" i="6"/>
  <c r="P133" i="6"/>
  <c r="P120" i="6"/>
  <c r="P119" i="6"/>
  <c r="P118" i="6"/>
  <c r="P117" i="6"/>
  <c r="P115" i="6" s="1"/>
  <c r="P116" i="6"/>
  <c r="P100" i="6"/>
  <c r="P71" i="6"/>
  <c r="P70" i="6"/>
  <c r="P69" i="6"/>
  <c r="P68" i="6"/>
  <c r="P67" i="6"/>
  <c r="P66" i="6"/>
  <c r="P58" i="6"/>
  <c r="P51" i="6"/>
  <c r="P43" i="6"/>
  <c r="P31" i="6"/>
  <c r="P21" i="6"/>
  <c r="P20" i="6"/>
  <c r="P19" i="6"/>
  <c r="P18" i="6"/>
  <c r="P17" i="6"/>
  <c r="P16" i="6"/>
  <c r="R150" i="6" l="1"/>
  <c r="P65" i="6"/>
  <c r="R115" i="6"/>
  <c r="R14" i="6"/>
  <c r="R11" i="6"/>
  <c r="U12" i="6"/>
  <c r="P206" i="6"/>
  <c r="R12" i="6"/>
  <c r="P12" i="6"/>
  <c r="P14" i="6"/>
  <c r="R13" i="6"/>
  <c r="R206" i="6"/>
  <c r="P11" i="6"/>
  <c r="R65" i="6"/>
  <c r="P13" i="6"/>
  <c r="P150" i="6"/>
  <c r="P10" i="6"/>
  <c r="U206" i="6"/>
  <c r="U150" i="6"/>
  <c r="U115" i="6"/>
  <c r="U65" i="6"/>
  <c r="U13" i="6"/>
  <c r="U11" i="6"/>
  <c r="U14" i="6"/>
  <c r="U10" i="6"/>
  <c r="U15" i="6"/>
  <c r="R15" i="6"/>
  <c r="P15" i="6"/>
  <c r="Q19" i="6"/>
  <c r="Q18" i="6"/>
  <c r="Q17" i="6"/>
  <c r="Q16" i="6"/>
  <c r="R9" i="6" l="1"/>
  <c r="P9" i="6"/>
  <c r="U9" i="6"/>
  <c r="Q15" i="6"/>
  <c r="T207" i="6" l="1"/>
  <c r="T208" i="6"/>
  <c r="T209" i="6"/>
  <c r="T210" i="6"/>
  <c r="T211" i="6"/>
  <c r="T151" i="6"/>
  <c r="T152" i="6"/>
  <c r="T153" i="6"/>
  <c r="T154" i="6"/>
  <c r="T155" i="6"/>
  <c r="T14" i="6" s="1"/>
  <c r="T116" i="6"/>
  <c r="T117" i="6"/>
  <c r="T118" i="6"/>
  <c r="T119" i="6"/>
  <c r="T120" i="6"/>
  <c r="T66" i="6"/>
  <c r="T67" i="6"/>
  <c r="T68" i="6"/>
  <c r="T69" i="6"/>
  <c r="T70" i="6"/>
  <c r="T16" i="6"/>
  <c r="T17" i="6"/>
  <c r="T18" i="6"/>
  <c r="T19" i="6"/>
  <c r="T20" i="6"/>
  <c r="T12" i="6" l="1"/>
  <c r="T150" i="6"/>
  <c r="T115" i="6"/>
  <c r="T206" i="6"/>
  <c r="T11" i="6"/>
  <c r="T13" i="6"/>
  <c r="T10" i="6"/>
  <c r="T65" i="6"/>
  <c r="S282" i="6"/>
  <c r="S219" i="6"/>
  <c r="S207" i="6"/>
  <c r="S208" i="6"/>
  <c r="S209" i="6"/>
  <c r="S210" i="6"/>
  <c r="S211" i="6"/>
  <c r="S206" i="6" l="1"/>
  <c r="T166" i="6" l="1"/>
  <c r="T43" i="6"/>
  <c r="T15" i="6" l="1"/>
  <c r="S100" i="6"/>
  <c r="T100" i="6"/>
  <c r="T71" i="6"/>
  <c r="S140" i="6" l="1"/>
  <c r="T140" i="6"/>
  <c r="S133" i="6"/>
  <c r="O282" i="6"/>
  <c r="O219" i="6"/>
  <c r="O211" i="6"/>
  <c r="O210" i="6"/>
  <c r="O209" i="6"/>
  <c r="O208" i="6"/>
  <c r="O207" i="6"/>
  <c r="O195" i="6"/>
  <c r="O188" i="6"/>
  <c r="O181" i="6"/>
  <c r="O173" i="6"/>
  <c r="O156" i="6"/>
  <c r="O155" i="6"/>
  <c r="O154" i="6"/>
  <c r="O153" i="6"/>
  <c r="O152" i="6"/>
  <c r="O151" i="6"/>
  <c r="O140" i="6"/>
  <c r="O120" i="6"/>
  <c r="O119" i="6"/>
  <c r="O118" i="6"/>
  <c r="O117" i="6"/>
  <c r="O116" i="6"/>
  <c r="O71" i="6"/>
  <c r="O70" i="6"/>
  <c r="O69" i="6"/>
  <c r="O68" i="6"/>
  <c r="O67" i="6"/>
  <c r="O66" i="6"/>
  <c r="O58" i="6"/>
  <c r="O51" i="6"/>
  <c r="O43" i="6"/>
  <c r="O31" i="6"/>
  <c r="O21" i="6"/>
  <c r="O20" i="6"/>
  <c r="O17" i="6"/>
  <c r="O16" i="6"/>
  <c r="T282" i="6"/>
  <c r="Q282" i="6"/>
  <c r="S275" i="6"/>
  <c r="Q275" i="6"/>
  <c r="S268" i="6"/>
  <c r="Q268" i="6"/>
  <c r="T261" i="6"/>
  <c r="S261" i="6"/>
  <c r="Q261" i="6"/>
  <c r="S254" i="6"/>
  <c r="Q254" i="6"/>
  <c r="T247" i="6"/>
  <c r="S247" i="6"/>
  <c r="Q247" i="6"/>
  <c r="T240" i="6"/>
  <c r="S240" i="6"/>
  <c r="Q240" i="6"/>
  <c r="T233" i="6"/>
  <c r="Q233" i="6"/>
  <c r="T226" i="6"/>
  <c r="S226" i="6"/>
  <c r="Q226" i="6"/>
  <c r="Q212" i="6"/>
  <c r="T195" i="6"/>
  <c r="Q195" i="6"/>
  <c r="T188" i="6"/>
  <c r="Q188" i="6"/>
  <c r="T181" i="6"/>
  <c r="Q181" i="6"/>
  <c r="T173" i="6"/>
  <c r="Q173" i="6"/>
  <c r="Q166" i="6"/>
  <c r="T156" i="6"/>
  <c r="Q156" i="6"/>
  <c r="Q154" i="6"/>
  <c r="Q153" i="6"/>
  <c r="Q140" i="6"/>
  <c r="T133" i="6"/>
  <c r="Q133" i="6"/>
  <c r="Q121" i="6"/>
  <c r="Q120" i="6"/>
  <c r="Q119" i="6"/>
  <c r="Q13" i="6" s="1"/>
  <c r="Q118" i="6"/>
  <c r="Q117" i="6"/>
  <c r="Q11" i="6" s="1"/>
  <c r="Q116" i="6"/>
  <c r="Q108" i="6"/>
  <c r="Q100" i="6"/>
  <c r="Q93" i="6"/>
  <c r="Q86" i="6"/>
  <c r="Q79" i="6"/>
  <c r="Q71" i="6"/>
  <c r="S70" i="6"/>
  <c r="S14" i="6" s="1"/>
  <c r="Q70" i="6"/>
  <c r="Q14" i="6" s="1"/>
  <c r="S69" i="6"/>
  <c r="S13" i="6" s="1"/>
  <c r="S68" i="6"/>
  <c r="S12" i="6" s="1"/>
  <c r="Q68" i="6"/>
  <c r="S67" i="6"/>
  <c r="S11" i="6" s="1"/>
  <c r="S66" i="6"/>
  <c r="S10" i="6" s="1"/>
  <c r="S9" i="6" s="1"/>
  <c r="Q66" i="6"/>
  <c r="T58" i="6"/>
  <c r="Q58" i="6"/>
  <c r="T51" i="6"/>
  <c r="Q51" i="6"/>
  <c r="Q43" i="6"/>
  <c r="Q31" i="6"/>
  <c r="Q21" i="6" s="1"/>
  <c r="T21" i="6"/>
  <c r="J11" i="6"/>
  <c r="J12" i="6"/>
  <c r="J13" i="6"/>
  <c r="J14" i="6"/>
  <c r="J15" i="6"/>
  <c r="Q12" i="6" l="1"/>
  <c r="Q10" i="6"/>
  <c r="Q9" i="6" s="1"/>
  <c r="O14" i="6"/>
  <c r="O13" i="6"/>
  <c r="Q150" i="6"/>
  <c r="S65" i="6"/>
  <c r="J9" i="6"/>
  <c r="T9" i="6"/>
  <c r="O15" i="6"/>
  <c r="O12" i="6"/>
  <c r="O150" i="6"/>
  <c r="O206" i="6"/>
  <c r="Q65" i="6"/>
  <c r="Q115" i="6"/>
  <c r="O115" i="6"/>
  <c r="O10" i="6"/>
  <c r="O11" i="6"/>
  <c r="O65" i="6"/>
  <c r="L16" i="6"/>
  <c r="M16" i="6"/>
  <c r="N16" i="6"/>
  <c r="L17" i="6"/>
  <c r="M17" i="6"/>
  <c r="N17" i="6"/>
  <c r="L18" i="6"/>
  <c r="M18" i="6"/>
  <c r="N18" i="6"/>
  <c r="L19" i="6"/>
  <c r="M19" i="6"/>
  <c r="N19" i="6"/>
  <c r="L20" i="6"/>
  <c r="M20" i="6"/>
  <c r="N20" i="6"/>
  <c r="K17" i="6"/>
  <c r="K18" i="6"/>
  <c r="K19" i="6"/>
  <c r="K20" i="6"/>
  <c r="O9" i="6" l="1"/>
  <c r="M195" i="6"/>
  <c r="N195" i="6"/>
  <c r="M181" i="6"/>
  <c r="M173" i="6"/>
  <c r="L173" i="6"/>
  <c r="N173" i="6"/>
  <c r="L166" i="6"/>
  <c r="M166" i="6"/>
  <c r="N166" i="6"/>
  <c r="N156" i="6"/>
  <c r="M152" i="6"/>
  <c r="M156" i="6"/>
  <c r="L195" i="6"/>
  <c r="L188" i="6"/>
  <c r="M188" i="6"/>
  <c r="N188" i="6"/>
  <c r="L181" i="6"/>
  <c r="N181" i="6"/>
  <c r="L156" i="6"/>
  <c r="L152" i="6"/>
  <c r="L153" i="6"/>
  <c r="M153" i="6"/>
  <c r="N153" i="6"/>
  <c r="L154" i="6"/>
  <c r="M154" i="6"/>
  <c r="N154" i="6"/>
  <c r="L155" i="6"/>
  <c r="M155" i="6"/>
  <c r="N155" i="6"/>
  <c r="L151" i="6"/>
  <c r="N151" i="6"/>
  <c r="L58" i="6"/>
  <c r="M58" i="6"/>
  <c r="N58" i="6"/>
  <c r="L51" i="6"/>
  <c r="M51" i="6"/>
  <c r="N51" i="6"/>
  <c r="L43" i="6"/>
  <c r="M43" i="6"/>
  <c r="N43" i="6"/>
  <c r="L31" i="6"/>
  <c r="M31" i="6"/>
  <c r="N31" i="6"/>
  <c r="N21" i="6"/>
  <c r="M21" i="6"/>
  <c r="L21" i="6"/>
  <c r="L150" i="6" l="1"/>
  <c r="N152" i="6"/>
  <c r="M151" i="6"/>
  <c r="M150" i="6" s="1"/>
  <c r="N150" i="6" l="1"/>
  <c r="M15" i="6"/>
  <c r="N15" i="6"/>
  <c r="L15" i="6"/>
  <c r="N207" i="6" l="1"/>
  <c r="N208" i="6"/>
  <c r="N209" i="6"/>
  <c r="N210" i="6"/>
  <c r="N211" i="6"/>
  <c r="N117" i="6"/>
  <c r="L116" i="6"/>
  <c r="M116" i="6"/>
  <c r="N116" i="6"/>
  <c r="L117" i="6"/>
  <c r="M117" i="6"/>
  <c r="L118" i="6"/>
  <c r="M118" i="6"/>
  <c r="N118" i="6"/>
  <c r="L119" i="6"/>
  <c r="M119" i="6"/>
  <c r="N119" i="6"/>
  <c r="L120" i="6"/>
  <c r="M120" i="6"/>
  <c r="N120" i="6"/>
  <c r="L140" i="6"/>
  <c r="M140" i="6"/>
  <c r="N140" i="6"/>
  <c r="M115" i="6" l="1"/>
  <c r="L115" i="6"/>
  <c r="N206" i="6"/>
  <c r="N115" i="6"/>
  <c r="M71" i="6"/>
  <c r="N71" i="6"/>
  <c r="L71" i="6"/>
  <c r="L66" i="6"/>
  <c r="M66" i="6"/>
  <c r="N66" i="6"/>
  <c r="L67" i="6"/>
  <c r="M67" i="6"/>
  <c r="N67" i="6"/>
  <c r="L68" i="6"/>
  <c r="M68" i="6"/>
  <c r="N68" i="6"/>
  <c r="L69" i="6"/>
  <c r="M69" i="6"/>
  <c r="N69" i="6"/>
  <c r="L70" i="6"/>
  <c r="M70" i="6"/>
  <c r="N70" i="6"/>
  <c r="L207" i="6"/>
  <c r="M207" i="6"/>
  <c r="L208" i="6"/>
  <c r="M208" i="6"/>
  <c r="L209" i="6"/>
  <c r="M209" i="6"/>
  <c r="L210" i="6"/>
  <c r="M210" i="6"/>
  <c r="L211" i="6"/>
  <c r="M211" i="6"/>
  <c r="K208" i="6"/>
  <c r="K209" i="6"/>
  <c r="K210" i="6"/>
  <c r="K211" i="6"/>
  <c r="N219" i="6"/>
  <c r="M219" i="6"/>
  <c r="L219" i="6"/>
  <c r="N14" i="6" l="1"/>
  <c r="N11" i="6"/>
  <c r="N10" i="6"/>
  <c r="L14" i="6"/>
  <c r="L11" i="6"/>
  <c r="L10" i="6"/>
  <c r="M14" i="6"/>
  <c r="M11" i="6"/>
  <c r="M10" i="6"/>
  <c r="M206" i="6"/>
  <c r="L206" i="6"/>
  <c r="L65" i="6"/>
  <c r="M65" i="6"/>
  <c r="N65" i="6"/>
  <c r="N282" i="6"/>
  <c r="M282" i="6"/>
  <c r="L282" i="6"/>
  <c r="K275" i="6" l="1"/>
  <c r="K268" i="6"/>
  <c r="K261" i="6"/>
  <c r="K254" i="6"/>
  <c r="K247" i="6"/>
  <c r="K240" i="6"/>
  <c r="K233" i="6"/>
  <c r="K226" i="6"/>
  <c r="K219" i="6"/>
  <c r="K212" i="6"/>
  <c r="K195" i="6"/>
  <c r="K188" i="6"/>
  <c r="K181" i="6"/>
  <c r="K173" i="6"/>
  <c r="K166" i="6"/>
  <c r="K156" i="6"/>
  <c r="K140" i="6"/>
  <c r="K133" i="6"/>
  <c r="K121" i="6"/>
  <c r="K108" i="6"/>
  <c r="K100" i="6"/>
  <c r="K86" i="6"/>
  <c r="K93" i="6"/>
  <c r="K79" i="6"/>
  <c r="K71" i="6"/>
  <c r="K58" i="6"/>
  <c r="K51" i="6"/>
  <c r="K43" i="6"/>
  <c r="K31" i="6"/>
  <c r="K21" i="6"/>
  <c r="K207" i="6"/>
  <c r="K152" i="6"/>
  <c r="K153" i="6"/>
  <c r="K154" i="6"/>
  <c r="K155" i="6"/>
  <c r="K151" i="6"/>
  <c r="K117" i="6"/>
  <c r="K118" i="6"/>
  <c r="K119" i="6"/>
  <c r="K120" i="6"/>
  <c r="K116" i="6"/>
  <c r="K67" i="6"/>
  <c r="K68" i="6"/>
  <c r="K69" i="6"/>
  <c r="K70" i="6"/>
  <c r="K66" i="6"/>
  <c r="K16" i="6"/>
  <c r="K12" i="6" l="1"/>
  <c r="K115" i="6"/>
  <c r="K206" i="6"/>
  <c r="K14" i="6"/>
  <c r="K65" i="6"/>
  <c r="K150" i="6"/>
  <c r="K13" i="6"/>
  <c r="K11" i="6"/>
  <c r="K15" i="6"/>
  <c r="K10" i="6"/>
  <c r="K282" i="6"/>
  <c r="K9" i="6" l="1"/>
  <c r="J261" i="6"/>
  <c r="J247" i="6"/>
  <c r="J240" i="6"/>
  <c r="J233" i="6"/>
  <c r="J226" i="6"/>
  <c r="J173" i="6"/>
  <c r="J150" i="6"/>
  <c r="J133" i="6"/>
  <c r="J115" i="6"/>
  <c r="J31" i="6"/>
  <c r="N133" i="6" l="1"/>
  <c r="N12" i="6" l="1"/>
  <c r="N13" i="6"/>
  <c r="L12" i="6"/>
  <c r="L254" i="6"/>
  <c r="M254" i="6"/>
  <c r="M12" i="6"/>
  <c r="N9" i="6" l="1"/>
  <c r="N233" i="6" l="1"/>
  <c r="M275" i="6" l="1"/>
  <c r="L275" i="6"/>
  <c r="M268" i="6"/>
  <c r="L268" i="6"/>
  <c r="N261" i="6"/>
  <c r="M261" i="6"/>
  <c r="L261" i="6"/>
  <c r="N247" i="6"/>
  <c r="M247" i="6"/>
  <c r="L247" i="6"/>
  <c r="N240" i="6"/>
  <c r="M240" i="6"/>
  <c r="L240" i="6"/>
  <c r="N226" i="6"/>
  <c r="M226" i="6"/>
  <c r="L226" i="6"/>
  <c r="M13" i="6" l="1"/>
  <c r="M9" i="6" s="1"/>
  <c r="L13" i="6" l="1"/>
  <c r="L9" i="6" s="1"/>
</calcChain>
</file>

<file path=xl/sharedStrings.xml><?xml version="1.0" encoding="utf-8"?>
<sst xmlns="http://schemas.openxmlformats.org/spreadsheetml/2006/main" count="1988" uniqueCount="221">
  <si>
    <t>факт</t>
  </si>
  <si>
    <t>Статус</t>
  </si>
  <si>
    <t>всего</t>
  </si>
  <si>
    <t>федеральный бюджет</t>
  </si>
  <si>
    <t>местные бюджеты</t>
  </si>
  <si>
    <t>республииканский бюджет Чувашской Республики</t>
  </si>
  <si>
    <t>территориальный государственный внебюджетный фонд Чувашской Республики</t>
  </si>
  <si>
    <t>внебюджетные источники</t>
  </si>
  <si>
    <t>Приложение № 5</t>
  </si>
  <si>
    <t xml:space="preserve">ИНФОРМАЦИЯ
 о финансировании реализации ведомственных целевых программ Чувашской Республики и основных мероприятий (мероприятий) подпрограмм государственной программы Чувашской Республики за счет всех источников финансирования 
за 2015 год
</t>
  </si>
  <si>
    <t>Наименование подпрограммы государственной программы Чувашской Республики, ведомственных целевых программ Чувашской Республики, основного мероприятия (мероприятия), показателя (индикатора)</t>
  </si>
  <si>
    <t>главный распорядитель средств бюджета</t>
  </si>
  <si>
    <t>раздел, подраздел</t>
  </si>
  <si>
    <t>группа (группа и подгруп-па) вида расхо-дов</t>
  </si>
  <si>
    <t>Ответственный исполнитель, соисполнители</t>
  </si>
  <si>
    <t>Код бюджетной классификации</t>
  </si>
  <si>
    <t>план</t>
  </si>
  <si>
    <t xml:space="preserve">сводная роспись на 1 января </t>
  </si>
  <si>
    <t>сводная роспись на 31 декабря</t>
  </si>
  <si>
    <t>Данные за отчетный год</t>
  </si>
  <si>
    <t>Подпрограмма государственной программы Чувашской Республики</t>
  </si>
  <si>
    <t>х</t>
  </si>
  <si>
    <t>тыс. рублей</t>
  </si>
  <si>
    <t xml:space="preserve">Источники 
финансирования
</t>
  </si>
  <si>
    <t>%</t>
  </si>
  <si>
    <t>человек</t>
  </si>
  <si>
    <t>единиц</t>
  </si>
  <si>
    <t xml:space="preserve">Реализация законодательства в области предоставления мер социальной поддержки отдельным категориям граждан
</t>
  </si>
  <si>
    <t xml:space="preserve">Модернизация и развитие сектора социальных услуг
</t>
  </si>
  <si>
    <t xml:space="preserve">"Старшее поколение"
</t>
  </si>
  <si>
    <t xml:space="preserve">Основное мероприятие 1 </t>
  </si>
  <si>
    <t xml:space="preserve">Осуществление мер по улучшению положения и качества жизни пожилых людей и инвалидов
</t>
  </si>
  <si>
    <t>Основное мероприятие 2</t>
  </si>
  <si>
    <t>Государственной программа Чувашской Республики</t>
  </si>
  <si>
    <t>Основное мероприятие 3</t>
  </si>
  <si>
    <t>Основное мероприятие 4</t>
  </si>
  <si>
    <t>Основное мероприятие 5</t>
  </si>
  <si>
    <t>Основное мероприятие 1</t>
  </si>
  <si>
    <t>Основное мероприятие 6</t>
  </si>
  <si>
    <t>Основное мероприятие 7</t>
  </si>
  <si>
    <t>Основное мероприятие 8</t>
  </si>
  <si>
    <t>Основное мероприятие 9</t>
  </si>
  <si>
    <t>Основное мероприятие 10</t>
  </si>
  <si>
    <t>Совершенствование социальной поддержки семьи и детей</t>
  </si>
  <si>
    <t>Организацияи проведения денежных выплат и пособий гражданам, имеющим детей</t>
  </si>
  <si>
    <t>Удельный вес безнадзорных и беспризорных несовершеннолетних детей, помещенных в специализированные учреждения для несовершеннолетних, нуждающихся в социальной реабилитации, в общей численности детского населения в Чувашской Республике</t>
  </si>
  <si>
    <t>Осуществление мероприятий по профилактике безнадзорности и правонарушений несовершеннолетних</t>
  </si>
  <si>
    <t>Организация и проведение мероприятий, направленных на сохранение семейных ценностей</t>
  </si>
  <si>
    <t xml:space="preserve">Основное мероприятие 2 </t>
  </si>
  <si>
    <t>Плановые данные на очередной финансовый год</t>
  </si>
  <si>
    <t>Минтруд Чувашии</t>
  </si>
  <si>
    <t>Оказание имущественной поддержки</t>
  </si>
  <si>
    <t>Минэкономразвития Чувашии, Минюст Чуваши</t>
  </si>
  <si>
    <t>Предоставление информационной поддержки</t>
  </si>
  <si>
    <t>Минэкономразвития Чувашии, Мининформполитикм Чувашии</t>
  </si>
  <si>
    <t xml:space="preserve">Минэкономразвития Чувашии </t>
  </si>
  <si>
    <t>Меры, стимулирующие поддержку деятельности социально ориентированных некоммерческих организаций и участие в ней граждан</t>
  </si>
  <si>
    <t>Обеспечение поддержки деятельности социально ориентированных некоммерческих организаций на местном уровне</t>
  </si>
  <si>
    <t xml:space="preserve">"Обеспечение реализации государственной программы Чувашской Республики "Социальная поддержка граждан" 
</t>
  </si>
  <si>
    <t xml:space="preserve">"Социальная поддержка граждан" </t>
  </si>
  <si>
    <t>Доля населения с доходами ниже величины прожиточного минимума, процентов</t>
  </si>
  <si>
    <t>Количество спальных комнат повышенной комфортности на условиях оплаты в организациях социального обслуживания, предоставляющих социальные услуги в стационарной форме</t>
  </si>
  <si>
    <t>Количество пунктов проката средств и предметов ухода за пожилыми людьми, нарастающим итогом</t>
  </si>
  <si>
    <t>Численность пожилых людей, прошедших обучение компьютерной грамотности в течение года</t>
  </si>
  <si>
    <t xml:space="preserve"> </t>
  </si>
  <si>
    <t xml:space="preserve">Минтруд Чувашии </t>
  </si>
  <si>
    <t>Суммарный коэффициент рождаемости</t>
  </si>
  <si>
    <t>Единица измерения</t>
  </si>
  <si>
    <t>Значение целевого индикатора отсутствует, ввиду отсутствия данных Чувашстата</t>
  </si>
  <si>
    <t>Доля граждан, получивших социальные услуги в организациях социального обслуживания, в общем числе граждан, обратившихся за получением социальных услуг в организации социального обслуживания, процентов</t>
  </si>
  <si>
    <t xml:space="preserve">Целевые показатели (индикаторы) подпрограммы, увязанные с основным мероприятием 5
</t>
  </si>
  <si>
    <t xml:space="preserve">Целевые показатели (индикаторы) подпрограммы, увязанный с основным мероприятием 6
</t>
  </si>
  <si>
    <t xml:space="preserve">Целевые показатели (индикаторы) подпрограммы, увязанный с основным мероприятием 4
</t>
  </si>
  <si>
    <t>целевая статья расходов</t>
  </si>
  <si>
    <t xml:space="preserve">          </t>
  </si>
  <si>
    <t>Удельный вес детей-инвалидов, получивших социальные услуги в организациях социального обслуживания для детей-инвалидов, в общей численности детей-инвалидов</t>
  </si>
  <si>
    <t xml:space="preserve">"Социальное обеспечение граждан"
</t>
  </si>
  <si>
    <t xml:space="preserve">Основное мероприятие 3 </t>
  </si>
  <si>
    <t>Реализация мероприятий регионального проекта "Медицинские кадры Чувашской Республики"</t>
  </si>
  <si>
    <t>Поддержка социально ориентированных некоммерческих организаций в Чувашской Республике</t>
  </si>
  <si>
    <t>Предоставление субсидий (грантов) социально ориентированным некоммерческим организациям</t>
  </si>
  <si>
    <t>Организация поддержки в области подготовки, дополнительного профессионального образования работников и добровольцев (волонтеров) социально ориентированных некоммерческих организаций</t>
  </si>
  <si>
    <t>Целевые показатели (индикаторы) Программы, уваязанный с основным мероприятием 1</t>
  </si>
  <si>
    <t>Удельный вес получателей социальных услуг, проживающих в сельской местности, охваченных мобильными бригадами, в общем количестве получателей социальных услуг, проживающих в сельской местности, процентов</t>
  </si>
  <si>
    <t xml:space="preserve">Развитие организаций социального обслуживания граждан пожилого возраста и инвалидов
</t>
  </si>
  <si>
    <t>Реализация мероприятий регионального проекта "Старшее поколение"</t>
  </si>
  <si>
    <t>"Оказание содействия добровольному переселению в Чувашскую Республику соотечественников, проживающих за рубежом"</t>
  </si>
  <si>
    <t xml:space="preserve">Принятие нормативных правовых актов, необходимых для реализации подпрограммы </t>
  </si>
  <si>
    <t>Численность участников Государственной программы и членов их семей, прибывших в Чувашскую Республику и поставленных на учет в Министерство внутренних дел по Чувашской Республике, человек (в абсолютных величинах на отчетный период)</t>
  </si>
  <si>
    <t>Содействие в жилищном обустройстве участников Государственной программы и членов их семей, включая выделение переселенцам жилых помещений для временного размещения, обеспечение жилыми помещениями для временного размещения или компенсация найма жилья на срок не менее шести месяцев либо осуществление иных мероприятий</t>
  </si>
  <si>
    <t>Доля расходов бюджета Чувашской Республики на реализацию предусмотренных подпрограммой мероприятий, связанных с предоставлением дополнительных гарантий и мер социальной поддержки участников Государственной программы и членов их семей, в том числе с предоставлением им временного жилья и оказания помощи в жилищном обустройстве, в общем размере расходов бюджета Чувашской Республики – 6% ежегодно.</t>
  </si>
  <si>
    <t>Предоставление информационных, консультационных, услуг о проведении медицинского освидетельствования в медицинских организациях и оказанию медицинской помощи.</t>
  </si>
  <si>
    <t xml:space="preserve">Численность участников Государственной программы и членов их семей, прибывших в Чувашскую Республику и поставленных на учет в Министерство внутренних дел по Чувашской Республике, человек (в абсолютных величинах на отчетный период)
</t>
  </si>
  <si>
    <t>Предоставление участникам Государственной программы и членам их семей государственных услуг в области содействия занятости населения</t>
  </si>
  <si>
    <t>Доля занятых участников Государственной программы и членов их семей, в том числе квалифицированных кадров в сельском хозяйстве, здравоохранении, образовании а также работающих по найму, осуществляющих предпринимательскую деятельность в качестве индивидуальных предпринимателей в общем числе прибывших в Чувашскую Республику и поставленных на учет в МВД по Чувашской Республике – 65 процентов ежегодно</t>
  </si>
  <si>
    <t xml:space="preserve">Оказание содействия в получении дополнительного образования, в том числе в повышении квалификации, переобучении и профессиональной переподготовке 
</t>
  </si>
  <si>
    <t xml:space="preserve">Предоставление информационных, консультационных, юридических и других услуг участникам Государственной программы и членам их семей
</t>
  </si>
  <si>
    <t xml:space="preserve">Оказание содействия в приобретении участниками Государственной программы земельных участков 
</t>
  </si>
  <si>
    <t>Реализация мероприятий регионального проекта "Финансовая поддержка семей при рождении детей"</t>
  </si>
  <si>
    <t>Совершенствование социального обслуживания семьи и детей</t>
  </si>
  <si>
    <t>Удельный вес несовершеннолетних, находящихся в трудной жизненной ситуации, охваченных организованным отдыхом и оздоровлением, в общей численности несовершеннолетних, обратившихся за их получением в организации социального обслуживания</t>
  </si>
  <si>
    <t>Целевые показатели (индикаторы) подпрограммы, увязанные с основным мероприятием 6</t>
  </si>
  <si>
    <t>Суммарный коэффициент рождаемости (число детей на одну женщину), единиц</t>
  </si>
  <si>
    <t>Коэффициенты рождаемости в возрастных группах (число родившихся на 1000 женщин соответствующего возраста)</t>
  </si>
  <si>
    <t>25 - 29 лет</t>
  </si>
  <si>
    <t>30 - 34 лет</t>
  </si>
  <si>
    <t>Подпрограмма</t>
  </si>
  <si>
    <t>Ц310000000</t>
  </si>
  <si>
    <t>Ц310100000</t>
  </si>
  <si>
    <t>Ц310300000</t>
  </si>
  <si>
    <t>Ц310400000</t>
  </si>
  <si>
    <t>Ц310500000</t>
  </si>
  <si>
    <t>Ц31N500000</t>
  </si>
  <si>
    <t>Ц320000000</t>
  </si>
  <si>
    <t>Ц320100000</t>
  </si>
  <si>
    <t>Ц320500000</t>
  </si>
  <si>
    <t>Ц330000000</t>
  </si>
  <si>
    <t>Ц330100000</t>
  </si>
  <si>
    <t>Ц33P300000</t>
  </si>
  <si>
    <t>Ц340000000</t>
  </si>
  <si>
    <t>Ц340100000</t>
  </si>
  <si>
    <t>Ц340200000</t>
  </si>
  <si>
    <t>Ц340300000</t>
  </si>
  <si>
    <t>Ц340400000</t>
  </si>
  <si>
    <t>Ц340500000</t>
  </si>
  <si>
    <t>Ц34Р100000</t>
  </si>
  <si>
    <t>Ц350000000</t>
  </si>
  <si>
    <t>Ц3Э000000</t>
  </si>
  <si>
    <t>856, 802</t>
  </si>
  <si>
    <t xml:space="preserve">ответственный исполнитель - Минтруд Чувашии, соисполнители - КУ "Центр предоставления мер социальной поддержки" Минтруда Чувашии, государственные организации социального обслуживания
</t>
  </si>
  <si>
    <t xml:space="preserve">Минэкономразвития Чувашии
Минобразования Чувашии, соисполнители - Минздрав Чувашии, Минтруд Чувашии
</t>
  </si>
  <si>
    <t xml:space="preserve">Минтруд Чувашии, соисполнители - государственные организации социального обслуживания
</t>
  </si>
  <si>
    <t xml:space="preserve">Минтруд Чувашии, соисполнители - Минздрав Чувашии, Мининформполитики Чувашии, Минобразования Чувашии, Минкультуры Чувашии, Минспорт Чувашии, государственные организации социального обслуживания
</t>
  </si>
  <si>
    <t xml:space="preserve">Минтруд Чувашии, соисполнители - Минздрав Чувашии, Минобразования Чувашии, Минспорт Чувашии, государственные организации социального обслуживания, Новочебоксарский СРЦН
</t>
  </si>
  <si>
    <t xml:space="preserve">Минтруд Чувашии, соисполнители - Минздрав Чувашии, Минобразования Чувашии, Минспорт Чувашии, участники - органы местного самоуправления муниципальных районов и городских округов 
</t>
  </si>
  <si>
    <t xml:space="preserve">Минтруд Чувашии, соисполнители - государственные организации социального обслуживания
 </t>
  </si>
  <si>
    <t xml:space="preserve">Минтруд Чувашии, соисполнители - Минобразования Чувашии, государственные организации социального обслуживания, участники - органы местного самоуправления муниципальных районов и городских округов
</t>
  </si>
  <si>
    <t xml:space="preserve">Минтруд Чувашии, участники - органы местного самоуправления муниципальных районов и городских округов
 </t>
  </si>
  <si>
    <t xml:space="preserve">Минтруд Чувашииувашии
, соисполнители - Минобразования Чувашии,
Мининформполитики Чувашии
</t>
  </si>
  <si>
    <t xml:space="preserve">Минтруд Чувашии, соисполнители - Минздрав Чувашии, Минобразования Чувашии, Мининформполитики Чувашии
</t>
  </si>
  <si>
    <t xml:space="preserve">Минтруд Чувашии
</t>
  </si>
  <si>
    <t xml:space="preserve">Минтруд Чувашии, соисполнители - Минздрав Чувашии, Территориальный Фонд ОМС
</t>
  </si>
  <si>
    <t xml:space="preserve">Минтруд Чувашии, соисполнитель - Минобразования Чувашии
</t>
  </si>
  <si>
    <t xml:space="preserve">Минтруд Чувашии, соисполнитель - Мининформполитики Чувашии
</t>
  </si>
  <si>
    <t xml:space="preserve">Минобразования Чувашии
</t>
  </si>
  <si>
    <t xml:space="preserve">Минтруд Чувашии, соисполнитель - КУ "Центр предоставления мер социальной поддержки" Минтруда Чувашии
</t>
  </si>
  <si>
    <t>Минздрав Чувашии</t>
  </si>
  <si>
    <t>Минэкономразвития Чувашии</t>
  </si>
  <si>
    <t>99.9</t>
  </si>
  <si>
    <t xml:space="preserve">Основное мероприятие 6
</t>
  </si>
  <si>
    <t xml:space="preserve">Основное мероприятие 3
</t>
  </si>
  <si>
    <t xml:space="preserve">Основное мероприятие 5
</t>
  </si>
  <si>
    <t>Удельный вес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требующих реконструкции, зданий, находящихся в аварийном состоянии, ветхих зданий в общем количестве зданий стационарных организаций социального обслуживания граждан пожилого возраста, инвалидов (взрослых и детей), лиц без определенного места жительства и занятий, процентов</t>
  </si>
  <si>
    <t>Удельный вес граждан, находящихся в социально опасном положении и нуждающихся в социальном обслуживании, получивших услуги в негосударственных организациях социального обслуживания, в общей численности граждан, находящихся в социально опасном положении и нуждающихся в социальном обслуживании, получивших услуги в организациях социального обслуживания всех форм собственности, процентов</t>
  </si>
  <si>
    <t>Соотношение средней заработной платы социальных работников организаций и средней заработной платы в Чувашской Республике, процентов</t>
  </si>
  <si>
    <t>Доля получателей социальных услуг, проживающих в сельской местности, в общем количестве получателей социальных услуг в Чувашской Республике, процентов</t>
  </si>
  <si>
    <t>Доля граждан, получивших социальные услуги в организациях социального обслуживания, в общем числе граждан, обратившихся за получением социальных услуг в организации социального обслуживания</t>
  </si>
  <si>
    <t>Количество граждан, нуждающихся в предоставлении социальных услуг в стационарной форме социального обслуживания, получающих социальные услуги в полустационарной форме социального обслуживания и форме социального обслуживания на дому с применением стационарзамещающих технологий, человек</t>
  </si>
  <si>
    <t xml:space="preserve">Обеспечение доступности социальных услуг высокого качества для всех нуждающихся граждан пожилого возраста и инвалидов, включая детей-инвалидов, путем дальнейшего развития сети организаций различных организационно-правовых форм и форм собственности, предоставляющих социальные услуги
</t>
  </si>
  <si>
    <t>Доля средств республиканского бюджета Чувашской Республики, выделяемых социально ориентированным некоммерческим организациям на предоставление социальных услуг на дому, в общем объеме средств республиканского бюджета Чувашской Республики, выделяемых на предоставление этих услуг в сфере социального обслуживания, процентов</t>
  </si>
  <si>
    <t>Создание благоприятных условий жизнедеятельности ветеранам, гражданам пожилого возраста, инвалидам</t>
  </si>
  <si>
    <t>Количество социально ориентированных некоммерческих организаций, зарегистрированных на территории Чувашской Республики, единиц(муниципальных) учреждений), в общем объеме валового регионального продукта</t>
  </si>
  <si>
    <t xml:space="preserve"> единица</t>
  </si>
  <si>
    <t>Увеличение количества зарегистрированных на территории Чувашской Республики благотворительных организаций</t>
  </si>
  <si>
    <t>Увеличение количества публикаций и сюжетов в средствах массовой информации о деятельности социально ориентированных некоммерческих организаций</t>
  </si>
  <si>
    <t>Среднеговодовая численность рабоников социально ориентированных некоммерческих орагнизаций, зарегистрированных на территории Чувашской Рсепублики (включая нештатных работников и привлекаемых по договорам гражданско-правовго характера)</t>
  </si>
  <si>
    <t xml:space="preserve">Основное мероприятие 5 </t>
  </si>
  <si>
    <t>Количество социально ориентированных некоммерческих организаций, зарегистрированных на территории Чувашской Республики</t>
  </si>
  <si>
    <t>единица</t>
  </si>
  <si>
    <t>Среднегодовая численность добровольцев социально ориентированных некоммерческих организаций, зарегистрированных на территории Чувашской Республики</t>
  </si>
  <si>
    <t>Охват граждан пожилого возраста стационарным, полустационарным и надомным социальным обслуживанием на 10 тыс. получателей трудовых пенсий по старости</t>
  </si>
  <si>
    <t>Целевые показатели (индикаторы) Программы, уваязанный с основным мероприятием 2</t>
  </si>
  <si>
    <t>Количество организаций социального обслуживания, предоставляющих социальные услуги в стационарной форме, имеющих площади спальных комнат из расчета не менее 5 кв. метров на человека</t>
  </si>
  <si>
    <t>Количество единиц автомобильного транспорта, приобретенного для организаций социального обслуживания, предоставляющих социальные услуги на мобильной основе</t>
  </si>
  <si>
    <t>Реализация мероприятий по проведению оздоровительной кампании детей, в том числе детей, находящихся в трудной жизненной ситуации</t>
  </si>
  <si>
    <t>чеолвек</t>
  </si>
  <si>
    <t xml:space="preserve">Информационное обеспечение и сопровождение реализации подпрограммы 
</t>
  </si>
  <si>
    <t>Доля рассмотренных уполномоченным органом заявлений соотечественников – потенциальных участников Государственной программы от общего числа поступивших заявлений, ежегодно</t>
  </si>
  <si>
    <t xml:space="preserve">Содействие в обеспечении детей участников Государственной программы Российской Федерации местами в дошкольных образовательных и общеобразовательных организациях
</t>
  </si>
  <si>
    <t>Доля занятых участников Государственной программы и членов их семей, в том числе квалифицированных кадров в сельском хозяйстве, здравоохранении, образовании а также работающих по найму, осуществляющих предпринимательскую деятельность в качестве индивидуальных предпринимателей в общем числе прибывших в Чувашскую Республику и поставленных на учет в МВД по Чувашской Республике, ежегодно</t>
  </si>
  <si>
    <t>Доля проведенных консультаций для соотечественников по вопросу участия в подпрограмме Чувашской Республики в том числе с использованием технических средств связи, от общего числа обратившихся соотечественников в уполномоченный орган, ежегодно</t>
  </si>
  <si>
    <t>Численность участников Государственной программы и членов их семей, прибывших в Чувашскую Республику и поставленных на учет в МВД по Чувашской Республике (в абсолютных величинах на отчетный период)</t>
  </si>
  <si>
    <t xml:space="preserve">Целевые показатели (индикаторы) подпрограммы, увязанный с основным мероприятием 2
</t>
  </si>
  <si>
    <t>Целевые показатели (индикаторы) подпрограммы, увязанный с основным мероприятием 3</t>
  </si>
  <si>
    <t>Целевые показатели (индикаторы) подпрограммы, увязанный с основным мероприятием 4</t>
  </si>
  <si>
    <t xml:space="preserve">Целевые показатели (индикаторы) подпрограммы, увязанный с основным мероприятием 1
</t>
  </si>
  <si>
    <t xml:space="preserve">Целевые показатели (индикаторы) подпрограммы, увязанный с основным мероприятием 3
</t>
  </si>
  <si>
    <t xml:space="preserve">Целевые показатели (индикаторы) подпрограммы, увязанный с основным мероприятием 2 </t>
  </si>
  <si>
    <t xml:space="preserve">Целевые показатели (индикаторы) подпрограммы, увязанный с основным мероприятием 4 </t>
  </si>
  <si>
    <t>Целевые показатели (индикаторы) подпрограммы, увязанный с основным мероприятием 5</t>
  </si>
  <si>
    <t xml:space="preserve">Оказание поддержки участникам Государственной программы и членам их семей в осуществлении малого и среднего предпринимательства, включая создание крестьянских (фермерских) хозяйств
</t>
  </si>
  <si>
    <t xml:space="preserve">территориальный государственный внебюджетный фонд Чувашской Республики </t>
  </si>
  <si>
    <t>Фактические данные за 2019 год</t>
  </si>
  <si>
    <t>Данные за 2020 год</t>
  </si>
  <si>
    <t>Плановые данные на 2020 год</t>
  </si>
  <si>
    <t>Доля граждан старше трудоспособного возраста и инвалидов, получающих услуги в рамках системы долговременного ухода, от общего числа граждан старшего трудоспособного возраста и инвалидов, нуждающихся в долговременном уходе</t>
  </si>
  <si>
    <t>процентов</t>
  </si>
  <si>
    <t>Доля граждан старше трудоспособного возраста и инвалидов, получивших социальные услуги в организациях социального обслуживания, от общего числа граждан старше трудоспособного возраста и инвалидов</t>
  </si>
  <si>
    <t xml:space="preserve">Численность нуждающихся семей, получающих ежемесячные выплаты в связи с рождением (усыновлением) первого ребенка
</t>
  </si>
  <si>
    <t>Фактические данные за 2021 год</t>
  </si>
  <si>
    <t>Целевые показатели (индикаторы) Государственной программы, увязанные с основным мероприятием 1</t>
  </si>
  <si>
    <t>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t>
  </si>
  <si>
    <t>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t>
  </si>
  <si>
    <t>Доля граждан, охваченных государственной социальной помощью на основании социального контракта, в общей численности малоимущих граждан</t>
  </si>
  <si>
    <t>Численность нуждающихся семей, получающих ежемесячные выплаты в связи с рождением (усыновлением) первого ребенка</t>
  </si>
  <si>
    <t>Число детей в возрасте от 3 до 7 лет включительно, в отношении которых в отчетном году произведена ежемесячная выплата в целях повышения доходов семей с детьми</t>
  </si>
  <si>
    <t>Доля детей в возрасте от 3 до 7 лет включительно, в отношении которых в отчетном году произведена ежемесячная выплата, в общей численности детей этого возраста</t>
  </si>
  <si>
    <t>Целевой показатель (индикатор) подпрограммы, увязанный с основным мероприятием 1</t>
  </si>
  <si>
    <t>Целевой показатель (индикатор) подпрограммы, увязанный с основным мероприятием 2</t>
  </si>
  <si>
    <t>Целевой показатель (индикатор) подпрограммы, увязанный с основным мероприятием 3</t>
  </si>
  <si>
    <t>Целевой показатель (индикатор) подпрограммы, увязанный с основным мероприятием 4</t>
  </si>
  <si>
    <t>Целевой показатель (индикатор) подпрограммы, увязанный с основным мероприятием 5</t>
  </si>
  <si>
    <t>Целевой показатель (индикатор) подпрограммы, увязанный с основным мероприятием 6</t>
  </si>
  <si>
    <t>Целевой показатель (индикатор) подпрограммы, увязанный с основным мероприятием 7</t>
  </si>
  <si>
    <t>Целевой показатель (индикатор) подпрограммы, увязанный с основным мероприятием 8</t>
  </si>
  <si>
    <t>Целевой показатель (индикатор) подпрограммы, увязанный с основным мероприятием 9</t>
  </si>
  <si>
    <t>Целевой показатель (индикатор) подпрограммы, увязанный с основным мероприятием 10</t>
  </si>
  <si>
    <t>Целевой показатель (индикатор) Государственной программы, увязанный с основным мероприятием 5</t>
  </si>
  <si>
    <t>Численность отдельных категорий граждан, прошедших повышение фиансовой грамотности в течение года</t>
  </si>
  <si>
    <t>Целевой  показатель (индикатор)      подпрограммы, уваязанный с основным мероприятием 3</t>
  </si>
  <si>
    <r>
      <t>ИНФОРМАЦИЯ                                                                                                                                                                                                                                                                                                                                                       
 о финансировании реализации ведомственных целевых программ Чувашской Республики и основных мероприятий (мероприятий) подпрограмм государственной программы Чувашской Республики 
за счет всех источников финансирования за</t>
    </r>
    <r>
      <rPr>
        <b/>
        <sz val="12"/>
        <rFont val="Times New Roman"/>
        <family val="1"/>
        <charset val="204"/>
      </rPr>
      <t xml:space="preserve"> 2022 </t>
    </r>
    <r>
      <rPr>
        <b/>
        <sz val="12"/>
        <color theme="1"/>
        <rFont val="Times New Roman"/>
        <family val="1"/>
        <charset val="204"/>
      </rPr>
      <t>год</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</si>
</sst>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name val="Times New Roman"/>
      <family val="1"/>
      <charset val="204"/>
    </font>
    <font>
      <sz val="12"/>
      <name val="Times New Roman"/>
      <family val="1"/>
      <charset val="204"/>
    </font>
    <font>
      <sz val="12"/>
      <color indexed="8"/>
      <name val="Times New Roman"/>
      <family val="1"/>
      <charset val="204"/>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214">
    <xf numFmtId="0" fontId="0" fillId="0" borderId="0" xfId="0"/>
    <xf numFmtId="165" fontId="1" fillId="0" borderId="1" xfId="0" applyNumberFormat="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4" fontId="1" fillId="0" borderId="0" xfId="0" applyNumberFormat="1" applyFont="1" applyFill="1" applyAlignment="1">
      <alignment horizontal="right"/>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xf numFmtId="4" fontId="2" fillId="0"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4" fontId="1" fillId="0" borderId="0" xfId="0" applyNumberFormat="1" applyFont="1" applyFill="1"/>
    <xf numFmtId="0" fontId="1" fillId="0" borderId="4"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justify" vertical="top"/>
    </xf>
    <xf numFmtId="0" fontId="1" fillId="0" borderId="3" xfId="0" applyFont="1" applyFill="1" applyBorder="1" applyAlignment="1">
      <alignment horizontal="justify" vertical="top" wrapText="1"/>
    </xf>
    <xf numFmtId="4" fontId="1" fillId="0" borderId="1"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0" fontId="1" fillId="0" borderId="5" xfId="0" applyFont="1" applyFill="1" applyBorder="1" applyAlignment="1">
      <alignment wrapText="1"/>
    </xf>
    <xf numFmtId="165" fontId="1" fillId="0" borderId="1" xfId="0" applyNumberFormat="1" applyFont="1" applyFill="1" applyBorder="1" applyAlignment="1">
      <alignment horizontal="center" vertical="center" wrapText="1"/>
    </xf>
    <xf numFmtId="165" fontId="1" fillId="0" borderId="2" xfId="0" applyNumberFormat="1" applyFont="1" applyFill="1" applyBorder="1" applyAlignment="1">
      <alignment horizontal="center" vertical="center"/>
    </xf>
    <xf numFmtId="0" fontId="1" fillId="0" borderId="2" xfId="0" applyFont="1" applyFill="1" applyBorder="1" applyAlignment="1">
      <alignment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center" vertical="center"/>
    </xf>
    <xf numFmtId="0" fontId="1" fillId="0" borderId="4" xfId="0" applyNumberFormat="1" applyFont="1" applyFill="1" applyBorder="1" applyAlignment="1">
      <alignment horizontal="left" vertical="top" wrapText="1"/>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left" vertical="top" wrapText="1" shrinkToFi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2" xfId="0" applyFont="1" applyFill="1" applyBorder="1" applyAlignment="1">
      <alignment horizontal="justify" vertical="top"/>
    </xf>
    <xf numFmtId="0" fontId="1" fillId="0" borderId="9" xfId="0" applyFont="1" applyFill="1" applyBorder="1" applyAlignment="1">
      <alignment horizontal="justify" vertical="top" wrapText="1"/>
    </xf>
    <xf numFmtId="0" fontId="1" fillId="0" borderId="5" xfId="0" applyFont="1" applyFill="1" applyBorder="1" applyAlignment="1">
      <alignment horizontal="justify" vertical="top"/>
    </xf>
    <xf numFmtId="0" fontId="1" fillId="0" borderId="2" xfId="0" applyFont="1" applyFill="1" applyBorder="1"/>
    <xf numFmtId="3" fontId="1" fillId="0" borderId="1"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0" fontId="1" fillId="0" borderId="5" xfId="0" applyFont="1" applyFill="1" applyBorder="1" applyAlignment="1">
      <alignment horizontal="center" wrapText="1"/>
    </xf>
    <xf numFmtId="0" fontId="1" fillId="0" borderId="2" xfId="0" applyFont="1" applyFill="1" applyBorder="1" applyAlignment="1">
      <alignment horizont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164" fontId="1"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vertical="top" wrapText="1"/>
    </xf>
    <xf numFmtId="3" fontId="2" fillId="0" borderId="1" xfId="0" applyNumberFormat="1" applyFont="1" applyFill="1" applyBorder="1" applyAlignment="1">
      <alignment horizontal="center" vertical="center"/>
    </xf>
    <xf numFmtId="0" fontId="1" fillId="0" borderId="10" xfId="0" applyFont="1" applyFill="1" applyBorder="1" applyAlignment="1">
      <alignment horizontal="justify" vertical="top" wrapText="1"/>
    </xf>
    <xf numFmtId="0" fontId="1" fillId="0" borderId="11" xfId="0" applyFont="1" applyFill="1" applyBorder="1" applyAlignment="1">
      <alignment horizontal="justify" vertical="top" wrapText="1"/>
    </xf>
    <xf numFmtId="165" fontId="4"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1" xfId="0" applyFont="1" applyFill="1" applyBorder="1" applyAlignment="1">
      <alignment horizontal="left" vertical="top"/>
    </xf>
    <xf numFmtId="0" fontId="1" fillId="0" borderId="1" xfId="0" applyFont="1" applyFill="1" applyBorder="1" applyAlignment="1">
      <alignment horizontal="center"/>
    </xf>
    <xf numFmtId="0" fontId="1" fillId="0" borderId="4" xfId="0" applyFont="1" applyFill="1" applyBorder="1" applyAlignment="1">
      <alignment horizontal="center" vertical="center"/>
    </xf>
    <xf numFmtId="0" fontId="1" fillId="0" borderId="1" xfId="0" applyFont="1" applyFill="1" applyBorder="1" applyAlignment="1">
      <alignment vertical="center" wrapText="1"/>
    </xf>
    <xf numFmtId="165" fontId="1" fillId="0" borderId="1" xfId="0" applyNumberFormat="1" applyFont="1" applyFill="1" applyBorder="1" applyAlignment="1">
      <alignment horizontal="justify" vertical="top"/>
    </xf>
    <xf numFmtId="2" fontId="4" fillId="0" borderId="2" xfId="0"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4" fillId="0" borderId="2"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top"/>
    </xf>
    <xf numFmtId="0" fontId="4" fillId="0" borderId="2" xfId="0" applyFont="1" applyFill="1" applyBorder="1" applyAlignment="1">
      <alignment horizontal="center" vertical="top" wrapText="1"/>
    </xf>
    <xf numFmtId="0" fontId="4" fillId="0" borderId="1" xfId="0" applyFont="1" applyFill="1" applyBorder="1" applyAlignment="1">
      <alignment horizontal="left" vertical="top"/>
    </xf>
    <xf numFmtId="2" fontId="4" fillId="0" borderId="2" xfId="0" applyNumberFormat="1" applyFont="1" applyFill="1" applyBorder="1" applyAlignment="1">
      <alignment horizontal="left" vertical="top" wrapText="1"/>
    </xf>
    <xf numFmtId="0" fontId="4" fillId="0" borderId="1" xfId="0" applyFont="1" applyFill="1" applyBorder="1" applyAlignment="1">
      <alignment horizontal="center" vertical="top"/>
    </xf>
    <xf numFmtId="2" fontId="4"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2" fontId="4" fillId="0" borderId="1" xfId="0" applyNumberFormat="1" applyFont="1" applyFill="1" applyBorder="1" applyAlignment="1">
      <alignment horizontal="left" vertical="top" wrapText="1"/>
    </xf>
    <xf numFmtId="2"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center" vertical="center"/>
    </xf>
    <xf numFmtId="0" fontId="1" fillId="0" borderId="0" xfId="0" applyFont="1" applyFill="1" applyAlignment="1">
      <alignment horizontal="center"/>
    </xf>
    <xf numFmtId="4" fontId="1" fillId="0" borderId="0" xfId="0" applyNumberFormat="1" applyFont="1" applyFill="1" applyAlignment="1">
      <alignment horizontal="center"/>
    </xf>
    <xf numFmtId="0" fontId="1" fillId="2" borderId="2" xfId="0" applyFont="1" applyFill="1" applyBorder="1" applyAlignment="1">
      <alignment horizontal="center" vertical="center"/>
    </xf>
    <xf numFmtId="0" fontId="1" fillId="2" borderId="1" xfId="0" applyFont="1" applyFill="1" applyBorder="1"/>
    <xf numFmtId="0" fontId="2" fillId="2" borderId="2" xfId="0" applyFont="1" applyFill="1" applyBorder="1" applyAlignment="1">
      <alignment horizontal="justify" vertical="top"/>
    </xf>
    <xf numFmtId="0" fontId="2" fillId="2" borderId="3" xfId="0" applyFont="1" applyFill="1" applyBorder="1" applyAlignment="1">
      <alignment horizontal="justify" vertical="top" wrapText="1"/>
    </xf>
    <xf numFmtId="4" fontId="2"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0" fontId="2" fillId="2" borderId="1" xfId="0" applyFont="1" applyFill="1" applyBorder="1" applyAlignment="1">
      <alignment horizontal="justify" vertical="top"/>
    </xf>
    <xf numFmtId="0" fontId="1" fillId="2" borderId="2" xfId="0" applyFont="1" applyFill="1" applyBorder="1" applyAlignment="1">
      <alignment horizontal="left"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top" wrapText="1"/>
    </xf>
    <xf numFmtId="0" fontId="2" fillId="3" borderId="2" xfId="0" applyFont="1" applyFill="1" applyBorder="1" applyAlignment="1">
      <alignment horizontal="justify" vertical="top"/>
    </xf>
    <xf numFmtId="0" fontId="2" fillId="3" borderId="3" xfId="0" applyFont="1" applyFill="1" applyBorder="1" applyAlignment="1">
      <alignment horizontal="justify" vertical="top" wrapText="1"/>
    </xf>
    <xf numFmtId="4"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2" fillId="3" borderId="1" xfId="0" applyFont="1" applyFill="1" applyBorder="1"/>
    <xf numFmtId="0" fontId="2" fillId="3" borderId="1" xfId="0" applyFont="1" applyFill="1" applyBorder="1" applyAlignment="1">
      <alignment horizontal="justify" vertical="top"/>
    </xf>
    <xf numFmtId="0" fontId="2" fillId="3" borderId="2" xfId="0" applyFont="1" applyFill="1" applyBorder="1" applyAlignment="1">
      <alignment horizontal="left" wrapText="1"/>
    </xf>
    <xf numFmtId="0" fontId="2" fillId="3" borderId="1" xfId="0" applyFont="1" applyFill="1" applyBorder="1" applyAlignment="1">
      <alignment horizontal="justify" vertical="top" wrapText="1"/>
    </xf>
    <xf numFmtId="164" fontId="2" fillId="3" borderId="1" xfId="0" applyNumberFormat="1" applyFont="1" applyFill="1" applyBorder="1" applyAlignment="1">
      <alignment horizontal="center" vertical="center"/>
    </xf>
    <xf numFmtId="0" fontId="2" fillId="3" borderId="1" xfId="0" applyFont="1" applyFill="1" applyBorder="1" applyAlignment="1">
      <alignment horizontal="center" wrapText="1"/>
    </xf>
    <xf numFmtId="0" fontId="3" fillId="3" borderId="1" xfId="0" applyFont="1" applyFill="1" applyBorder="1" applyAlignment="1">
      <alignment horizontal="left" vertical="top" wrapText="1"/>
    </xf>
    <xf numFmtId="0" fontId="2" fillId="3" borderId="5" xfId="0" applyFont="1" applyFill="1" applyBorder="1" applyAlignment="1">
      <alignment horizontal="left" wrapText="1"/>
    </xf>
    <xf numFmtId="0" fontId="2" fillId="3" borderId="5" xfId="0" applyFont="1" applyFill="1" applyBorder="1" applyAlignment="1">
      <alignment horizontal="center" wrapText="1"/>
    </xf>
    <xf numFmtId="0" fontId="2" fillId="3" borderId="5" xfId="0" applyFont="1" applyFill="1" applyBorder="1" applyAlignment="1">
      <alignment wrapText="1"/>
    </xf>
    <xf numFmtId="0" fontId="2" fillId="3" borderId="2" xfId="0" applyFont="1" applyFill="1" applyBorder="1" applyAlignment="1">
      <alignment horizontal="center" wrapText="1"/>
    </xf>
    <xf numFmtId="0" fontId="2" fillId="3" borderId="2" xfId="0" applyFont="1" applyFill="1" applyBorder="1" applyAlignment="1">
      <alignment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top" wrapText="1"/>
    </xf>
    <xf numFmtId="0" fontId="1" fillId="3" borderId="1" xfId="0" applyFont="1" applyFill="1" applyBorder="1" applyAlignment="1">
      <alignment horizontal="justify" vertical="top"/>
    </xf>
    <xf numFmtId="0" fontId="1" fillId="3" borderId="3" xfId="0" applyFont="1" applyFill="1" applyBorder="1" applyAlignment="1">
      <alignment horizontal="justify" vertical="top" wrapText="1"/>
    </xf>
    <xf numFmtId="2" fontId="2" fillId="3" borderId="1" xfId="0" applyNumberFormat="1" applyFont="1" applyFill="1" applyBorder="1" applyAlignment="1">
      <alignment horizontal="center" vertical="center"/>
    </xf>
    <xf numFmtId="0" fontId="1" fillId="3" borderId="5" xfId="0" applyFont="1" applyFill="1" applyBorder="1" applyAlignment="1">
      <alignment horizontal="center" wrapText="1"/>
    </xf>
    <xf numFmtId="0" fontId="1" fillId="3" borderId="5" xfId="0" applyFont="1" applyFill="1" applyBorder="1" applyAlignment="1">
      <alignment wrapText="1"/>
    </xf>
    <xf numFmtId="0" fontId="1" fillId="3" borderId="2" xfId="0" applyFont="1" applyFill="1" applyBorder="1" applyAlignment="1">
      <alignment horizontal="center" wrapText="1"/>
    </xf>
    <xf numFmtId="0" fontId="1" fillId="3" borderId="2" xfId="0" applyFont="1" applyFill="1" applyBorder="1" applyAlignment="1">
      <alignment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left" vertical="top"/>
    </xf>
    <xf numFmtId="0" fontId="3" fillId="3" borderId="1" xfId="0" applyFont="1" applyFill="1" applyBorder="1" applyAlignment="1">
      <alignment horizontal="center" vertical="top" wrapText="1"/>
    </xf>
    <xf numFmtId="2" fontId="3" fillId="3" borderId="1" xfId="0" applyNumberFormat="1" applyFont="1" applyFill="1" applyBorder="1" applyAlignment="1">
      <alignment horizontal="center" vertical="center"/>
    </xf>
    <xf numFmtId="0" fontId="2" fillId="3" borderId="0" xfId="0" applyFont="1" applyFill="1" applyAlignment="1">
      <alignment horizontal="center" vertical="center"/>
    </xf>
    <xf numFmtId="165" fontId="2" fillId="3" borderId="0" xfId="0" applyNumberFormat="1" applyFont="1" applyFill="1" applyAlignment="1">
      <alignment horizontal="center" vertical="center"/>
    </xf>
    <xf numFmtId="0" fontId="2" fillId="3" borderId="5" xfId="0" applyFont="1" applyFill="1" applyBorder="1" applyAlignment="1">
      <alignment vertical="top" wrapText="1"/>
    </xf>
    <xf numFmtId="0" fontId="2" fillId="3" borderId="2" xfId="0" applyFont="1" applyFill="1" applyBorder="1" applyAlignment="1">
      <alignmen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NumberFormat="1" applyFont="1" applyFill="1" applyBorder="1" applyAlignment="1">
      <alignment horizontal="left" vertical="top" wrapText="1" shrinkToFit="1"/>
    </xf>
    <xf numFmtId="0" fontId="1" fillId="0" borderId="5" xfId="0" applyNumberFormat="1" applyFont="1" applyFill="1" applyBorder="1" applyAlignment="1">
      <alignment horizontal="left" vertical="top" wrapText="1" shrinkToFit="1"/>
    </xf>
    <xf numFmtId="0" fontId="1" fillId="0" borderId="2" xfId="0" applyNumberFormat="1" applyFont="1" applyFill="1" applyBorder="1" applyAlignment="1">
      <alignment horizontal="left" vertical="top" wrapText="1" shrinkToFit="1"/>
    </xf>
    <xf numFmtId="0" fontId="1" fillId="0" borderId="4" xfId="0" applyFont="1" applyFill="1" applyBorder="1" applyAlignment="1">
      <alignment horizontal="left" vertical="top"/>
    </xf>
    <xf numFmtId="0" fontId="1" fillId="0" borderId="5" xfId="0" applyFont="1" applyFill="1" applyBorder="1" applyAlignment="1">
      <alignment horizontal="left"/>
    </xf>
    <xf numFmtId="0" fontId="1" fillId="0" borderId="2" xfId="0" applyFont="1" applyFill="1" applyBorder="1" applyAlignment="1">
      <alignment horizontal="left"/>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1" fillId="0" borderId="3"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4" xfId="0" applyFont="1" applyFill="1" applyBorder="1" applyAlignment="1">
      <alignment horizontal="justify" vertical="top"/>
    </xf>
    <xf numFmtId="0" fontId="1" fillId="0" borderId="5" xfId="0" applyFont="1" applyFill="1" applyBorder="1" applyAlignment="1">
      <alignment horizontal="justify" vertical="top"/>
    </xf>
    <xf numFmtId="0" fontId="1" fillId="0" borderId="2" xfId="0" applyFont="1" applyFill="1" applyBorder="1" applyAlignment="1">
      <alignment horizontal="justify" vertical="top"/>
    </xf>
    <xf numFmtId="0" fontId="2" fillId="3" borderId="4" xfId="0" applyFont="1" applyFill="1" applyBorder="1" applyAlignment="1">
      <alignment horizontal="justify" vertical="top"/>
    </xf>
    <xf numFmtId="0" fontId="2" fillId="3" borderId="5" xfId="0" applyFont="1" applyFill="1" applyBorder="1" applyAlignment="1">
      <alignment horizontal="justify" vertical="top"/>
    </xf>
    <xf numFmtId="0" fontId="2" fillId="3" borderId="2" xfId="0" applyFont="1" applyFill="1" applyBorder="1" applyAlignment="1">
      <alignment horizontal="justify" vertical="top"/>
    </xf>
    <xf numFmtId="0" fontId="1" fillId="0" borderId="4" xfId="0" applyFont="1" applyFill="1" applyBorder="1" applyAlignment="1">
      <alignment horizontal="justify" vertical="top" wrapText="1"/>
    </xf>
    <xf numFmtId="0" fontId="1" fillId="0" borderId="1" xfId="0" applyFont="1" applyFill="1" applyBorder="1" applyAlignment="1">
      <alignment horizontal="left" vertical="top" wrapText="1"/>
    </xf>
    <xf numFmtId="0" fontId="1" fillId="0" borderId="5" xfId="0" applyFont="1" applyFill="1" applyBorder="1" applyAlignment="1">
      <alignment horizontal="left" wrapText="1"/>
    </xf>
    <xf numFmtId="0" fontId="1" fillId="0" borderId="2" xfId="0" applyFont="1" applyFill="1" applyBorder="1" applyAlignment="1">
      <alignment horizontal="left"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4" xfId="0" applyFont="1" applyFill="1" applyBorder="1" applyAlignment="1">
      <alignment vertical="top" wrapText="1"/>
    </xf>
    <xf numFmtId="0" fontId="1" fillId="0" borderId="5" xfId="0" applyFont="1" applyFill="1" applyBorder="1" applyAlignment="1">
      <alignment vertical="top" wrapText="1"/>
    </xf>
    <xf numFmtId="0" fontId="1" fillId="0" borderId="2" xfId="0" applyFont="1" applyFill="1" applyBorder="1" applyAlignment="1">
      <alignmen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2" xfId="0" applyFont="1" applyFill="1" applyBorder="1" applyAlignment="1">
      <alignment horizontal="left" vertical="top"/>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2" xfId="0" applyFont="1" applyFill="1" applyBorder="1" applyAlignment="1">
      <alignment horizontal="left" vertical="top" wrapText="1"/>
    </xf>
    <xf numFmtId="0" fontId="2" fillId="3" borderId="1" xfId="0" applyFont="1" applyFill="1" applyBorder="1" applyAlignment="1">
      <alignment horizontal="center"/>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2" xfId="0" applyFont="1" applyFill="1" applyBorder="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horizontal="justify" vertical="top" wrapText="1"/>
    </xf>
    <xf numFmtId="0" fontId="1" fillId="0" borderId="1" xfId="0" applyFont="1" applyFill="1" applyBorder="1" applyAlignment="1">
      <alignment horizontal="justify" vertical="top"/>
    </xf>
    <xf numFmtId="0" fontId="2" fillId="3" borderId="5" xfId="0" applyFont="1" applyFill="1" applyBorder="1" applyAlignment="1">
      <alignment horizontal="left" vertical="top"/>
    </xf>
    <xf numFmtId="0" fontId="2" fillId="3" borderId="2" xfId="0" applyFont="1" applyFill="1" applyBorder="1" applyAlignment="1">
      <alignment horizontal="left" vertical="top"/>
    </xf>
    <xf numFmtId="0" fontId="1" fillId="3" borderId="4" xfId="0" applyFont="1" applyFill="1" applyBorder="1" applyAlignment="1">
      <alignment horizontal="justify" vertical="top" wrapText="1"/>
    </xf>
    <xf numFmtId="0" fontId="1" fillId="3" borderId="5" xfId="0" applyFont="1" applyFill="1" applyBorder="1" applyAlignment="1">
      <alignment horizontal="justify" vertical="top"/>
    </xf>
    <xf numFmtId="0" fontId="1" fillId="3" borderId="2" xfId="0" applyFont="1" applyFill="1" applyBorder="1" applyAlignment="1">
      <alignment horizontal="justify"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xf>
    <xf numFmtId="4" fontId="1" fillId="0" borderId="4"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right" wrapText="1"/>
    </xf>
    <xf numFmtId="0" fontId="2" fillId="3" borderId="4" xfId="0" applyFont="1" applyFill="1" applyBorder="1" applyAlignment="1">
      <alignment horizontal="justify" vertical="top" wrapText="1"/>
    </xf>
    <xf numFmtId="0" fontId="1" fillId="2" borderId="4" xfId="0" applyFont="1" applyFill="1" applyBorder="1" applyAlignment="1">
      <alignment horizontal="justify" vertical="top"/>
    </xf>
    <xf numFmtId="0" fontId="1" fillId="2" borderId="5" xfId="0" applyFont="1" applyFill="1" applyBorder="1" applyAlignment="1">
      <alignment horizontal="justify" vertical="top"/>
    </xf>
    <xf numFmtId="0" fontId="1" fillId="2" borderId="2" xfId="0" applyFont="1" applyFill="1" applyBorder="1" applyAlignment="1">
      <alignment horizontal="justify" vertical="top"/>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8"/>
  <sheetViews>
    <sheetView tabSelected="1" topLeftCell="A4" zoomScale="70" zoomScaleNormal="70" workbookViewId="0">
      <pane ySplit="5" topLeftCell="A147" activePane="bottomLeft" state="frozen"/>
      <selection activeCell="A4" sqref="A4"/>
      <selection pane="bottomLeft" activeCell="Q155" sqref="Q155"/>
    </sheetView>
  </sheetViews>
  <sheetFormatPr defaultColWidth="9.140625" defaultRowHeight="15.75" x14ac:dyDescent="0.25"/>
  <cols>
    <col min="1" max="1" width="32.7109375" style="2" customWidth="1"/>
    <col min="2" max="2" width="51.140625" style="2" customWidth="1"/>
    <col min="3" max="3" width="23.28515625" style="2" customWidth="1"/>
    <col min="4" max="4" width="15" style="2" hidden="1" customWidth="1"/>
    <col min="5" max="5" width="14.85546875" style="2" hidden="1" customWidth="1"/>
    <col min="6" max="6" width="10.5703125" style="2" hidden="1" customWidth="1"/>
    <col min="7" max="7" width="9.140625" style="2" hidden="1" customWidth="1"/>
    <col min="8" max="8" width="25.42578125" style="2" customWidth="1"/>
    <col min="9" max="9" width="15.28515625" style="2" customWidth="1"/>
    <col min="10" max="10" width="24.85546875" style="2" hidden="1" customWidth="1"/>
    <col min="11" max="11" width="22.7109375" style="2" hidden="1" customWidth="1"/>
    <col min="12" max="12" width="20.140625" style="2" hidden="1" customWidth="1"/>
    <col min="13" max="13" width="22.7109375" style="2" hidden="1" customWidth="1"/>
    <col min="14" max="15" width="22.85546875" style="2" hidden="1" customWidth="1"/>
    <col min="16" max="16" width="22.85546875" style="2" customWidth="1"/>
    <col min="17" max="17" width="19.140625" style="2" customWidth="1"/>
    <col min="18" max="18" width="20.7109375" style="2" customWidth="1"/>
    <col min="19" max="19" width="20.28515625" style="2" customWidth="1"/>
    <col min="20" max="20" width="18.85546875" style="2" customWidth="1"/>
    <col min="21" max="21" width="21.42578125" style="15" customWidth="1"/>
    <col min="22" max="22" width="18.85546875" style="2" customWidth="1"/>
    <col min="23" max="16384" width="9.140625" style="2"/>
  </cols>
  <sheetData>
    <row r="1" spans="1:22" x14ac:dyDescent="0.25">
      <c r="E1" s="3"/>
      <c r="U1" s="4" t="s">
        <v>8</v>
      </c>
    </row>
    <row r="3" spans="1:22" ht="84" customHeight="1" x14ac:dyDescent="0.25">
      <c r="A3" s="192" t="s">
        <v>9</v>
      </c>
      <c r="B3" s="193"/>
      <c r="C3" s="193"/>
      <c r="D3" s="193"/>
      <c r="E3" s="193"/>
      <c r="F3" s="194"/>
      <c r="G3" s="194"/>
      <c r="H3" s="194"/>
      <c r="I3" s="194"/>
      <c r="J3" s="194"/>
      <c r="K3" s="194"/>
      <c r="L3" s="194"/>
      <c r="M3" s="194"/>
      <c r="N3" s="194"/>
      <c r="O3" s="194"/>
      <c r="P3" s="194"/>
      <c r="Q3" s="194"/>
      <c r="R3" s="194"/>
      <c r="S3" s="194"/>
      <c r="T3" s="194"/>
      <c r="U3" s="194"/>
    </row>
    <row r="4" spans="1:22" ht="16.5" customHeight="1" x14ac:dyDescent="0.25">
      <c r="A4" s="5"/>
      <c r="B4" s="6"/>
      <c r="C4" s="6"/>
      <c r="D4" s="6"/>
      <c r="E4" s="6"/>
      <c r="F4" s="7"/>
      <c r="G4" s="7"/>
      <c r="H4" s="7"/>
      <c r="I4" s="7"/>
      <c r="J4" s="7"/>
      <c r="K4" s="7"/>
      <c r="L4" s="7"/>
      <c r="M4" s="7"/>
      <c r="N4" s="206" t="s">
        <v>8</v>
      </c>
      <c r="O4" s="206"/>
      <c r="P4" s="206"/>
      <c r="Q4" s="206"/>
      <c r="R4" s="206"/>
      <c r="S4" s="206"/>
      <c r="T4" s="206"/>
      <c r="U4" s="206"/>
    </row>
    <row r="5" spans="1:22" ht="53.25" customHeight="1" x14ac:dyDescent="0.25">
      <c r="A5" s="200" t="s">
        <v>220</v>
      </c>
      <c r="B5" s="201"/>
      <c r="C5" s="201"/>
      <c r="D5" s="201"/>
      <c r="E5" s="201"/>
      <c r="F5" s="202"/>
      <c r="G5" s="202"/>
      <c r="H5" s="202"/>
      <c r="I5" s="202"/>
      <c r="J5" s="202"/>
      <c r="K5" s="202"/>
      <c r="L5" s="202"/>
      <c r="M5" s="202"/>
      <c r="N5" s="202"/>
      <c r="O5" s="202"/>
      <c r="P5" s="202"/>
      <c r="Q5" s="202"/>
      <c r="R5" s="202"/>
      <c r="S5" s="202"/>
      <c r="T5" s="202"/>
      <c r="U5" s="202"/>
    </row>
    <row r="6" spans="1:22" ht="15" customHeight="1" x14ac:dyDescent="0.25">
      <c r="A6" s="195" t="s">
        <v>1</v>
      </c>
      <c r="B6" s="195" t="s">
        <v>10</v>
      </c>
      <c r="C6" s="195" t="s">
        <v>14</v>
      </c>
      <c r="D6" s="195" t="s">
        <v>15</v>
      </c>
      <c r="E6" s="196"/>
      <c r="F6" s="196"/>
      <c r="G6" s="196"/>
      <c r="H6" s="195" t="s">
        <v>23</v>
      </c>
      <c r="I6" s="195" t="s">
        <v>67</v>
      </c>
      <c r="J6" s="197" t="s">
        <v>192</v>
      </c>
      <c r="K6" s="196" t="s">
        <v>193</v>
      </c>
      <c r="L6" s="196"/>
      <c r="M6" s="196"/>
      <c r="N6" s="196"/>
      <c r="O6" s="203" t="s">
        <v>194</v>
      </c>
      <c r="P6" s="197" t="s">
        <v>199</v>
      </c>
      <c r="Q6" s="196" t="s">
        <v>19</v>
      </c>
      <c r="R6" s="196"/>
      <c r="S6" s="196"/>
      <c r="T6" s="196"/>
      <c r="U6" s="203" t="s">
        <v>49</v>
      </c>
    </row>
    <row r="7" spans="1:22" x14ac:dyDescent="0.25">
      <c r="A7" s="195"/>
      <c r="B7" s="195"/>
      <c r="C7" s="196"/>
      <c r="D7" s="196"/>
      <c r="E7" s="196"/>
      <c r="F7" s="196"/>
      <c r="G7" s="196"/>
      <c r="H7" s="196"/>
      <c r="I7" s="196"/>
      <c r="J7" s="198"/>
      <c r="K7" s="196"/>
      <c r="L7" s="196"/>
      <c r="M7" s="196"/>
      <c r="N7" s="196"/>
      <c r="O7" s="204"/>
      <c r="P7" s="198"/>
      <c r="Q7" s="196"/>
      <c r="R7" s="196"/>
      <c r="S7" s="196"/>
      <c r="T7" s="196"/>
      <c r="U7" s="204"/>
    </row>
    <row r="8" spans="1:22" ht="96" customHeight="1" x14ac:dyDescent="0.25">
      <c r="A8" s="196"/>
      <c r="B8" s="196"/>
      <c r="C8" s="196"/>
      <c r="D8" s="8" t="s">
        <v>11</v>
      </c>
      <c r="E8" s="8" t="s">
        <v>12</v>
      </c>
      <c r="F8" s="8" t="s">
        <v>73</v>
      </c>
      <c r="G8" s="8" t="s">
        <v>13</v>
      </c>
      <c r="H8" s="196"/>
      <c r="I8" s="196"/>
      <c r="J8" s="199"/>
      <c r="K8" s="9" t="s">
        <v>16</v>
      </c>
      <c r="L8" s="8" t="s">
        <v>17</v>
      </c>
      <c r="M8" s="10" t="s">
        <v>18</v>
      </c>
      <c r="N8" s="8" t="s">
        <v>0</v>
      </c>
      <c r="O8" s="205"/>
      <c r="P8" s="199"/>
      <c r="Q8" s="9" t="s">
        <v>16</v>
      </c>
      <c r="R8" s="8" t="s">
        <v>17</v>
      </c>
      <c r="S8" s="10" t="s">
        <v>18</v>
      </c>
      <c r="T8" s="8" t="s">
        <v>0</v>
      </c>
      <c r="U8" s="205"/>
      <c r="V8" s="2" t="s">
        <v>74</v>
      </c>
    </row>
    <row r="9" spans="1:22" ht="16.5" customHeight="1" x14ac:dyDescent="0.25">
      <c r="A9" s="211" t="s">
        <v>33</v>
      </c>
      <c r="B9" s="211" t="s">
        <v>59</v>
      </c>
      <c r="C9" s="208" t="s">
        <v>50</v>
      </c>
      <c r="D9" s="87">
        <v>0</v>
      </c>
      <c r="E9" s="87" t="s">
        <v>21</v>
      </c>
      <c r="F9" s="88"/>
      <c r="G9" s="87" t="s">
        <v>21</v>
      </c>
      <c r="H9" s="89" t="s">
        <v>2</v>
      </c>
      <c r="I9" s="90" t="s">
        <v>22</v>
      </c>
      <c r="J9" s="91">
        <f>J10+J11+J14</f>
        <v>6623333.0000000009</v>
      </c>
      <c r="K9" s="91">
        <f>SUM(K10:K14)</f>
        <v>11097654.43</v>
      </c>
      <c r="L9" s="91">
        <f>SUM(L10:L14)</f>
        <v>10977755.983549999</v>
      </c>
      <c r="M9" s="91">
        <f t="shared" ref="M9:N9" si="0">SUM(M10:M14)</f>
        <v>10977756.023549998</v>
      </c>
      <c r="N9" s="91">
        <f t="shared" si="0"/>
        <v>10753635.56945</v>
      </c>
      <c r="O9" s="91">
        <f t="shared" ref="O9" si="1">O10+O11+O12+O13+O14</f>
        <v>10925606.599999998</v>
      </c>
      <c r="P9" s="92">
        <f t="shared" ref="P9" si="2">SUM(P10:P14)</f>
        <v>12144383.265999999</v>
      </c>
      <c r="Q9" s="92">
        <f t="shared" ref="Q9:S9" si="3">SUM(Q10:Q14)</f>
        <v>12580150.699999999</v>
      </c>
      <c r="R9" s="92">
        <f t="shared" ref="R9" si="4">SUM(R10:R14)</f>
        <v>12456495.800000001</v>
      </c>
      <c r="S9" s="92">
        <f t="shared" si="3"/>
        <v>12783860.199999997</v>
      </c>
      <c r="T9" s="92">
        <f t="shared" ref="T9" si="5">SUM(T10:T14)</f>
        <v>12456858.700000001</v>
      </c>
      <c r="U9" s="92">
        <f t="shared" ref="U9" si="6">SUM(U10:U14)</f>
        <v>11545043.4</v>
      </c>
    </row>
    <row r="10" spans="1:22" ht="31.5" customHeight="1" x14ac:dyDescent="0.25">
      <c r="A10" s="212"/>
      <c r="B10" s="212"/>
      <c r="C10" s="209"/>
      <c r="D10" s="88"/>
      <c r="E10" s="88"/>
      <c r="F10" s="88"/>
      <c r="G10" s="88"/>
      <c r="H10" s="93" t="s">
        <v>3</v>
      </c>
      <c r="I10" s="90" t="s">
        <v>22</v>
      </c>
      <c r="J10" s="91">
        <v>1849901.57</v>
      </c>
      <c r="K10" s="91">
        <f t="shared" ref="K10:R12" si="7">K16+K66+K116+K151+K207+K283</f>
        <v>5822887</v>
      </c>
      <c r="L10" s="91">
        <f t="shared" si="7"/>
        <v>5655756</v>
      </c>
      <c r="M10" s="91">
        <f t="shared" si="7"/>
        <v>5655756.0200000005</v>
      </c>
      <c r="N10" s="91">
        <f t="shared" si="7"/>
        <v>5562114.2100999989</v>
      </c>
      <c r="O10" s="91">
        <f t="shared" si="7"/>
        <v>5790391.3999999994</v>
      </c>
      <c r="P10" s="92">
        <f t="shared" si="7"/>
        <v>6854777.2032399997</v>
      </c>
      <c r="Q10" s="92">
        <f t="shared" si="7"/>
        <v>6778731.4000000004</v>
      </c>
      <c r="R10" s="92">
        <f t="shared" si="7"/>
        <v>6945561.1000000006</v>
      </c>
      <c r="S10" s="92">
        <f t="shared" ref="S10" si="8">S16+S66+S116+S151+S207+S283</f>
        <v>7066954</v>
      </c>
      <c r="T10" s="92">
        <f t="shared" ref="T10:U14" si="9">T16+T66+T116+T151+T207+T283</f>
        <v>6772875.5</v>
      </c>
      <c r="U10" s="92">
        <f t="shared" si="9"/>
        <v>5325513.5999999996</v>
      </c>
      <c r="V10" s="15"/>
    </row>
    <row r="11" spans="1:22" ht="47.25" x14ac:dyDescent="0.25">
      <c r="A11" s="212"/>
      <c r="B11" s="212"/>
      <c r="C11" s="209"/>
      <c r="D11" s="88"/>
      <c r="E11" s="88"/>
      <c r="F11" s="88"/>
      <c r="G11" s="88"/>
      <c r="H11" s="93" t="s">
        <v>5</v>
      </c>
      <c r="I11" s="90" t="s">
        <v>22</v>
      </c>
      <c r="J11" s="91">
        <f>J17+J67+J117+J152+J208+J284</f>
        <v>4406002.7300000004</v>
      </c>
      <c r="K11" s="91">
        <f t="shared" si="7"/>
        <v>4907338.7299999995</v>
      </c>
      <c r="L11" s="91">
        <f t="shared" si="7"/>
        <v>4905065.7235499993</v>
      </c>
      <c r="M11" s="91">
        <f t="shared" si="7"/>
        <v>4905065.7435499988</v>
      </c>
      <c r="N11" s="91">
        <f t="shared" si="7"/>
        <v>4846314.1193500012</v>
      </c>
      <c r="O11" s="91">
        <f t="shared" si="7"/>
        <v>4767786.5</v>
      </c>
      <c r="P11" s="92">
        <f t="shared" si="7"/>
        <v>4827902.2627599994</v>
      </c>
      <c r="Q11" s="92">
        <f t="shared" si="7"/>
        <v>5287572.9999999991</v>
      </c>
      <c r="R11" s="92">
        <f t="shared" si="7"/>
        <v>5004108.7</v>
      </c>
      <c r="S11" s="92">
        <f t="shared" ref="S11" si="10">S17+S67+S117+S152+S208+S284</f>
        <v>5210627.5999999987</v>
      </c>
      <c r="T11" s="92">
        <f t="shared" si="9"/>
        <v>5170275.8</v>
      </c>
      <c r="U11" s="92">
        <f t="shared" si="9"/>
        <v>5700151</v>
      </c>
    </row>
    <row r="12" spans="1:22" ht="16.5" customHeight="1" x14ac:dyDescent="0.25">
      <c r="A12" s="212"/>
      <c r="B12" s="212"/>
      <c r="C12" s="209"/>
      <c r="D12" s="87" t="s">
        <v>21</v>
      </c>
      <c r="E12" s="87" t="s">
        <v>21</v>
      </c>
      <c r="F12" s="87" t="s">
        <v>21</v>
      </c>
      <c r="G12" s="87" t="s">
        <v>21</v>
      </c>
      <c r="H12" s="93" t="s">
        <v>4</v>
      </c>
      <c r="I12" s="90" t="s">
        <v>22</v>
      </c>
      <c r="J12" s="91">
        <f>J18+J68+J118+J153+J209+J285</f>
        <v>0</v>
      </c>
      <c r="K12" s="91">
        <f t="shared" si="7"/>
        <v>0</v>
      </c>
      <c r="L12" s="91">
        <f t="shared" si="7"/>
        <v>0</v>
      </c>
      <c r="M12" s="91">
        <f t="shared" si="7"/>
        <v>0</v>
      </c>
      <c r="N12" s="91">
        <f t="shared" si="7"/>
        <v>0</v>
      </c>
      <c r="O12" s="91">
        <f t="shared" si="7"/>
        <v>0</v>
      </c>
      <c r="P12" s="92">
        <f t="shared" si="7"/>
        <v>0</v>
      </c>
      <c r="Q12" s="92">
        <f t="shared" si="7"/>
        <v>0</v>
      </c>
      <c r="R12" s="92">
        <f t="shared" si="7"/>
        <v>0</v>
      </c>
      <c r="S12" s="92">
        <f t="shared" ref="S12" si="11">S18+S68+S118+S153+S209+S285</f>
        <v>0</v>
      </c>
      <c r="T12" s="92">
        <f t="shared" si="9"/>
        <v>0</v>
      </c>
      <c r="U12" s="92">
        <f t="shared" si="9"/>
        <v>0</v>
      </c>
    </row>
    <row r="13" spans="1:22" ht="78.75" x14ac:dyDescent="0.25">
      <c r="A13" s="212"/>
      <c r="B13" s="212"/>
      <c r="C13" s="209"/>
      <c r="D13" s="87" t="s">
        <v>64</v>
      </c>
      <c r="E13" s="87" t="s">
        <v>21</v>
      </c>
      <c r="F13" s="87" t="s">
        <v>21</v>
      </c>
      <c r="G13" s="87" t="s">
        <v>21</v>
      </c>
      <c r="H13" s="93" t="s">
        <v>6</v>
      </c>
      <c r="I13" s="90" t="s">
        <v>22</v>
      </c>
      <c r="J13" s="91">
        <f>J19+J69+J119+J154+J210+J286</f>
        <v>0</v>
      </c>
      <c r="K13" s="91">
        <f>K19+K69+K119+K154+K210+K286</f>
        <v>0</v>
      </c>
      <c r="L13" s="91">
        <f>L19+L69+L154+L210+L286</f>
        <v>0</v>
      </c>
      <c r="M13" s="91">
        <f>M19+M69+M154+M210+M286</f>
        <v>0</v>
      </c>
      <c r="N13" s="91">
        <f t="shared" ref="N13:R14" si="12">N19+N69+N119+N154+N210+N286</f>
        <v>0</v>
      </c>
      <c r="O13" s="91">
        <f t="shared" si="12"/>
        <v>0</v>
      </c>
      <c r="P13" s="92">
        <f t="shared" si="12"/>
        <v>0</v>
      </c>
      <c r="Q13" s="92">
        <f t="shared" si="12"/>
        <v>0</v>
      </c>
      <c r="R13" s="92">
        <f t="shared" si="12"/>
        <v>0</v>
      </c>
      <c r="S13" s="92">
        <f t="shared" ref="S13" si="13">S19+S69+S119+S154+S210+S286</f>
        <v>0</v>
      </c>
      <c r="T13" s="92">
        <f t="shared" si="9"/>
        <v>0</v>
      </c>
      <c r="U13" s="92">
        <f t="shared" si="9"/>
        <v>0</v>
      </c>
    </row>
    <row r="14" spans="1:22" ht="31.5" x14ac:dyDescent="0.25">
      <c r="A14" s="213"/>
      <c r="B14" s="94"/>
      <c r="C14" s="210"/>
      <c r="D14" s="87" t="s">
        <v>21</v>
      </c>
      <c r="E14" s="87" t="s">
        <v>21</v>
      </c>
      <c r="F14" s="87" t="s">
        <v>21</v>
      </c>
      <c r="G14" s="87" t="s">
        <v>21</v>
      </c>
      <c r="H14" s="93" t="s">
        <v>7</v>
      </c>
      <c r="I14" s="90" t="s">
        <v>22</v>
      </c>
      <c r="J14" s="91">
        <f>J20+J70+J120+J155+J211+J287</f>
        <v>367428.69999999995</v>
      </c>
      <c r="K14" s="91">
        <f>K20+K70+K120+K155+K211+K287</f>
        <v>367428.69999999995</v>
      </c>
      <c r="L14" s="91">
        <f>L20+L70+L120+L155+L211+L287</f>
        <v>416934.25999999995</v>
      </c>
      <c r="M14" s="91">
        <f>M20+M70+M120+M155+M211+M287</f>
        <v>416934.25999999995</v>
      </c>
      <c r="N14" s="91">
        <f t="shared" si="12"/>
        <v>345207.24000000005</v>
      </c>
      <c r="O14" s="91">
        <f t="shared" si="12"/>
        <v>367428.69999999995</v>
      </c>
      <c r="P14" s="92">
        <f t="shared" si="12"/>
        <v>461703.8</v>
      </c>
      <c r="Q14" s="92">
        <f t="shared" si="12"/>
        <v>513846.30000000005</v>
      </c>
      <c r="R14" s="92">
        <f t="shared" si="12"/>
        <v>506826</v>
      </c>
      <c r="S14" s="92">
        <f t="shared" ref="S14" si="14">S20+S70+S120+S155+S211+S287</f>
        <v>506278.60000000003</v>
      </c>
      <c r="T14" s="92">
        <f t="shared" si="9"/>
        <v>513707.4</v>
      </c>
      <c r="U14" s="92">
        <f t="shared" si="9"/>
        <v>519378.8</v>
      </c>
    </row>
    <row r="15" spans="1:22" ht="33" customHeight="1" x14ac:dyDescent="0.25">
      <c r="A15" s="140" t="s">
        <v>20</v>
      </c>
      <c r="B15" s="140" t="s">
        <v>76</v>
      </c>
      <c r="C15" s="207" t="s">
        <v>129</v>
      </c>
      <c r="D15" s="95">
        <v>856</v>
      </c>
      <c r="E15" s="95" t="s">
        <v>21</v>
      </c>
      <c r="F15" s="96" t="s">
        <v>107</v>
      </c>
      <c r="G15" s="95" t="s">
        <v>21</v>
      </c>
      <c r="H15" s="97" t="s">
        <v>2</v>
      </c>
      <c r="I15" s="98" t="s">
        <v>22</v>
      </c>
      <c r="J15" s="99">
        <f>J16+J17+J18+J19+J20</f>
        <v>3847909.77</v>
      </c>
      <c r="K15" s="99">
        <f>SUM(K16:K20)</f>
        <v>4697391.13</v>
      </c>
      <c r="L15" s="99">
        <f>SUM(L16:L20)</f>
        <v>4743954.42</v>
      </c>
      <c r="M15" s="99">
        <f t="shared" ref="M15:N15" si="15">SUM(M16:M20)</f>
        <v>4743954.46</v>
      </c>
      <c r="N15" s="99">
        <f t="shared" si="15"/>
        <v>4639354.830000001</v>
      </c>
      <c r="O15" s="99">
        <f>SUM(O16:O20)</f>
        <v>4905172</v>
      </c>
      <c r="P15" s="100">
        <f t="shared" ref="P15" si="16">SUM(P16:P20)</f>
        <v>4745381.8399999989</v>
      </c>
      <c r="Q15" s="100">
        <f t="shared" ref="Q15:R15" si="17">SUM(Q16:Q20)</f>
        <v>5282038.0999999996</v>
      </c>
      <c r="R15" s="100">
        <f t="shared" si="17"/>
        <v>5143975.5999999996</v>
      </c>
      <c r="S15" s="100">
        <f t="shared" ref="S15" si="18">SUM(S16:S20)</f>
        <v>5282038.0999999996</v>
      </c>
      <c r="T15" s="100">
        <f t="shared" ref="T15" si="19">SUM(T16:T20)</f>
        <v>5205511.3000000007</v>
      </c>
      <c r="U15" s="100">
        <f t="shared" ref="U15" si="20">SUM(U16:U20)</f>
        <v>5842905.3999999994</v>
      </c>
    </row>
    <row r="16" spans="1:22" x14ac:dyDescent="0.25">
      <c r="A16" s="141"/>
      <c r="B16" s="141"/>
      <c r="C16" s="158"/>
      <c r="D16" s="101"/>
      <c r="E16" s="101"/>
      <c r="F16" s="101"/>
      <c r="G16" s="101"/>
      <c r="H16" s="102" t="s">
        <v>3</v>
      </c>
      <c r="I16" s="98" t="s">
        <v>22</v>
      </c>
      <c r="J16" s="99">
        <v>486697.49</v>
      </c>
      <c r="K16" s="99">
        <f>K22+K32+K44+K52+K59</f>
        <v>1014942.5</v>
      </c>
      <c r="L16" s="99">
        <f t="shared" ref="L16:N16" si="21">L22+L32+L44+L52+L59</f>
        <v>1013601.76</v>
      </c>
      <c r="M16" s="99">
        <f t="shared" si="21"/>
        <v>1013601.7799999999</v>
      </c>
      <c r="N16" s="99">
        <f t="shared" si="21"/>
        <v>999982.52</v>
      </c>
      <c r="O16" s="99">
        <f t="shared" ref="O16:U16" si="22">O22+O32+O44+O52+O59</f>
        <v>1195256.2</v>
      </c>
      <c r="P16" s="100">
        <f t="shared" si="22"/>
        <v>934302.82000000007</v>
      </c>
      <c r="Q16" s="100">
        <f t="shared" si="22"/>
        <v>1141035.5</v>
      </c>
      <c r="R16" s="100">
        <f t="shared" si="22"/>
        <v>1169075</v>
      </c>
      <c r="S16" s="100">
        <f t="shared" ref="S16" si="23">S22+S32+S44+S52+S59</f>
        <v>1141035.5</v>
      </c>
      <c r="T16" s="100">
        <f t="shared" si="22"/>
        <v>1137449.5</v>
      </c>
      <c r="U16" s="100">
        <f t="shared" si="22"/>
        <v>1442525.3</v>
      </c>
      <c r="V16" s="15"/>
    </row>
    <row r="17" spans="1:21" ht="47.25" x14ac:dyDescent="0.25">
      <c r="A17" s="141"/>
      <c r="B17" s="141"/>
      <c r="C17" s="158"/>
      <c r="D17" s="101"/>
      <c r="E17" s="101"/>
      <c r="F17" s="101"/>
      <c r="G17" s="101"/>
      <c r="H17" s="102" t="s">
        <v>5</v>
      </c>
      <c r="I17" s="98" t="s">
        <v>22</v>
      </c>
      <c r="J17" s="99">
        <v>3008889.68</v>
      </c>
      <c r="K17" s="99">
        <f>K23+K33+K45+K53+K60</f>
        <v>3330126.0300000003</v>
      </c>
      <c r="L17" s="99">
        <f>L23+L33+L45+L53+L60</f>
        <v>3330958.1900000004</v>
      </c>
      <c r="M17" s="99">
        <f>M23+M33+M45+M53+M60</f>
        <v>3330958.21</v>
      </c>
      <c r="N17" s="99">
        <f>N23+N33+N45+N53+N60</f>
        <v>3309069.2800000003</v>
      </c>
      <c r="O17" s="99">
        <f>O23+O33+O45+O53+O60</f>
        <v>3357593.2</v>
      </c>
      <c r="P17" s="100">
        <f t="shared" ref="P17" si="24">P23+P33+P45+P53+P60</f>
        <v>3372215.4199999995</v>
      </c>
      <c r="Q17" s="100">
        <f t="shared" ref="Q17:R17" si="25">Q23+Q33+Q45+Q53+Q60</f>
        <v>3677563.6999999993</v>
      </c>
      <c r="R17" s="100">
        <f t="shared" si="25"/>
        <v>3518482.5</v>
      </c>
      <c r="S17" s="100">
        <f t="shared" ref="S17" si="26">S23+S33+S45+S53+S60</f>
        <v>3677563.6999999993</v>
      </c>
      <c r="T17" s="100">
        <f t="shared" ref="T17:U17" si="27">T23+T33+T45+T53+T60</f>
        <v>3604622.9</v>
      </c>
      <c r="U17" s="100">
        <f t="shared" si="27"/>
        <v>3925705.3</v>
      </c>
    </row>
    <row r="18" spans="1:21" ht="16.5" customHeight="1" x14ac:dyDescent="0.25">
      <c r="A18" s="141"/>
      <c r="B18" s="141"/>
      <c r="C18" s="158"/>
      <c r="D18" s="95" t="s">
        <v>21</v>
      </c>
      <c r="E18" s="95" t="s">
        <v>21</v>
      </c>
      <c r="F18" s="95" t="s">
        <v>21</v>
      </c>
      <c r="G18" s="95" t="s">
        <v>21</v>
      </c>
      <c r="H18" s="102" t="s">
        <v>4</v>
      </c>
      <c r="I18" s="98" t="s">
        <v>22</v>
      </c>
      <c r="J18" s="99">
        <v>0</v>
      </c>
      <c r="K18" s="99">
        <f>K24+K34+K46+K54+K61</f>
        <v>0</v>
      </c>
      <c r="L18" s="99">
        <f t="shared" ref="L18:N20" si="28">L24+L34+L46+L54+L61</f>
        <v>0</v>
      </c>
      <c r="M18" s="99">
        <f t="shared" si="28"/>
        <v>0</v>
      </c>
      <c r="N18" s="99">
        <f t="shared" si="28"/>
        <v>0</v>
      </c>
      <c r="O18" s="99">
        <v>0</v>
      </c>
      <c r="P18" s="100">
        <f t="shared" ref="P18" si="29">P24+P34+P46+P54+P61</f>
        <v>0</v>
      </c>
      <c r="Q18" s="100">
        <f t="shared" ref="Q18:R18" si="30">Q24+Q34+Q46+Q54+Q61</f>
        <v>0</v>
      </c>
      <c r="R18" s="100">
        <f t="shared" si="30"/>
        <v>0</v>
      </c>
      <c r="S18" s="100">
        <f t="shared" ref="S18" si="31">S24+S34+S46+S54+S61</f>
        <v>0</v>
      </c>
      <c r="T18" s="100">
        <f t="shared" ref="T18:U18" si="32">T24+T34+T46+T54+T61</f>
        <v>0</v>
      </c>
      <c r="U18" s="100">
        <f t="shared" si="32"/>
        <v>0</v>
      </c>
    </row>
    <row r="19" spans="1:21" ht="78.75" x14ac:dyDescent="0.25">
      <c r="A19" s="141"/>
      <c r="B19" s="141"/>
      <c r="C19" s="158"/>
      <c r="D19" s="95" t="s">
        <v>21</v>
      </c>
      <c r="E19" s="95" t="s">
        <v>21</v>
      </c>
      <c r="F19" s="95" t="s">
        <v>21</v>
      </c>
      <c r="G19" s="95" t="s">
        <v>21</v>
      </c>
      <c r="H19" s="102" t="s">
        <v>6</v>
      </c>
      <c r="I19" s="98" t="s">
        <v>22</v>
      </c>
      <c r="J19" s="99">
        <v>0</v>
      </c>
      <c r="K19" s="99">
        <f>K25+K35+K47+K55+K62</f>
        <v>0</v>
      </c>
      <c r="L19" s="99">
        <f t="shared" si="28"/>
        <v>0</v>
      </c>
      <c r="M19" s="99">
        <f t="shared" si="28"/>
        <v>0</v>
      </c>
      <c r="N19" s="99">
        <f t="shared" si="28"/>
        <v>0</v>
      </c>
      <c r="O19" s="99">
        <v>0</v>
      </c>
      <c r="P19" s="100">
        <f t="shared" ref="P19" si="33">P25+P35+P47+P55+P62</f>
        <v>0</v>
      </c>
      <c r="Q19" s="100">
        <f t="shared" ref="Q19:R19" si="34">Q25+Q35+Q47+Q55+Q62</f>
        <v>0</v>
      </c>
      <c r="R19" s="100">
        <f t="shared" si="34"/>
        <v>0</v>
      </c>
      <c r="S19" s="100">
        <f t="shared" ref="S19" si="35">S25+S35+S47+S55+S62</f>
        <v>0</v>
      </c>
      <c r="T19" s="100">
        <f t="shared" ref="T19:U19" si="36">T25+T35+T47+T55+T62</f>
        <v>0</v>
      </c>
      <c r="U19" s="100">
        <f t="shared" si="36"/>
        <v>0</v>
      </c>
    </row>
    <row r="20" spans="1:21" ht="31.5" x14ac:dyDescent="0.25">
      <c r="A20" s="148"/>
      <c r="B20" s="103"/>
      <c r="C20" s="159"/>
      <c r="D20" s="95" t="s">
        <v>21</v>
      </c>
      <c r="E20" s="95" t="s">
        <v>21</v>
      </c>
      <c r="F20" s="95" t="s">
        <v>21</v>
      </c>
      <c r="G20" s="95" t="s">
        <v>21</v>
      </c>
      <c r="H20" s="102" t="s">
        <v>7</v>
      </c>
      <c r="I20" s="98" t="s">
        <v>22</v>
      </c>
      <c r="J20" s="99">
        <v>352322.6</v>
      </c>
      <c r="K20" s="99">
        <f>K26+K36+K48+K56+K63</f>
        <v>352322.6</v>
      </c>
      <c r="L20" s="99">
        <f t="shared" si="28"/>
        <v>399394.47</v>
      </c>
      <c r="M20" s="99">
        <f t="shared" si="28"/>
        <v>399394.47</v>
      </c>
      <c r="N20" s="99">
        <f t="shared" si="28"/>
        <v>330303.03000000003</v>
      </c>
      <c r="O20" s="99">
        <f>O26+O36+O48+O56+O63</f>
        <v>352322.6</v>
      </c>
      <c r="P20" s="100">
        <f t="shared" ref="P20" si="37">P26+P36+P48+P56+P63</f>
        <v>438863.6</v>
      </c>
      <c r="Q20" s="100">
        <f>Q36+Q26+Q48+Q56+Q63</f>
        <v>463438.9</v>
      </c>
      <c r="R20" s="100">
        <f t="shared" ref="R20" si="38">R26+R36+R48+R56+R63</f>
        <v>456418.1</v>
      </c>
      <c r="S20" s="100">
        <f>S36+S26+S48+S56+S63</f>
        <v>463438.9</v>
      </c>
      <c r="T20" s="100">
        <f t="shared" ref="T20" si="39">T26+T36+T48+T56+T63</f>
        <v>463438.9</v>
      </c>
      <c r="U20" s="100">
        <f>U36+U26+U48+U56+U63</f>
        <v>474674.8</v>
      </c>
    </row>
    <row r="21" spans="1:21" ht="31.5" x14ac:dyDescent="0.25">
      <c r="A21" s="16" t="s">
        <v>37</v>
      </c>
      <c r="B21" s="131" t="s">
        <v>27</v>
      </c>
      <c r="C21" s="160" t="s">
        <v>145</v>
      </c>
      <c r="D21" s="17"/>
      <c r="E21" s="11" t="s">
        <v>21</v>
      </c>
      <c r="F21" s="17" t="s">
        <v>108</v>
      </c>
      <c r="G21" s="11" t="s">
        <v>21</v>
      </c>
      <c r="H21" s="18" t="s">
        <v>2</v>
      </c>
      <c r="I21" s="19" t="s">
        <v>22</v>
      </c>
      <c r="J21" s="20">
        <v>2741601.84</v>
      </c>
      <c r="K21" s="20">
        <f t="shared" ref="K21:P21" si="40">SUM(K22:K26)</f>
        <v>3422742.5</v>
      </c>
      <c r="L21" s="20">
        <f t="shared" si="40"/>
        <v>3422614.7</v>
      </c>
      <c r="M21" s="20">
        <f t="shared" si="40"/>
        <v>3422614.7399999998</v>
      </c>
      <c r="N21" s="20">
        <f t="shared" si="40"/>
        <v>3388438.75</v>
      </c>
      <c r="O21" s="20">
        <f t="shared" si="40"/>
        <v>3765189.9000000004</v>
      </c>
      <c r="P21" s="1">
        <f t="shared" si="40"/>
        <v>3424643.98</v>
      </c>
      <c r="Q21" s="21">
        <f>SUM(Q22:Q36)</f>
        <v>6715268.3000000007</v>
      </c>
      <c r="R21" s="21">
        <f>SUM(R22:R26)</f>
        <v>3848589.5</v>
      </c>
      <c r="S21" s="21">
        <f>SUM(S22:S36)</f>
        <v>6715237.6000000006</v>
      </c>
      <c r="T21" s="21">
        <f>SUM(T22:T26)</f>
        <v>3733611.8</v>
      </c>
      <c r="U21" s="21">
        <f>SUM(U22:U36)</f>
        <v>7216984.9000000004</v>
      </c>
    </row>
    <row r="22" spans="1:21" x14ac:dyDescent="0.25">
      <c r="A22" s="22"/>
      <c r="B22" s="133"/>
      <c r="C22" s="155"/>
      <c r="D22" s="12"/>
      <c r="E22" s="12"/>
      <c r="F22" s="12"/>
      <c r="G22" s="12"/>
      <c r="H22" s="18" t="s">
        <v>3</v>
      </c>
      <c r="I22" s="19" t="s">
        <v>22</v>
      </c>
      <c r="J22" s="20">
        <v>486697.49</v>
      </c>
      <c r="K22" s="20">
        <v>891812.6</v>
      </c>
      <c r="L22" s="20">
        <v>890848.8</v>
      </c>
      <c r="M22" s="20">
        <v>890848.82</v>
      </c>
      <c r="N22" s="20">
        <v>877305.15</v>
      </c>
      <c r="O22" s="20">
        <v>1195256.2</v>
      </c>
      <c r="P22" s="1">
        <v>925429.14</v>
      </c>
      <c r="Q22" s="23">
        <v>1141035.5</v>
      </c>
      <c r="R22" s="1">
        <v>1169075</v>
      </c>
      <c r="S22" s="23">
        <v>1141035.5</v>
      </c>
      <c r="T22" s="1">
        <v>1137449.5</v>
      </c>
      <c r="U22" s="23">
        <v>1442525.3</v>
      </c>
    </row>
    <row r="23" spans="1:21" ht="47.25" x14ac:dyDescent="0.25">
      <c r="A23" s="22"/>
      <c r="B23" s="133"/>
      <c r="C23" s="155"/>
      <c r="D23" s="12"/>
      <c r="E23" s="12"/>
      <c r="F23" s="12"/>
      <c r="G23" s="12"/>
      <c r="H23" s="18" t="s">
        <v>5</v>
      </c>
      <c r="I23" s="19" t="s">
        <v>22</v>
      </c>
      <c r="J23" s="20">
        <v>2254904.36</v>
      </c>
      <c r="K23" s="20">
        <v>2530929.9</v>
      </c>
      <c r="L23" s="20">
        <v>2531765.9</v>
      </c>
      <c r="M23" s="20">
        <v>2531765.92</v>
      </c>
      <c r="N23" s="20">
        <v>2511133.6</v>
      </c>
      <c r="O23" s="20">
        <v>2569933.7000000002</v>
      </c>
      <c r="P23" s="1">
        <v>2499214.84</v>
      </c>
      <c r="Q23" s="23">
        <v>2660325.9</v>
      </c>
      <c r="R23" s="1">
        <v>2679514.5</v>
      </c>
      <c r="S23" s="23">
        <v>2660325.9</v>
      </c>
      <c r="T23" s="1">
        <v>2596162.2999999998</v>
      </c>
      <c r="U23" s="23">
        <v>2973969.5</v>
      </c>
    </row>
    <row r="24" spans="1:21" x14ac:dyDescent="0.25">
      <c r="A24" s="22"/>
      <c r="B24" s="133"/>
      <c r="C24" s="155"/>
      <c r="D24" s="11" t="s">
        <v>21</v>
      </c>
      <c r="E24" s="11" t="s">
        <v>21</v>
      </c>
      <c r="F24" s="11" t="s">
        <v>21</v>
      </c>
      <c r="G24" s="11" t="s">
        <v>21</v>
      </c>
      <c r="H24" s="18" t="s">
        <v>4</v>
      </c>
      <c r="I24" s="19" t="s">
        <v>22</v>
      </c>
      <c r="J24" s="20">
        <v>0</v>
      </c>
      <c r="K24" s="20">
        <v>0</v>
      </c>
      <c r="L24" s="20">
        <v>0</v>
      </c>
      <c r="M24" s="20">
        <v>0</v>
      </c>
      <c r="N24" s="20">
        <v>0</v>
      </c>
      <c r="O24" s="20">
        <v>0</v>
      </c>
      <c r="P24" s="1">
        <v>0</v>
      </c>
      <c r="Q24" s="24">
        <v>0</v>
      </c>
      <c r="R24" s="24">
        <v>0</v>
      </c>
      <c r="S24" s="24">
        <v>0</v>
      </c>
      <c r="T24" s="24">
        <v>0</v>
      </c>
      <c r="U24" s="24">
        <v>0</v>
      </c>
    </row>
    <row r="25" spans="1:21" ht="63" x14ac:dyDescent="0.25">
      <c r="A25" s="22"/>
      <c r="B25" s="133"/>
      <c r="C25" s="155"/>
      <c r="D25" s="11" t="s">
        <v>21</v>
      </c>
      <c r="E25" s="11" t="s">
        <v>21</v>
      </c>
      <c r="F25" s="11" t="s">
        <v>21</v>
      </c>
      <c r="G25" s="11" t="s">
        <v>21</v>
      </c>
      <c r="H25" s="18" t="s">
        <v>6</v>
      </c>
      <c r="I25" s="19" t="s">
        <v>22</v>
      </c>
      <c r="J25" s="20">
        <v>0</v>
      </c>
      <c r="K25" s="20">
        <v>0</v>
      </c>
      <c r="L25" s="20">
        <v>0</v>
      </c>
      <c r="M25" s="20">
        <v>0</v>
      </c>
      <c r="N25" s="20">
        <v>0</v>
      </c>
      <c r="O25" s="20">
        <v>0</v>
      </c>
      <c r="P25" s="1">
        <v>0</v>
      </c>
      <c r="Q25" s="1">
        <v>0</v>
      </c>
      <c r="R25" s="1">
        <v>0</v>
      </c>
      <c r="S25" s="1">
        <v>0</v>
      </c>
      <c r="T25" s="1">
        <v>0</v>
      </c>
      <c r="U25" s="1">
        <v>0</v>
      </c>
    </row>
    <row r="26" spans="1:21" ht="31.5" x14ac:dyDescent="0.25">
      <c r="A26" s="25"/>
      <c r="B26" s="25"/>
      <c r="C26" s="156"/>
      <c r="D26" s="11" t="s">
        <v>21</v>
      </c>
      <c r="E26" s="11" t="s">
        <v>21</v>
      </c>
      <c r="F26" s="11" t="s">
        <v>21</v>
      </c>
      <c r="G26" s="11" t="s">
        <v>21</v>
      </c>
      <c r="H26" s="18" t="s">
        <v>7</v>
      </c>
      <c r="I26" s="19" t="s">
        <v>22</v>
      </c>
      <c r="J26" s="20">
        <v>0</v>
      </c>
      <c r="K26" s="20">
        <v>0</v>
      </c>
      <c r="L26" s="20">
        <v>0</v>
      </c>
      <c r="M26" s="20">
        <v>0</v>
      </c>
      <c r="N26" s="20">
        <v>0</v>
      </c>
      <c r="O26" s="20">
        <v>0</v>
      </c>
      <c r="P26" s="1">
        <v>0</v>
      </c>
      <c r="Q26" s="1">
        <v>0</v>
      </c>
      <c r="R26" s="1">
        <v>0</v>
      </c>
      <c r="S26" s="1">
        <v>0</v>
      </c>
      <c r="T26" s="1">
        <v>0</v>
      </c>
      <c r="U26" s="1">
        <v>0</v>
      </c>
    </row>
    <row r="27" spans="1:21" ht="31.5" x14ac:dyDescent="0.25">
      <c r="A27" s="145" t="s">
        <v>200</v>
      </c>
      <c r="B27" s="26" t="s">
        <v>60</v>
      </c>
      <c r="C27" s="11" t="s">
        <v>21</v>
      </c>
      <c r="D27" s="11" t="s">
        <v>21</v>
      </c>
      <c r="E27" s="11" t="s">
        <v>21</v>
      </c>
      <c r="F27" s="11" t="s">
        <v>21</v>
      </c>
      <c r="G27" s="11" t="s">
        <v>21</v>
      </c>
      <c r="H27" s="11" t="s">
        <v>21</v>
      </c>
      <c r="I27" s="27" t="s">
        <v>24</v>
      </c>
      <c r="J27" s="20">
        <v>18.5</v>
      </c>
      <c r="K27" s="20">
        <v>17</v>
      </c>
      <c r="L27" s="20" t="s">
        <v>21</v>
      </c>
      <c r="M27" s="20" t="s">
        <v>21</v>
      </c>
      <c r="N27" s="20">
        <v>17</v>
      </c>
      <c r="O27" s="20">
        <v>16.899999999999999</v>
      </c>
      <c r="P27" s="1">
        <v>16.899999999999999</v>
      </c>
      <c r="Q27" s="1">
        <v>16.5</v>
      </c>
      <c r="R27" s="1"/>
      <c r="S27" s="1"/>
      <c r="T27" s="1">
        <v>16.5</v>
      </c>
      <c r="U27" s="1">
        <v>16</v>
      </c>
    </row>
    <row r="28" spans="1:21" ht="173.25" x14ac:dyDescent="0.25">
      <c r="A28" s="146"/>
      <c r="B28" s="28" t="s">
        <v>201</v>
      </c>
      <c r="C28" s="11" t="s">
        <v>21</v>
      </c>
      <c r="D28" s="11" t="s">
        <v>21</v>
      </c>
      <c r="E28" s="11" t="s">
        <v>21</v>
      </c>
      <c r="F28" s="11" t="s">
        <v>21</v>
      </c>
      <c r="G28" s="11" t="s">
        <v>21</v>
      </c>
      <c r="H28" s="11" t="s">
        <v>21</v>
      </c>
      <c r="I28" s="27" t="s">
        <v>24</v>
      </c>
      <c r="J28" s="20"/>
      <c r="K28" s="20"/>
      <c r="L28" s="20"/>
      <c r="M28" s="20"/>
      <c r="N28" s="20"/>
      <c r="O28" s="20"/>
      <c r="P28" s="1" t="s">
        <v>21</v>
      </c>
      <c r="Q28" s="1">
        <v>14.2</v>
      </c>
      <c r="R28" s="1"/>
      <c r="S28" s="1"/>
      <c r="T28" s="1">
        <v>14.2</v>
      </c>
      <c r="U28" s="1">
        <v>16.899999999999999</v>
      </c>
    </row>
    <row r="29" spans="1:21" ht="173.25" x14ac:dyDescent="0.25">
      <c r="A29" s="146"/>
      <c r="B29" s="28" t="s">
        <v>202</v>
      </c>
      <c r="C29" s="11" t="s">
        <v>21</v>
      </c>
      <c r="D29" s="11" t="s">
        <v>21</v>
      </c>
      <c r="E29" s="11" t="s">
        <v>21</v>
      </c>
      <c r="F29" s="11" t="s">
        <v>21</v>
      </c>
      <c r="G29" s="11" t="s">
        <v>21</v>
      </c>
      <c r="H29" s="11" t="s">
        <v>21</v>
      </c>
      <c r="I29" s="27" t="s">
        <v>24</v>
      </c>
      <c r="J29" s="20"/>
      <c r="K29" s="20"/>
      <c r="L29" s="20"/>
      <c r="M29" s="20"/>
      <c r="N29" s="20"/>
      <c r="O29" s="20"/>
      <c r="P29" s="1" t="s">
        <v>21</v>
      </c>
      <c r="Q29" s="1" t="s">
        <v>21</v>
      </c>
      <c r="R29" s="1"/>
      <c r="S29" s="1"/>
      <c r="T29" s="1" t="s">
        <v>21</v>
      </c>
      <c r="U29" s="1">
        <v>53.6</v>
      </c>
    </row>
    <row r="30" spans="1:21" ht="63" x14ac:dyDescent="0.25">
      <c r="A30" s="147"/>
      <c r="B30" s="28" t="s">
        <v>203</v>
      </c>
      <c r="C30" s="11" t="s">
        <v>21</v>
      </c>
      <c r="D30" s="11" t="s">
        <v>21</v>
      </c>
      <c r="E30" s="11" t="s">
        <v>21</v>
      </c>
      <c r="F30" s="11" t="s">
        <v>21</v>
      </c>
      <c r="G30" s="11" t="s">
        <v>21</v>
      </c>
      <c r="H30" s="11" t="s">
        <v>21</v>
      </c>
      <c r="I30" s="27" t="s">
        <v>24</v>
      </c>
      <c r="J30" s="20"/>
      <c r="K30" s="20"/>
      <c r="L30" s="20"/>
      <c r="M30" s="20"/>
      <c r="N30" s="20"/>
      <c r="O30" s="20"/>
      <c r="P30" s="1" t="s">
        <v>21</v>
      </c>
      <c r="Q30" s="1" t="s">
        <v>21</v>
      </c>
      <c r="R30" s="1"/>
      <c r="S30" s="1"/>
      <c r="T30" s="1" t="s">
        <v>21</v>
      </c>
      <c r="U30" s="1">
        <v>5.2</v>
      </c>
    </row>
    <row r="31" spans="1:21" ht="31.5" x14ac:dyDescent="0.25">
      <c r="A31" s="131" t="s">
        <v>48</v>
      </c>
      <c r="B31" s="131" t="s">
        <v>28</v>
      </c>
      <c r="C31" s="160" t="s">
        <v>131</v>
      </c>
      <c r="D31" s="29">
        <v>856</v>
      </c>
      <c r="E31" s="11" t="s">
        <v>21</v>
      </c>
      <c r="F31" s="17" t="s">
        <v>109</v>
      </c>
      <c r="G31" s="11" t="s">
        <v>21</v>
      </c>
      <c r="H31" s="18" t="s">
        <v>2</v>
      </c>
      <c r="I31" s="19" t="s">
        <v>22</v>
      </c>
      <c r="J31" s="20">
        <f>J33+J34+J35+J36</f>
        <v>1094404.01</v>
      </c>
      <c r="K31" s="20">
        <f>SUM(K32:K36)</f>
        <v>1257483.6000000001</v>
      </c>
      <c r="L31" s="20">
        <f t="shared" ref="L31:N31" si="41">SUM(L32:L36)</f>
        <v>1304174.69</v>
      </c>
      <c r="M31" s="20">
        <f t="shared" si="41"/>
        <v>1304174.69</v>
      </c>
      <c r="N31" s="20">
        <f t="shared" si="41"/>
        <v>1234088.29</v>
      </c>
      <c r="O31" s="20">
        <f>SUM(O32:O36)</f>
        <v>1122440.7</v>
      </c>
      <c r="P31" s="1">
        <f t="shared" ref="P31" si="42">SUM(P32:P36)</f>
        <v>1302402.42</v>
      </c>
      <c r="Q31" s="1">
        <f>SUM(Q32:Q36)</f>
        <v>1456938.1</v>
      </c>
      <c r="R31" s="1">
        <f>SUM(R32:R36)</f>
        <v>1276445.5</v>
      </c>
      <c r="S31" s="1">
        <f t="shared" ref="S31:T31" si="43">SUM(S32:S36)</f>
        <v>1456938.1</v>
      </c>
      <c r="T31" s="1">
        <f t="shared" si="43"/>
        <v>1450153.1</v>
      </c>
      <c r="U31" s="1">
        <f>SUM(U32:U36)</f>
        <v>1400199.2</v>
      </c>
    </row>
    <row r="32" spans="1:21" x14ac:dyDescent="0.25">
      <c r="A32" s="133"/>
      <c r="B32" s="133"/>
      <c r="C32" s="155"/>
      <c r="D32" s="12"/>
      <c r="E32" s="12"/>
      <c r="F32" s="12"/>
      <c r="G32" s="12"/>
      <c r="H32" s="18" t="s">
        <v>3</v>
      </c>
      <c r="I32" s="19" t="s">
        <v>22</v>
      </c>
      <c r="J32" s="20">
        <v>0</v>
      </c>
      <c r="K32" s="8">
        <v>123129.9</v>
      </c>
      <c r="L32" s="30">
        <v>122752.96000000001</v>
      </c>
      <c r="M32" s="30">
        <v>122752.96000000001</v>
      </c>
      <c r="N32" s="30">
        <v>122677.37</v>
      </c>
      <c r="O32" s="20">
        <v>0</v>
      </c>
      <c r="P32" s="23">
        <v>8873.68</v>
      </c>
      <c r="Q32" s="23">
        <v>0</v>
      </c>
      <c r="R32" s="1">
        <v>0</v>
      </c>
      <c r="S32" s="23">
        <v>0</v>
      </c>
      <c r="T32" s="23">
        <v>0</v>
      </c>
      <c r="U32" s="1"/>
    </row>
    <row r="33" spans="1:21" ht="47.25" x14ac:dyDescent="0.25">
      <c r="A33" s="133"/>
      <c r="B33" s="133"/>
      <c r="C33" s="155"/>
      <c r="D33" s="12"/>
      <c r="E33" s="12"/>
      <c r="F33" s="12"/>
      <c r="G33" s="12"/>
      <c r="H33" s="18" t="s">
        <v>5</v>
      </c>
      <c r="I33" s="19" t="s">
        <v>22</v>
      </c>
      <c r="J33" s="20">
        <v>742081.41</v>
      </c>
      <c r="K33" s="20">
        <v>782031.1</v>
      </c>
      <c r="L33" s="20">
        <v>782027.26</v>
      </c>
      <c r="M33" s="20">
        <v>782027.26</v>
      </c>
      <c r="N33" s="20">
        <v>781107.89</v>
      </c>
      <c r="O33" s="20">
        <v>770118.1</v>
      </c>
      <c r="P33" s="1">
        <v>854665.14</v>
      </c>
      <c r="Q33" s="1">
        <v>993499.2</v>
      </c>
      <c r="R33" s="1">
        <v>820027.4</v>
      </c>
      <c r="S33" s="1">
        <v>993499.2</v>
      </c>
      <c r="T33" s="1">
        <v>986714.2</v>
      </c>
      <c r="U33" s="1">
        <v>925524.4</v>
      </c>
    </row>
    <row r="34" spans="1:21" x14ac:dyDescent="0.25">
      <c r="A34" s="133"/>
      <c r="B34" s="133"/>
      <c r="C34" s="155"/>
      <c r="D34" s="11" t="s">
        <v>21</v>
      </c>
      <c r="E34" s="11" t="s">
        <v>21</v>
      </c>
      <c r="F34" s="11" t="s">
        <v>21</v>
      </c>
      <c r="G34" s="11" t="s">
        <v>21</v>
      </c>
      <c r="H34" s="18" t="s">
        <v>4</v>
      </c>
      <c r="I34" s="19" t="s">
        <v>22</v>
      </c>
      <c r="J34" s="20">
        <v>0</v>
      </c>
      <c r="K34" s="20">
        <v>0</v>
      </c>
      <c r="L34" s="20">
        <v>0</v>
      </c>
      <c r="M34" s="20">
        <v>0</v>
      </c>
      <c r="N34" s="20">
        <v>0</v>
      </c>
      <c r="O34" s="20">
        <v>0</v>
      </c>
      <c r="P34" s="1">
        <v>0</v>
      </c>
      <c r="Q34" s="1">
        <v>0</v>
      </c>
      <c r="R34" s="1">
        <v>0</v>
      </c>
      <c r="S34" s="1">
        <v>0</v>
      </c>
      <c r="T34" s="1">
        <v>0</v>
      </c>
      <c r="U34" s="1">
        <v>0</v>
      </c>
    </row>
    <row r="35" spans="1:21" ht="63" x14ac:dyDescent="0.25">
      <c r="A35" s="133"/>
      <c r="B35" s="133"/>
      <c r="C35" s="155"/>
      <c r="D35" s="11" t="s">
        <v>21</v>
      </c>
      <c r="E35" s="11" t="s">
        <v>21</v>
      </c>
      <c r="F35" s="11" t="s">
        <v>21</v>
      </c>
      <c r="G35" s="11" t="s">
        <v>21</v>
      </c>
      <c r="H35" s="18" t="s">
        <v>6</v>
      </c>
      <c r="I35" s="19" t="s">
        <v>22</v>
      </c>
      <c r="J35" s="20">
        <v>0</v>
      </c>
      <c r="K35" s="20">
        <v>0</v>
      </c>
      <c r="L35" s="20">
        <v>0</v>
      </c>
      <c r="M35" s="20">
        <v>0</v>
      </c>
      <c r="N35" s="20">
        <v>0</v>
      </c>
      <c r="O35" s="20">
        <v>0</v>
      </c>
      <c r="P35" s="1">
        <v>0</v>
      </c>
      <c r="Q35" s="1">
        <v>0</v>
      </c>
      <c r="R35" s="1">
        <v>0</v>
      </c>
      <c r="S35" s="1">
        <v>0</v>
      </c>
      <c r="T35" s="1">
        <v>0</v>
      </c>
      <c r="U35" s="1">
        <v>0</v>
      </c>
    </row>
    <row r="36" spans="1:21" ht="31.5" x14ac:dyDescent="0.25">
      <c r="A36" s="132"/>
      <c r="B36" s="132"/>
      <c r="C36" s="156"/>
      <c r="D36" s="11" t="s">
        <v>21</v>
      </c>
      <c r="E36" s="11" t="s">
        <v>21</v>
      </c>
      <c r="F36" s="11" t="s">
        <v>21</v>
      </c>
      <c r="G36" s="11" t="s">
        <v>21</v>
      </c>
      <c r="H36" s="18" t="s">
        <v>7</v>
      </c>
      <c r="I36" s="19" t="s">
        <v>22</v>
      </c>
      <c r="J36" s="20">
        <v>352322.6</v>
      </c>
      <c r="K36" s="20">
        <v>352322.6</v>
      </c>
      <c r="L36" s="20">
        <v>399394.47</v>
      </c>
      <c r="M36" s="20">
        <v>399394.47</v>
      </c>
      <c r="N36" s="20">
        <v>330303.03000000003</v>
      </c>
      <c r="O36" s="20">
        <v>352322.6</v>
      </c>
      <c r="P36" s="1">
        <v>438863.6</v>
      </c>
      <c r="Q36" s="1">
        <v>463438.9</v>
      </c>
      <c r="R36" s="1">
        <v>456418.1</v>
      </c>
      <c r="S36" s="1">
        <v>463438.9</v>
      </c>
      <c r="T36" s="1">
        <v>463438.9</v>
      </c>
      <c r="U36" s="1">
        <v>474674.8</v>
      </c>
    </row>
    <row r="37" spans="1:21" ht="66" customHeight="1" x14ac:dyDescent="0.25">
      <c r="A37" s="131" t="s">
        <v>182</v>
      </c>
      <c r="B37" s="31" t="s">
        <v>156</v>
      </c>
      <c r="C37" s="29" t="s">
        <v>21</v>
      </c>
      <c r="D37" s="11" t="s">
        <v>21</v>
      </c>
      <c r="E37" s="11" t="s">
        <v>21</v>
      </c>
      <c r="F37" s="11" t="s">
        <v>21</v>
      </c>
      <c r="G37" s="11" t="s">
        <v>21</v>
      </c>
      <c r="H37" s="29" t="s">
        <v>21</v>
      </c>
      <c r="I37" s="27" t="s">
        <v>24</v>
      </c>
      <c r="J37" s="1">
        <v>99.9</v>
      </c>
      <c r="K37" s="1">
        <v>99.9</v>
      </c>
      <c r="L37" s="20" t="s">
        <v>21</v>
      </c>
      <c r="M37" s="20" t="s">
        <v>21</v>
      </c>
      <c r="N37" s="1">
        <v>100</v>
      </c>
      <c r="O37" s="1">
        <v>100</v>
      </c>
      <c r="P37" s="1">
        <v>99.9</v>
      </c>
      <c r="Q37" s="1">
        <v>99.9</v>
      </c>
      <c r="R37" s="1"/>
      <c r="S37" s="1"/>
      <c r="T37" s="1">
        <v>99.9</v>
      </c>
      <c r="U37" s="1">
        <v>99.9</v>
      </c>
    </row>
    <row r="38" spans="1:21" ht="126" x14ac:dyDescent="0.25">
      <c r="A38" s="133"/>
      <c r="B38" s="32" t="s">
        <v>157</v>
      </c>
      <c r="C38" s="11" t="s">
        <v>21</v>
      </c>
      <c r="D38" s="11" t="s">
        <v>21</v>
      </c>
      <c r="E38" s="11" t="s">
        <v>21</v>
      </c>
      <c r="F38" s="11" t="s">
        <v>21</v>
      </c>
      <c r="G38" s="11" t="s">
        <v>21</v>
      </c>
      <c r="H38" s="11" t="s">
        <v>21</v>
      </c>
      <c r="I38" s="1" t="s">
        <v>25</v>
      </c>
      <c r="J38" s="1">
        <v>225</v>
      </c>
      <c r="K38" s="1">
        <v>245</v>
      </c>
      <c r="L38" s="20" t="s">
        <v>21</v>
      </c>
      <c r="M38" s="20" t="s">
        <v>21</v>
      </c>
      <c r="N38" s="1">
        <v>245</v>
      </c>
      <c r="O38" s="1">
        <v>245</v>
      </c>
      <c r="P38" s="33">
        <v>245</v>
      </c>
      <c r="Q38" s="33">
        <v>245</v>
      </c>
      <c r="R38" s="1"/>
      <c r="S38" s="1"/>
      <c r="T38" s="33">
        <v>245</v>
      </c>
      <c r="U38" s="33">
        <v>245</v>
      </c>
    </row>
    <row r="39" spans="1:21" ht="173.25" x14ac:dyDescent="0.25">
      <c r="A39" s="133"/>
      <c r="B39" s="34" t="s">
        <v>152</v>
      </c>
      <c r="C39" s="11" t="s">
        <v>21</v>
      </c>
      <c r="D39" s="11" t="s">
        <v>21</v>
      </c>
      <c r="E39" s="11" t="s">
        <v>21</v>
      </c>
      <c r="F39" s="11" t="s">
        <v>21</v>
      </c>
      <c r="G39" s="11" t="s">
        <v>21</v>
      </c>
      <c r="H39" s="11" t="s">
        <v>21</v>
      </c>
      <c r="I39" s="27" t="s">
        <v>24</v>
      </c>
      <c r="J39" s="1">
        <v>0</v>
      </c>
      <c r="K39" s="1">
        <v>0</v>
      </c>
      <c r="L39" s="20" t="s">
        <v>21</v>
      </c>
      <c r="M39" s="20" t="s">
        <v>21</v>
      </c>
      <c r="N39" s="1">
        <v>0</v>
      </c>
      <c r="O39" s="1">
        <v>0</v>
      </c>
      <c r="P39" s="33">
        <v>0</v>
      </c>
      <c r="Q39" s="33">
        <v>0</v>
      </c>
      <c r="R39" s="1"/>
      <c r="S39" s="1"/>
      <c r="T39" s="33">
        <v>0</v>
      </c>
      <c r="U39" s="33">
        <v>0</v>
      </c>
    </row>
    <row r="40" spans="1:21" ht="157.5" x14ac:dyDescent="0.25">
      <c r="A40" s="133"/>
      <c r="B40" s="34" t="s">
        <v>153</v>
      </c>
      <c r="C40" s="11" t="s">
        <v>21</v>
      </c>
      <c r="D40" s="11" t="s">
        <v>21</v>
      </c>
      <c r="E40" s="11" t="s">
        <v>21</v>
      </c>
      <c r="F40" s="11" t="s">
        <v>21</v>
      </c>
      <c r="G40" s="11" t="s">
        <v>21</v>
      </c>
      <c r="H40" s="11" t="s">
        <v>21</v>
      </c>
      <c r="I40" s="27" t="s">
        <v>24</v>
      </c>
      <c r="J40" s="20">
        <v>0.12</v>
      </c>
      <c r="K40" s="20">
        <v>0.12</v>
      </c>
      <c r="L40" s="20" t="s">
        <v>21</v>
      </c>
      <c r="M40" s="20" t="s">
        <v>21</v>
      </c>
      <c r="N40" s="20">
        <v>0.12</v>
      </c>
      <c r="O40" s="20">
        <v>0.12</v>
      </c>
      <c r="P40" s="20">
        <v>0.12</v>
      </c>
      <c r="Q40" s="20">
        <v>0.12</v>
      </c>
      <c r="R40" s="1"/>
      <c r="S40" s="1"/>
      <c r="T40" s="20">
        <v>0.12</v>
      </c>
      <c r="U40" s="20">
        <v>0.12</v>
      </c>
    </row>
    <row r="41" spans="1:21" ht="63" x14ac:dyDescent="0.25">
      <c r="A41" s="133"/>
      <c r="B41" s="34" t="s">
        <v>154</v>
      </c>
      <c r="C41" s="11" t="s">
        <v>21</v>
      </c>
      <c r="D41" s="11" t="s">
        <v>21</v>
      </c>
      <c r="E41" s="11" t="s">
        <v>21</v>
      </c>
      <c r="F41" s="11" t="s">
        <v>21</v>
      </c>
      <c r="G41" s="11" t="s">
        <v>21</v>
      </c>
      <c r="H41" s="11" t="s">
        <v>21</v>
      </c>
      <c r="I41" s="27" t="s">
        <v>24</v>
      </c>
      <c r="J41" s="1">
        <v>100</v>
      </c>
      <c r="K41" s="1">
        <v>100</v>
      </c>
      <c r="L41" s="20" t="s">
        <v>21</v>
      </c>
      <c r="M41" s="20" t="s">
        <v>21</v>
      </c>
      <c r="N41" s="1">
        <v>100</v>
      </c>
      <c r="O41" s="1">
        <v>100</v>
      </c>
      <c r="P41" s="1">
        <v>100</v>
      </c>
      <c r="Q41" s="1">
        <v>100</v>
      </c>
      <c r="R41" s="1"/>
      <c r="S41" s="1"/>
      <c r="T41" s="1">
        <v>100</v>
      </c>
      <c r="U41" s="1">
        <v>100</v>
      </c>
    </row>
    <row r="42" spans="1:21" ht="63" x14ac:dyDescent="0.25">
      <c r="A42" s="133"/>
      <c r="B42" s="34" t="s">
        <v>155</v>
      </c>
      <c r="C42" s="11" t="s">
        <v>21</v>
      </c>
      <c r="D42" s="11" t="s">
        <v>21</v>
      </c>
      <c r="E42" s="11" t="s">
        <v>21</v>
      </c>
      <c r="F42" s="11" t="s">
        <v>21</v>
      </c>
      <c r="G42" s="11" t="s">
        <v>21</v>
      </c>
      <c r="H42" s="11" t="s">
        <v>21</v>
      </c>
      <c r="I42" s="27" t="s">
        <v>24</v>
      </c>
      <c r="J42" s="1">
        <v>49.9</v>
      </c>
      <c r="K42" s="1">
        <v>49.9</v>
      </c>
      <c r="L42" s="20" t="s">
        <v>21</v>
      </c>
      <c r="M42" s="20" t="s">
        <v>21</v>
      </c>
      <c r="N42" s="1">
        <v>49.9</v>
      </c>
      <c r="O42" s="1">
        <v>49.9</v>
      </c>
      <c r="P42" s="1">
        <v>49.9</v>
      </c>
      <c r="Q42" s="1">
        <v>49.9</v>
      </c>
      <c r="R42" s="1"/>
      <c r="S42" s="1"/>
      <c r="T42" s="1">
        <v>49.9</v>
      </c>
      <c r="U42" s="1">
        <v>49.9</v>
      </c>
    </row>
    <row r="43" spans="1:21" ht="31.5" x14ac:dyDescent="0.25">
      <c r="A43" s="142" t="s">
        <v>77</v>
      </c>
      <c r="B43" s="133" t="s">
        <v>158</v>
      </c>
      <c r="C43" s="154" t="s">
        <v>50</v>
      </c>
      <c r="D43" s="29">
        <v>856</v>
      </c>
      <c r="E43" s="11" t="s">
        <v>21</v>
      </c>
      <c r="F43" s="17" t="s">
        <v>110</v>
      </c>
      <c r="G43" s="11" t="s">
        <v>21</v>
      </c>
      <c r="H43" s="18" t="s">
        <v>2</v>
      </c>
      <c r="I43" s="19" t="s">
        <v>22</v>
      </c>
      <c r="J43" s="20">
        <v>10201.290000000001</v>
      </c>
      <c r="K43" s="20">
        <f>SUM(K44:K48)</f>
        <v>14095.2</v>
      </c>
      <c r="L43" s="20">
        <f t="shared" ref="L43:N43" si="44">SUM(L44:L48)</f>
        <v>14095.2</v>
      </c>
      <c r="M43" s="20">
        <f t="shared" si="44"/>
        <v>14095.2</v>
      </c>
      <c r="N43" s="20">
        <f t="shared" si="44"/>
        <v>13881.87</v>
      </c>
      <c r="O43" s="20">
        <f>SUM(O44:O48)</f>
        <v>14178.7</v>
      </c>
      <c r="P43" s="1">
        <f t="shared" ref="P43" si="45">SUM(P44:P48)</f>
        <v>12629.13</v>
      </c>
      <c r="Q43" s="1">
        <f>SUM(Q44:Q48)</f>
        <v>13984.4</v>
      </c>
      <c r="R43" s="1">
        <f>SUM(R44:R48)</f>
        <v>14178.7</v>
      </c>
      <c r="S43" s="1">
        <f>SUM(S44:S48)</f>
        <v>13984.4</v>
      </c>
      <c r="T43" s="1">
        <f t="shared" ref="T43" si="46">SUM(T44:T48)</f>
        <v>12223.6</v>
      </c>
      <c r="U43" s="1">
        <f>SUM(U44:U48)</f>
        <v>14178.7</v>
      </c>
    </row>
    <row r="44" spans="1:21" x14ac:dyDescent="0.25">
      <c r="A44" s="143"/>
      <c r="B44" s="133"/>
      <c r="C44" s="155"/>
      <c r="D44" s="12"/>
      <c r="E44" s="12"/>
      <c r="F44" s="12"/>
      <c r="G44" s="12"/>
      <c r="H44" s="18" t="s">
        <v>3</v>
      </c>
      <c r="I44" s="19" t="s">
        <v>22</v>
      </c>
      <c r="J44" s="20">
        <v>0</v>
      </c>
      <c r="K44" s="20">
        <v>0</v>
      </c>
      <c r="L44" s="20">
        <v>0</v>
      </c>
      <c r="M44" s="20">
        <v>0</v>
      </c>
      <c r="N44" s="20">
        <v>0</v>
      </c>
      <c r="O44" s="20">
        <v>0</v>
      </c>
      <c r="P44" s="1">
        <v>0</v>
      </c>
      <c r="Q44" s="1">
        <v>0</v>
      </c>
      <c r="R44" s="1">
        <v>0</v>
      </c>
      <c r="S44" s="1">
        <v>0</v>
      </c>
      <c r="T44" s="1">
        <v>0</v>
      </c>
      <c r="U44" s="1">
        <v>0</v>
      </c>
    </row>
    <row r="45" spans="1:21" ht="47.25" x14ac:dyDescent="0.25">
      <c r="A45" s="143"/>
      <c r="B45" s="133"/>
      <c r="C45" s="155"/>
      <c r="D45" s="12"/>
      <c r="E45" s="12"/>
      <c r="F45" s="12"/>
      <c r="G45" s="12"/>
      <c r="H45" s="18" t="s">
        <v>5</v>
      </c>
      <c r="I45" s="19" t="s">
        <v>22</v>
      </c>
      <c r="J45" s="20">
        <v>10201.290000000001</v>
      </c>
      <c r="K45" s="20">
        <v>14095.2</v>
      </c>
      <c r="L45" s="20">
        <v>14095.2</v>
      </c>
      <c r="M45" s="20">
        <v>14095.2</v>
      </c>
      <c r="N45" s="20">
        <v>13881.87</v>
      </c>
      <c r="O45" s="20">
        <v>14178.7</v>
      </c>
      <c r="P45" s="1">
        <v>12629.13</v>
      </c>
      <c r="Q45" s="1">
        <v>13984.4</v>
      </c>
      <c r="R45" s="1">
        <v>14178.7</v>
      </c>
      <c r="S45" s="1">
        <v>13984.4</v>
      </c>
      <c r="T45" s="1">
        <v>12223.6</v>
      </c>
      <c r="U45" s="1">
        <v>14178.7</v>
      </c>
    </row>
    <row r="46" spans="1:21" x14ac:dyDescent="0.25">
      <c r="A46" s="143"/>
      <c r="B46" s="133"/>
      <c r="C46" s="155"/>
      <c r="D46" s="11" t="s">
        <v>21</v>
      </c>
      <c r="E46" s="11" t="s">
        <v>21</v>
      </c>
      <c r="F46" s="11" t="s">
        <v>21</v>
      </c>
      <c r="G46" s="11" t="s">
        <v>21</v>
      </c>
      <c r="H46" s="18" t="s">
        <v>4</v>
      </c>
      <c r="I46" s="19" t="s">
        <v>22</v>
      </c>
      <c r="J46" s="20">
        <v>0</v>
      </c>
      <c r="K46" s="20">
        <v>0</v>
      </c>
      <c r="L46" s="20">
        <v>0</v>
      </c>
      <c r="M46" s="20">
        <v>0</v>
      </c>
      <c r="N46" s="20">
        <v>0</v>
      </c>
      <c r="O46" s="20">
        <v>0</v>
      </c>
      <c r="P46" s="1">
        <v>0</v>
      </c>
      <c r="Q46" s="1">
        <v>0</v>
      </c>
      <c r="R46" s="1">
        <v>0</v>
      </c>
      <c r="S46" s="1">
        <v>0</v>
      </c>
      <c r="T46" s="1">
        <v>0</v>
      </c>
      <c r="U46" s="1">
        <v>0</v>
      </c>
    </row>
    <row r="47" spans="1:21" ht="63" x14ac:dyDescent="0.25">
      <c r="A47" s="143"/>
      <c r="B47" s="133"/>
      <c r="C47" s="155"/>
      <c r="D47" s="11" t="s">
        <v>21</v>
      </c>
      <c r="E47" s="11" t="s">
        <v>21</v>
      </c>
      <c r="F47" s="11" t="s">
        <v>21</v>
      </c>
      <c r="G47" s="11" t="s">
        <v>21</v>
      </c>
      <c r="H47" s="18" t="s">
        <v>6</v>
      </c>
      <c r="I47" s="19" t="s">
        <v>22</v>
      </c>
      <c r="J47" s="20">
        <v>0</v>
      </c>
      <c r="K47" s="20">
        <v>0</v>
      </c>
      <c r="L47" s="20">
        <v>0</v>
      </c>
      <c r="M47" s="20">
        <v>0</v>
      </c>
      <c r="N47" s="20">
        <v>0</v>
      </c>
      <c r="O47" s="20">
        <v>0</v>
      </c>
      <c r="P47" s="1">
        <v>0</v>
      </c>
      <c r="Q47" s="1">
        <v>0</v>
      </c>
      <c r="R47" s="1">
        <v>0</v>
      </c>
      <c r="S47" s="1">
        <v>0</v>
      </c>
      <c r="T47" s="1">
        <v>0</v>
      </c>
      <c r="U47" s="1">
        <v>0</v>
      </c>
    </row>
    <row r="48" spans="1:21" ht="31.5" x14ac:dyDescent="0.25">
      <c r="A48" s="144"/>
      <c r="B48" s="133"/>
      <c r="C48" s="156"/>
      <c r="D48" s="11" t="s">
        <v>21</v>
      </c>
      <c r="E48" s="11" t="s">
        <v>21</v>
      </c>
      <c r="F48" s="11" t="s">
        <v>21</v>
      </c>
      <c r="G48" s="11" t="s">
        <v>21</v>
      </c>
      <c r="H48" s="18" t="s">
        <v>7</v>
      </c>
      <c r="I48" s="19" t="s">
        <v>22</v>
      </c>
      <c r="J48" s="20">
        <v>0</v>
      </c>
      <c r="K48" s="20">
        <v>0</v>
      </c>
      <c r="L48" s="20">
        <v>0</v>
      </c>
      <c r="M48" s="20">
        <v>0</v>
      </c>
      <c r="N48" s="20">
        <v>0</v>
      </c>
      <c r="O48" s="20">
        <v>0</v>
      </c>
      <c r="P48" s="1">
        <v>0</v>
      </c>
      <c r="Q48" s="1">
        <v>0</v>
      </c>
      <c r="R48" s="1">
        <v>0</v>
      </c>
      <c r="S48" s="1">
        <v>0</v>
      </c>
      <c r="T48" s="1">
        <v>0</v>
      </c>
      <c r="U48" s="1">
        <v>0</v>
      </c>
    </row>
    <row r="49" spans="1:21" ht="78.75" x14ac:dyDescent="0.25">
      <c r="A49" s="131" t="s">
        <v>183</v>
      </c>
      <c r="B49" s="34" t="s">
        <v>69</v>
      </c>
      <c r="C49" s="29" t="s">
        <v>21</v>
      </c>
      <c r="D49" s="11" t="s">
        <v>21</v>
      </c>
      <c r="E49" s="11" t="s">
        <v>21</v>
      </c>
      <c r="F49" s="11" t="s">
        <v>21</v>
      </c>
      <c r="G49" s="11" t="s">
        <v>21</v>
      </c>
      <c r="H49" s="29" t="s">
        <v>21</v>
      </c>
      <c r="I49" s="27" t="s">
        <v>24</v>
      </c>
      <c r="J49" s="1" t="s">
        <v>148</v>
      </c>
      <c r="K49" s="1">
        <v>99.9</v>
      </c>
      <c r="L49" s="20" t="s">
        <v>21</v>
      </c>
      <c r="M49" s="20" t="s">
        <v>21</v>
      </c>
      <c r="N49" s="1">
        <v>99.9</v>
      </c>
      <c r="O49" s="1">
        <v>100</v>
      </c>
      <c r="P49" s="1">
        <v>99.9</v>
      </c>
      <c r="Q49" s="1">
        <v>99.9</v>
      </c>
      <c r="R49" s="1"/>
      <c r="S49" s="1"/>
      <c r="T49" s="1">
        <v>99.9</v>
      </c>
      <c r="U49" s="1">
        <v>99.9</v>
      </c>
    </row>
    <row r="50" spans="1:21" ht="141.75" x14ac:dyDescent="0.25">
      <c r="A50" s="132"/>
      <c r="B50" s="35" t="s">
        <v>159</v>
      </c>
      <c r="C50" s="11" t="s">
        <v>21</v>
      </c>
      <c r="D50" s="11" t="s">
        <v>21</v>
      </c>
      <c r="E50" s="11" t="s">
        <v>21</v>
      </c>
      <c r="F50" s="11" t="s">
        <v>21</v>
      </c>
      <c r="G50" s="11" t="s">
        <v>21</v>
      </c>
      <c r="H50" s="11" t="s">
        <v>21</v>
      </c>
      <c r="I50" s="27" t="s">
        <v>24</v>
      </c>
      <c r="J50" s="1">
        <v>8</v>
      </c>
      <c r="K50" s="20">
        <v>10</v>
      </c>
      <c r="L50" s="20" t="s">
        <v>21</v>
      </c>
      <c r="M50" s="20" t="s">
        <v>21</v>
      </c>
      <c r="N50" s="1">
        <v>10</v>
      </c>
      <c r="O50" s="1">
        <v>10</v>
      </c>
      <c r="P50" s="1">
        <v>10</v>
      </c>
      <c r="Q50" s="1">
        <v>10</v>
      </c>
      <c r="R50" s="1"/>
      <c r="S50" s="1"/>
      <c r="T50" s="1">
        <v>10</v>
      </c>
      <c r="U50" s="1">
        <v>10</v>
      </c>
    </row>
    <row r="51" spans="1:21" ht="31.5" x14ac:dyDescent="0.25">
      <c r="A51" s="131" t="s">
        <v>35</v>
      </c>
      <c r="B51" s="131" t="s">
        <v>160</v>
      </c>
      <c r="C51" s="154" t="s">
        <v>50</v>
      </c>
      <c r="D51" s="29">
        <v>856</v>
      </c>
      <c r="E51" s="11" t="s">
        <v>21</v>
      </c>
      <c r="F51" s="17" t="s">
        <v>111</v>
      </c>
      <c r="G51" s="11" t="s">
        <v>21</v>
      </c>
      <c r="H51" s="18" t="s">
        <v>2</v>
      </c>
      <c r="I51" s="19" t="s">
        <v>22</v>
      </c>
      <c r="J51" s="20">
        <v>1277.3399999999999</v>
      </c>
      <c r="K51" s="20">
        <f>SUM(K52:K56)</f>
        <v>1329.34</v>
      </c>
      <c r="L51" s="20">
        <f t="shared" ref="L51:N51" si="47">SUM(L52:L56)</f>
        <v>1329.34</v>
      </c>
      <c r="M51" s="20">
        <f t="shared" si="47"/>
        <v>1329.34</v>
      </c>
      <c r="N51" s="20">
        <f t="shared" si="47"/>
        <v>1261.94</v>
      </c>
      <c r="O51" s="20">
        <f>SUM(O52:O56)</f>
        <v>2048.8000000000002</v>
      </c>
      <c r="P51" s="1">
        <f t="shared" ref="P51" si="48">SUM(P52:P56)</f>
        <v>1547.3</v>
      </c>
      <c r="Q51" s="1">
        <f>SUM(Q52:Q56)</f>
        <v>1319.8</v>
      </c>
      <c r="R51" s="1">
        <f>SUM(R52:R56)</f>
        <v>1319.8</v>
      </c>
      <c r="S51" s="1">
        <f>SUM(S52:S56)</f>
        <v>1319.8</v>
      </c>
      <c r="T51" s="1">
        <f t="shared" ref="T51" si="49">SUM(T52:T56)</f>
        <v>1206.5</v>
      </c>
      <c r="U51" s="1">
        <f>SUM(U52:U56)</f>
        <v>1634.8</v>
      </c>
    </row>
    <row r="52" spans="1:21" x14ac:dyDescent="0.25">
      <c r="A52" s="133"/>
      <c r="B52" s="133"/>
      <c r="C52" s="155"/>
      <c r="D52" s="12"/>
      <c r="E52" s="12"/>
      <c r="F52" s="12"/>
      <c r="G52" s="12"/>
      <c r="H52" s="18" t="s">
        <v>3</v>
      </c>
      <c r="I52" s="19" t="s">
        <v>22</v>
      </c>
      <c r="J52" s="20">
        <v>0</v>
      </c>
      <c r="K52" s="20">
        <v>0</v>
      </c>
      <c r="L52" s="20">
        <v>0</v>
      </c>
      <c r="M52" s="20">
        <v>0</v>
      </c>
      <c r="N52" s="20">
        <v>0</v>
      </c>
      <c r="O52" s="20">
        <v>0</v>
      </c>
      <c r="P52" s="1">
        <v>0</v>
      </c>
      <c r="Q52" s="1">
        <v>0</v>
      </c>
      <c r="R52" s="1">
        <v>0</v>
      </c>
      <c r="S52" s="1">
        <v>0</v>
      </c>
      <c r="T52" s="1">
        <v>0</v>
      </c>
      <c r="U52" s="1">
        <v>0</v>
      </c>
    </row>
    <row r="53" spans="1:21" ht="47.25" x14ac:dyDescent="0.25">
      <c r="A53" s="133"/>
      <c r="B53" s="133"/>
      <c r="C53" s="155"/>
      <c r="D53" s="12"/>
      <c r="E53" s="12"/>
      <c r="F53" s="12"/>
      <c r="G53" s="12"/>
      <c r="H53" s="18" t="s">
        <v>5</v>
      </c>
      <c r="I53" s="19" t="s">
        <v>22</v>
      </c>
      <c r="J53" s="20">
        <v>1277.3399999999999</v>
      </c>
      <c r="K53" s="36">
        <v>1329.34</v>
      </c>
      <c r="L53" s="36">
        <v>1329.34</v>
      </c>
      <c r="M53" s="36">
        <v>1329.34</v>
      </c>
      <c r="N53" s="36">
        <v>1261.94</v>
      </c>
      <c r="O53" s="20">
        <v>2048.8000000000002</v>
      </c>
      <c r="P53" s="24">
        <v>1547.3</v>
      </c>
      <c r="Q53" s="24">
        <v>1319.8</v>
      </c>
      <c r="R53" s="1">
        <v>1319.8</v>
      </c>
      <c r="S53" s="24">
        <v>1319.8</v>
      </c>
      <c r="T53" s="24">
        <v>1206.5</v>
      </c>
      <c r="U53" s="1">
        <v>1634.8</v>
      </c>
    </row>
    <row r="54" spans="1:21" x14ac:dyDescent="0.25">
      <c r="A54" s="133"/>
      <c r="B54" s="133"/>
      <c r="C54" s="155"/>
      <c r="D54" s="11" t="s">
        <v>21</v>
      </c>
      <c r="E54" s="11" t="s">
        <v>21</v>
      </c>
      <c r="F54" s="11" t="s">
        <v>21</v>
      </c>
      <c r="G54" s="11" t="s">
        <v>21</v>
      </c>
      <c r="H54" s="18" t="s">
        <v>4</v>
      </c>
      <c r="I54" s="19" t="s">
        <v>22</v>
      </c>
      <c r="J54" s="20">
        <v>0</v>
      </c>
      <c r="K54" s="20">
        <v>0</v>
      </c>
      <c r="L54" s="20">
        <v>0</v>
      </c>
      <c r="M54" s="20">
        <v>0</v>
      </c>
      <c r="N54" s="20">
        <v>0</v>
      </c>
      <c r="O54" s="20">
        <v>0</v>
      </c>
      <c r="P54" s="1">
        <v>0</v>
      </c>
      <c r="Q54" s="1">
        <v>0</v>
      </c>
      <c r="R54" s="1">
        <v>0</v>
      </c>
      <c r="S54" s="1">
        <v>0</v>
      </c>
      <c r="T54" s="1">
        <v>0</v>
      </c>
      <c r="U54" s="1">
        <v>0</v>
      </c>
    </row>
    <row r="55" spans="1:21" ht="63" x14ac:dyDescent="0.25">
      <c r="A55" s="133"/>
      <c r="B55" s="133"/>
      <c r="C55" s="155"/>
      <c r="D55" s="11" t="s">
        <v>21</v>
      </c>
      <c r="E55" s="11" t="s">
        <v>21</v>
      </c>
      <c r="F55" s="11" t="s">
        <v>21</v>
      </c>
      <c r="G55" s="11" t="s">
        <v>21</v>
      </c>
      <c r="H55" s="18" t="s">
        <v>6</v>
      </c>
      <c r="I55" s="19" t="s">
        <v>22</v>
      </c>
      <c r="J55" s="20">
        <v>0</v>
      </c>
      <c r="K55" s="36">
        <v>0</v>
      </c>
      <c r="L55" s="36">
        <v>0</v>
      </c>
      <c r="M55" s="36">
        <v>0</v>
      </c>
      <c r="N55" s="20">
        <v>0</v>
      </c>
      <c r="O55" s="20">
        <v>0</v>
      </c>
      <c r="P55" s="1">
        <v>0</v>
      </c>
      <c r="Q55" s="24">
        <v>0</v>
      </c>
      <c r="R55" s="1">
        <v>0</v>
      </c>
      <c r="S55" s="24">
        <v>0</v>
      </c>
      <c r="T55" s="1">
        <v>0</v>
      </c>
      <c r="U55" s="1">
        <v>0</v>
      </c>
    </row>
    <row r="56" spans="1:21" ht="31.5" x14ac:dyDescent="0.25">
      <c r="A56" s="132"/>
      <c r="B56" s="132"/>
      <c r="C56" s="156"/>
      <c r="D56" s="11" t="s">
        <v>21</v>
      </c>
      <c r="E56" s="11" t="s">
        <v>21</v>
      </c>
      <c r="F56" s="11" t="s">
        <v>21</v>
      </c>
      <c r="G56" s="11" t="s">
        <v>21</v>
      </c>
      <c r="H56" s="18" t="s">
        <v>7</v>
      </c>
      <c r="I56" s="19" t="s">
        <v>22</v>
      </c>
      <c r="J56" s="20">
        <v>0</v>
      </c>
      <c r="K56" s="20">
        <v>0</v>
      </c>
      <c r="L56" s="20">
        <v>0</v>
      </c>
      <c r="M56" s="20">
        <v>0</v>
      </c>
      <c r="N56" s="20">
        <v>0</v>
      </c>
      <c r="O56" s="20">
        <v>0</v>
      </c>
      <c r="P56" s="1">
        <v>0</v>
      </c>
      <c r="Q56" s="1">
        <v>0</v>
      </c>
      <c r="R56" s="1">
        <v>0</v>
      </c>
      <c r="S56" s="1">
        <v>0</v>
      </c>
      <c r="T56" s="1">
        <v>0</v>
      </c>
      <c r="U56" s="1">
        <v>0</v>
      </c>
    </row>
    <row r="57" spans="1:21" ht="78.75" x14ac:dyDescent="0.25">
      <c r="A57" s="31" t="s">
        <v>184</v>
      </c>
      <c r="B57" s="32" t="s">
        <v>156</v>
      </c>
      <c r="C57" s="29" t="s">
        <v>21</v>
      </c>
      <c r="D57" s="29" t="s">
        <v>21</v>
      </c>
      <c r="E57" s="29" t="s">
        <v>21</v>
      </c>
      <c r="F57" s="29" t="s">
        <v>21</v>
      </c>
      <c r="G57" s="29" t="s">
        <v>21</v>
      </c>
      <c r="H57" s="29" t="s">
        <v>21</v>
      </c>
      <c r="I57" s="29" t="s">
        <v>24</v>
      </c>
      <c r="J57" s="21">
        <v>99</v>
      </c>
      <c r="K57" s="21">
        <v>99</v>
      </c>
      <c r="L57" s="21" t="s">
        <v>21</v>
      </c>
      <c r="M57" s="21" t="s">
        <v>21</v>
      </c>
      <c r="N57" s="21">
        <v>99</v>
      </c>
      <c r="O57" s="21">
        <v>100</v>
      </c>
      <c r="P57" s="21">
        <v>99.9</v>
      </c>
      <c r="Q57" s="21">
        <v>99.9</v>
      </c>
      <c r="R57" s="21"/>
      <c r="S57" s="21" t="s">
        <v>21</v>
      </c>
      <c r="T57" s="21">
        <v>99.9</v>
      </c>
      <c r="U57" s="21">
        <v>99.9</v>
      </c>
    </row>
    <row r="58" spans="1:21" ht="31.5" x14ac:dyDescent="0.25">
      <c r="A58" s="131" t="s">
        <v>36</v>
      </c>
      <c r="B58" s="134" t="s">
        <v>78</v>
      </c>
      <c r="C58" s="131" t="s">
        <v>146</v>
      </c>
      <c r="D58" s="11">
        <v>855</v>
      </c>
      <c r="E58" s="11">
        <v>1003</v>
      </c>
      <c r="F58" s="37" t="s">
        <v>112</v>
      </c>
      <c r="G58" s="11">
        <v>310</v>
      </c>
      <c r="H58" s="38" t="s">
        <v>2</v>
      </c>
      <c r="I58" s="39" t="s">
        <v>22</v>
      </c>
      <c r="J58" s="20">
        <v>425.28</v>
      </c>
      <c r="K58" s="20">
        <f>SUM(K59:K63)</f>
        <v>1740.49</v>
      </c>
      <c r="L58" s="20">
        <f t="shared" ref="L58:N58" si="50">SUM(L59:L63)</f>
        <v>1740.49</v>
      </c>
      <c r="M58" s="20">
        <f t="shared" si="50"/>
        <v>1740.49</v>
      </c>
      <c r="N58" s="20">
        <f t="shared" si="50"/>
        <v>1683.98</v>
      </c>
      <c r="O58" s="20">
        <f>SUM(O59:O63)</f>
        <v>1313.9</v>
      </c>
      <c r="P58" s="1">
        <f t="shared" ref="P58" si="51">SUM(P59:P63)</f>
        <v>4159.01</v>
      </c>
      <c r="Q58" s="1">
        <f>SUM(Q59:Q63)</f>
        <v>8434.4</v>
      </c>
      <c r="R58" s="1">
        <f>SUM(R59:R63)</f>
        <v>3442.1</v>
      </c>
      <c r="S58" s="1">
        <f>SUM(S59:S63)</f>
        <v>8434.4</v>
      </c>
      <c r="T58" s="1">
        <f t="shared" ref="T58" si="52">SUM(T59:T63)</f>
        <v>8316.2999999999993</v>
      </c>
      <c r="U58" s="1">
        <f>SUM(U59:U63)</f>
        <v>10397.9</v>
      </c>
    </row>
    <row r="59" spans="1:21" x14ac:dyDescent="0.25">
      <c r="A59" s="133"/>
      <c r="B59" s="135"/>
      <c r="C59" s="133"/>
      <c r="D59" s="12"/>
      <c r="E59" s="12"/>
      <c r="F59" s="12"/>
      <c r="G59" s="12"/>
      <c r="H59" s="18" t="s">
        <v>3</v>
      </c>
      <c r="I59" s="19" t="s">
        <v>22</v>
      </c>
      <c r="J59" s="20">
        <v>0</v>
      </c>
      <c r="K59" s="20">
        <v>0</v>
      </c>
      <c r="L59" s="20">
        <v>0</v>
      </c>
      <c r="M59" s="20">
        <v>0</v>
      </c>
      <c r="N59" s="20">
        <v>0</v>
      </c>
      <c r="O59" s="20">
        <v>0</v>
      </c>
      <c r="P59" s="1">
        <v>0</v>
      </c>
      <c r="Q59" s="1">
        <v>0</v>
      </c>
      <c r="R59" s="1">
        <v>0</v>
      </c>
      <c r="S59" s="1">
        <v>0</v>
      </c>
      <c r="T59" s="1">
        <v>0</v>
      </c>
      <c r="U59" s="1">
        <v>0</v>
      </c>
    </row>
    <row r="60" spans="1:21" ht="47.25" x14ac:dyDescent="0.25">
      <c r="A60" s="133"/>
      <c r="B60" s="135"/>
      <c r="C60" s="133"/>
      <c r="D60" s="12"/>
      <c r="E60" s="12"/>
      <c r="F60" s="12"/>
      <c r="G60" s="12"/>
      <c r="H60" s="18" t="s">
        <v>5</v>
      </c>
      <c r="I60" s="19" t="s">
        <v>22</v>
      </c>
      <c r="J60" s="20">
        <v>425.28</v>
      </c>
      <c r="K60" s="20">
        <v>1740.49</v>
      </c>
      <c r="L60" s="20">
        <v>1740.49</v>
      </c>
      <c r="M60" s="20">
        <v>1740.49</v>
      </c>
      <c r="N60" s="20">
        <v>1683.98</v>
      </c>
      <c r="O60" s="20">
        <v>1313.9</v>
      </c>
      <c r="P60" s="1">
        <v>4159.01</v>
      </c>
      <c r="Q60" s="1">
        <v>8434.4</v>
      </c>
      <c r="R60" s="1">
        <v>3442.1</v>
      </c>
      <c r="S60" s="1">
        <v>8434.4</v>
      </c>
      <c r="T60" s="1">
        <v>8316.2999999999993</v>
      </c>
      <c r="U60" s="1">
        <v>10397.9</v>
      </c>
    </row>
    <row r="61" spans="1:21" x14ac:dyDescent="0.25">
      <c r="A61" s="133"/>
      <c r="B61" s="135"/>
      <c r="C61" s="40"/>
      <c r="D61" s="11" t="s">
        <v>21</v>
      </c>
      <c r="E61" s="11" t="s">
        <v>21</v>
      </c>
      <c r="F61" s="11" t="s">
        <v>21</v>
      </c>
      <c r="G61" s="11" t="s">
        <v>21</v>
      </c>
      <c r="H61" s="18" t="s">
        <v>4</v>
      </c>
      <c r="I61" s="19" t="s">
        <v>22</v>
      </c>
      <c r="J61" s="20">
        <v>0</v>
      </c>
      <c r="K61" s="20">
        <v>0</v>
      </c>
      <c r="L61" s="20">
        <v>0</v>
      </c>
      <c r="M61" s="20">
        <v>0</v>
      </c>
      <c r="N61" s="20">
        <v>0</v>
      </c>
      <c r="O61" s="20">
        <v>0</v>
      </c>
      <c r="P61" s="1">
        <v>0</v>
      </c>
      <c r="Q61" s="1">
        <v>0</v>
      </c>
      <c r="R61" s="1">
        <v>0</v>
      </c>
      <c r="S61" s="1">
        <v>0</v>
      </c>
      <c r="T61" s="1">
        <v>0</v>
      </c>
      <c r="U61" s="1">
        <v>0</v>
      </c>
    </row>
    <row r="62" spans="1:21" ht="63" x14ac:dyDescent="0.25">
      <c r="A62" s="133"/>
      <c r="B62" s="135"/>
      <c r="C62" s="40"/>
      <c r="D62" s="11" t="s">
        <v>21</v>
      </c>
      <c r="E62" s="11" t="s">
        <v>21</v>
      </c>
      <c r="F62" s="11" t="s">
        <v>21</v>
      </c>
      <c r="G62" s="11" t="s">
        <v>21</v>
      </c>
      <c r="H62" s="18" t="s">
        <v>6</v>
      </c>
      <c r="I62" s="19" t="s">
        <v>22</v>
      </c>
      <c r="J62" s="20">
        <v>0</v>
      </c>
      <c r="K62" s="20">
        <v>0</v>
      </c>
      <c r="L62" s="20">
        <v>0</v>
      </c>
      <c r="M62" s="20">
        <v>0</v>
      </c>
      <c r="N62" s="20">
        <v>0</v>
      </c>
      <c r="O62" s="20">
        <v>0</v>
      </c>
      <c r="P62" s="1">
        <v>0</v>
      </c>
      <c r="Q62" s="1">
        <v>0</v>
      </c>
      <c r="R62" s="1">
        <v>0</v>
      </c>
      <c r="S62" s="1">
        <v>0</v>
      </c>
      <c r="T62" s="1">
        <v>0</v>
      </c>
      <c r="U62" s="1">
        <v>0</v>
      </c>
    </row>
    <row r="63" spans="1:21" ht="31.5" x14ac:dyDescent="0.25">
      <c r="A63" s="132"/>
      <c r="B63" s="136"/>
      <c r="C63" s="41"/>
      <c r="D63" s="11" t="s">
        <v>21</v>
      </c>
      <c r="E63" s="11" t="s">
        <v>21</v>
      </c>
      <c r="F63" s="11" t="s">
        <v>21</v>
      </c>
      <c r="G63" s="11" t="s">
        <v>21</v>
      </c>
      <c r="H63" s="18" t="s">
        <v>7</v>
      </c>
      <c r="I63" s="19" t="s">
        <v>22</v>
      </c>
      <c r="J63" s="20">
        <v>0</v>
      </c>
      <c r="K63" s="20">
        <v>0</v>
      </c>
      <c r="L63" s="20">
        <v>0</v>
      </c>
      <c r="M63" s="20">
        <v>0</v>
      </c>
      <c r="N63" s="20">
        <v>0</v>
      </c>
      <c r="O63" s="20">
        <v>0</v>
      </c>
      <c r="P63" s="1">
        <v>0</v>
      </c>
      <c r="Q63" s="1">
        <v>0</v>
      </c>
      <c r="R63" s="1">
        <v>0</v>
      </c>
      <c r="S63" s="1">
        <v>0</v>
      </c>
      <c r="T63" s="1">
        <v>0</v>
      </c>
      <c r="U63" s="1">
        <v>0</v>
      </c>
    </row>
    <row r="64" spans="1:21" ht="63" x14ac:dyDescent="0.25">
      <c r="A64" s="31" t="s">
        <v>217</v>
      </c>
      <c r="B64" s="31" t="s">
        <v>60</v>
      </c>
      <c r="C64" s="11" t="s">
        <v>21</v>
      </c>
      <c r="D64" s="11" t="s">
        <v>21</v>
      </c>
      <c r="E64" s="11" t="s">
        <v>21</v>
      </c>
      <c r="F64" s="11" t="s">
        <v>21</v>
      </c>
      <c r="G64" s="11" t="s">
        <v>21</v>
      </c>
      <c r="H64" s="11" t="s">
        <v>21</v>
      </c>
      <c r="I64" s="27" t="s">
        <v>24</v>
      </c>
      <c r="J64" s="1">
        <v>18.5</v>
      </c>
      <c r="K64" s="1">
        <v>17</v>
      </c>
      <c r="L64" s="20" t="s">
        <v>21</v>
      </c>
      <c r="M64" s="20" t="s">
        <v>21</v>
      </c>
      <c r="N64" s="1">
        <v>17</v>
      </c>
      <c r="O64" s="1">
        <v>16.899999999999999</v>
      </c>
      <c r="P64" s="1">
        <v>16.899999999999999</v>
      </c>
      <c r="Q64" s="1">
        <v>16.5</v>
      </c>
      <c r="R64" s="1"/>
      <c r="S64" s="1" t="s">
        <v>21</v>
      </c>
      <c r="T64" s="1">
        <v>16.5</v>
      </c>
      <c r="U64" s="1">
        <v>16</v>
      </c>
    </row>
    <row r="65" spans="1:21" ht="31.5" customHeight="1" x14ac:dyDescent="0.25">
      <c r="A65" s="140" t="s">
        <v>20</v>
      </c>
      <c r="B65" s="140" t="s">
        <v>79</v>
      </c>
      <c r="C65" s="140" t="s">
        <v>147</v>
      </c>
      <c r="D65" s="95">
        <v>840</v>
      </c>
      <c r="E65" s="95">
        <v>1006</v>
      </c>
      <c r="F65" s="96" t="s">
        <v>113</v>
      </c>
      <c r="G65" s="95" t="s">
        <v>21</v>
      </c>
      <c r="H65" s="97" t="s">
        <v>2</v>
      </c>
      <c r="I65" s="104" t="s">
        <v>22</v>
      </c>
      <c r="J65" s="105">
        <v>3680</v>
      </c>
      <c r="K65" s="105">
        <f>SUM(K66:K70)</f>
        <v>4000</v>
      </c>
      <c r="L65" s="105">
        <f t="shared" ref="L65:N65" si="53">SUM(L66:L70)</f>
        <v>4000</v>
      </c>
      <c r="M65" s="105">
        <f t="shared" si="53"/>
        <v>4000</v>
      </c>
      <c r="N65" s="105">
        <f t="shared" si="53"/>
        <v>4000</v>
      </c>
      <c r="O65" s="105">
        <f t="shared" ref="O65:P65" si="54">SUM(O66:O70)</f>
        <v>4680</v>
      </c>
      <c r="P65" s="100">
        <f t="shared" si="54"/>
        <v>20680</v>
      </c>
      <c r="Q65" s="100">
        <f>SUM(Q66:Q70)</f>
        <v>40825.9</v>
      </c>
      <c r="R65" s="100">
        <f t="shared" ref="R65" si="55">SUM(R66:R70)</f>
        <v>40680</v>
      </c>
      <c r="S65" s="100">
        <f t="shared" ref="S65" si="56">SUM(S66:S70)</f>
        <v>40825.9</v>
      </c>
      <c r="T65" s="100">
        <f t="shared" ref="T65" si="57">SUM(T66:T70)</f>
        <v>40545.1</v>
      </c>
      <c r="U65" s="100">
        <f t="shared" ref="U65" si="58">SUM(U66:U70)</f>
        <v>51425.9</v>
      </c>
    </row>
    <row r="66" spans="1:21" x14ac:dyDescent="0.25">
      <c r="A66" s="141"/>
      <c r="B66" s="141"/>
      <c r="C66" s="141"/>
      <c r="D66" s="101"/>
      <c r="E66" s="101"/>
      <c r="F66" s="101"/>
      <c r="G66" s="101"/>
      <c r="H66" s="102" t="s">
        <v>3</v>
      </c>
      <c r="I66" s="104" t="s">
        <v>22</v>
      </c>
      <c r="J66" s="105">
        <v>0</v>
      </c>
      <c r="K66" s="105">
        <f>K72+K80+K87+K94+K101+K109</f>
        <v>0</v>
      </c>
      <c r="L66" s="105">
        <f t="shared" ref="L66:N66" si="59">L72+L80+L87+L94+L101+L109</f>
        <v>0</v>
      </c>
      <c r="M66" s="105">
        <f t="shared" si="59"/>
        <v>0</v>
      </c>
      <c r="N66" s="105">
        <f t="shared" si="59"/>
        <v>0</v>
      </c>
      <c r="O66" s="105">
        <f t="shared" ref="O66:P66" si="60">O72+O80+O87+O94+O101+O109</f>
        <v>0</v>
      </c>
      <c r="P66" s="100">
        <f t="shared" si="60"/>
        <v>0</v>
      </c>
      <c r="Q66" s="100">
        <f>Q72+Q80+Q87+Q94+Q101+Q109</f>
        <v>0</v>
      </c>
      <c r="R66" s="100">
        <f t="shared" ref="R66" si="61">R72+R80+R87+R94+R101+R109</f>
        <v>0</v>
      </c>
      <c r="S66" s="100">
        <f t="shared" ref="S66" si="62">S72+S80+S87+S94+S101+S109</f>
        <v>0</v>
      </c>
      <c r="T66" s="100">
        <f t="shared" ref="T66" si="63">T72+T80+T87+T94+T101+T109</f>
        <v>0</v>
      </c>
      <c r="U66" s="100">
        <f t="shared" ref="U66" si="64">U72+U80+U87+U94+U101+U109</f>
        <v>0</v>
      </c>
    </row>
    <row r="67" spans="1:21" ht="47.25" x14ac:dyDescent="0.25">
      <c r="A67" s="141"/>
      <c r="B67" s="141"/>
      <c r="C67" s="141"/>
      <c r="D67" s="101"/>
      <c r="E67" s="101"/>
      <c r="F67" s="101"/>
      <c r="G67" s="101"/>
      <c r="H67" s="102" t="s">
        <v>5</v>
      </c>
      <c r="I67" s="104" t="s">
        <v>22</v>
      </c>
      <c r="J67" s="105">
        <v>3680</v>
      </c>
      <c r="K67" s="105">
        <f>K73+K81+K88+K95+K102+K110</f>
        <v>4000</v>
      </c>
      <c r="L67" s="105">
        <f t="shared" ref="L67:N67" si="65">L73+L81+L88+L95+L102+L110</f>
        <v>4000</v>
      </c>
      <c r="M67" s="105">
        <f t="shared" si="65"/>
        <v>4000</v>
      </c>
      <c r="N67" s="105">
        <f t="shared" si="65"/>
        <v>4000</v>
      </c>
      <c r="O67" s="105">
        <f t="shared" ref="O67:P67" si="66">O73+O81+O88+O95+O102+O110</f>
        <v>4680</v>
      </c>
      <c r="P67" s="100">
        <f t="shared" si="66"/>
        <v>20680</v>
      </c>
      <c r="Q67" s="100">
        <f>Q73+Q81+Q88+Q95+Q102+Q110</f>
        <v>20826.400000000001</v>
      </c>
      <c r="R67" s="100">
        <f t="shared" ref="R67" si="67">R73+R81+R88+R95+R102+R110</f>
        <v>20680</v>
      </c>
      <c r="S67" s="100">
        <f t="shared" ref="S67" si="68">S73+S81+S88+S95+S102+S110</f>
        <v>20826.400000000001</v>
      </c>
      <c r="T67" s="100">
        <f t="shared" ref="T67" si="69">T73+T81+T88+T95+T102+T110</f>
        <v>20684.5</v>
      </c>
      <c r="U67" s="100">
        <f t="shared" ref="U67" si="70">U73+U81+U88+U95+U102+U110</f>
        <v>31425.9</v>
      </c>
    </row>
    <row r="68" spans="1:21" ht="36.6" customHeight="1" x14ac:dyDescent="0.25">
      <c r="A68" s="141"/>
      <c r="B68" s="141"/>
      <c r="C68" s="141"/>
      <c r="D68" s="95" t="s">
        <v>21</v>
      </c>
      <c r="E68" s="95" t="s">
        <v>21</v>
      </c>
      <c r="F68" s="95" t="s">
        <v>21</v>
      </c>
      <c r="G68" s="95" t="s">
        <v>21</v>
      </c>
      <c r="H68" s="102" t="s">
        <v>4</v>
      </c>
      <c r="I68" s="104" t="s">
        <v>22</v>
      </c>
      <c r="J68" s="105">
        <v>0</v>
      </c>
      <c r="K68" s="105">
        <f>K74+K82+K89+K96+K103+K111</f>
        <v>0</v>
      </c>
      <c r="L68" s="105">
        <f t="shared" ref="L68:N68" si="71">L74+L82+L89+L96+L103+L111</f>
        <v>0</v>
      </c>
      <c r="M68" s="105">
        <f t="shared" si="71"/>
        <v>0</v>
      </c>
      <c r="N68" s="105">
        <f t="shared" si="71"/>
        <v>0</v>
      </c>
      <c r="O68" s="105">
        <f t="shared" ref="O68:P68" si="72">O74+O82+O89+O96+O103+O111</f>
        <v>0</v>
      </c>
      <c r="P68" s="100">
        <f t="shared" si="72"/>
        <v>0</v>
      </c>
      <c r="Q68" s="100">
        <f>Q74+Q82+Q89+Q96+Q103+Q111</f>
        <v>0</v>
      </c>
      <c r="R68" s="100">
        <f t="shared" ref="R68" si="73">R74+R82+R89+R96+R103+R111</f>
        <v>0</v>
      </c>
      <c r="S68" s="100">
        <f t="shared" ref="S68" si="74">S74+S82+S89+S96+S103+S111</f>
        <v>0</v>
      </c>
      <c r="T68" s="100">
        <f t="shared" ref="T68" si="75">T74+T82+T89+T96+T103+T111</f>
        <v>0</v>
      </c>
      <c r="U68" s="100">
        <f t="shared" ref="U68" si="76">U74+U82+U89+U96+U103+U111</f>
        <v>0</v>
      </c>
    </row>
    <row r="69" spans="1:21" ht="78.75" x14ac:dyDescent="0.25">
      <c r="A69" s="141"/>
      <c r="B69" s="141"/>
      <c r="C69" s="141"/>
      <c r="D69" s="95" t="s">
        <v>21</v>
      </c>
      <c r="E69" s="95" t="s">
        <v>21</v>
      </c>
      <c r="F69" s="95" t="s">
        <v>21</v>
      </c>
      <c r="G69" s="95" t="s">
        <v>21</v>
      </c>
      <c r="H69" s="102" t="s">
        <v>6</v>
      </c>
      <c r="I69" s="104" t="s">
        <v>22</v>
      </c>
      <c r="J69" s="105">
        <v>0</v>
      </c>
      <c r="K69" s="105">
        <f>K75+K83+K90+K97+K104+K112</f>
        <v>0</v>
      </c>
      <c r="L69" s="105">
        <f t="shared" ref="L69:N69" si="77">L75+L83+L90+L97+L104+L112</f>
        <v>0</v>
      </c>
      <c r="M69" s="105">
        <f t="shared" si="77"/>
        <v>0</v>
      </c>
      <c r="N69" s="105">
        <f t="shared" si="77"/>
        <v>0</v>
      </c>
      <c r="O69" s="105">
        <f t="shared" ref="O69:P69" si="78">O75+O83+O90+O97+O104+O112</f>
        <v>0</v>
      </c>
      <c r="P69" s="100">
        <f t="shared" si="78"/>
        <v>0</v>
      </c>
      <c r="Q69" s="100">
        <f>Q75+Q83+Q90+Q97+Q104+Q112</f>
        <v>0</v>
      </c>
      <c r="R69" s="100">
        <f t="shared" ref="R69" si="79">R75+R83+R90+R97+R104+R112</f>
        <v>0</v>
      </c>
      <c r="S69" s="100">
        <f t="shared" ref="S69" si="80">S75+S83+S90+S97+S104+S112</f>
        <v>0</v>
      </c>
      <c r="T69" s="100">
        <f t="shared" ref="T69" si="81">T75+T83+T90+T97+T104+T112</f>
        <v>0</v>
      </c>
      <c r="U69" s="100">
        <f t="shared" ref="U69" si="82">U75+U83+U90+U97+U104+U112</f>
        <v>0</v>
      </c>
    </row>
    <row r="70" spans="1:21" ht="31.5" x14ac:dyDescent="0.25">
      <c r="A70" s="148"/>
      <c r="B70" s="148"/>
      <c r="C70" s="148"/>
      <c r="D70" s="95" t="s">
        <v>21</v>
      </c>
      <c r="E70" s="95" t="s">
        <v>21</v>
      </c>
      <c r="F70" s="95" t="s">
        <v>21</v>
      </c>
      <c r="G70" s="95" t="s">
        <v>21</v>
      </c>
      <c r="H70" s="102" t="s">
        <v>7</v>
      </c>
      <c r="I70" s="104" t="s">
        <v>22</v>
      </c>
      <c r="J70" s="105">
        <v>0</v>
      </c>
      <c r="K70" s="105">
        <f>K76+K84+K91+K98+K105+K113</f>
        <v>0</v>
      </c>
      <c r="L70" s="105">
        <f t="shared" ref="L70:N70" si="83">L76+L84+L91+L98+L105+L113</f>
        <v>0</v>
      </c>
      <c r="M70" s="105">
        <f t="shared" si="83"/>
        <v>0</v>
      </c>
      <c r="N70" s="105">
        <f t="shared" si="83"/>
        <v>0</v>
      </c>
      <c r="O70" s="105">
        <f t="shared" ref="O70:P70" si="84">O76+O84+O91+O98+O105+O113</f>
        <v>0</v>
      </c>
      <c r="P70" s="100">
        <f t="shared" si="84"/>
        <v>0</v>
      </c>
      <c r="Q70" s="100">
        <f>Q76+Q84+Q91+Q98+Q105+Q113</f>
        <v>19999.5</v>
      </c>
      <c r="R70" s="100">
        <f t="shared" ref="R70" si="85">R76+R84+R91+R98+R105+R113</f>
        <v>20000</v>
      </c>
      <c r="S70" s="100">
        <f t="shared" ref="S70" si="86">S76+S84+S91+S98+S105+S113</f>
        <v>19999.5</v>
      </c>
      <c r="T70" s="100">
        <f t="shared" ref="T70" si="87">T76+T84+T91+T98+T105+T113</f>
        <v>19860.599999999999</v>
      </c>
      <c r="U70" s="100">
        <f t="shared" ref="U70" si="88">U76+U84+U91+U98+U105+U113</f>
        <v>20000</v>
      </c>
    </row>
    <row r="71" spans="1:21" ht="33" customHeight="1" x14ac:dyDescent="0.25">
      <c r="A71" s="137" t="s">
        <v>37</v>
      </c>
      <c r="B71" s="131" t="s">
        <v>80</v>
      </c>
      <c r="C71" s="142" t="s">
        <v>147</v>
      </c>
      <c r="D71" s="29">
        <v>840</v>
      </c>
      <c r="E71" s="29">
        <v>1006</v>
      </c>
      <c r="F71" s="17" t="s">
        <v>114</v>
      </c>
      <c r="G71" s="29">
        <v>630</v>
      </c>
      <c r="H71" s="18" t="s">
        <v>2</v>
      </c>
      <c r="I71" s="35" t="s">
        <v>22</v>
      </c>
      <c r="J71" s="30">
        <v>3000</v>
      </c>
      <c r="K71" s="20">
        <f>SUM(K72:K76)</f>
        <v>4000</v>
      </c>
      <c r="L71" s="30">
        <f>L72+L73</f>
        <v>4000</v>
      </c>
      <c r="M71" s="30">
        <f t="shared" ref="M71:N71" si="89">M72+M73</f>
        <v>4000</v>
      </c>
      <c r="N71" s="30">
        <f t="shared" si="89"/>
        <v>4000</v>
      </c>
      <c r="O71" s="30">
        <f t="shared" ref="O71" si="90">O72+O73</f>
        <v>4000</v>
      </c>
      <c r="P71" s="1">
        <f t="shared" ref="P71:U71" si="91">SUM(P72:P76)</f>
        <v>20000</v>
      </c>
      <c r="Q71" s="1">
        <f t="shared" si="91"/>
        <v>39999.5</v>
      </c>
      <c r="R71" s="1">
        <f t="shared" si="91"/>
        <v>40000</v>
      </c>
      <c r="S71" s="1">
        <f t="shared" ref="S71" si="92">SUM(S72:S76)</f>
        <v>39999.5</v>
      </c>
      <c r="T71" s="1">
        <f t="shared" si="91"/>
        <v>39718.699999999997</v>
      </c>
      <c r="U71" s="1">
        <f t="shared" si="91"/>
        <v>50000</v>
      </c>
    </row>
    <row r="72" spans="1:21" x14ac:dyDescent="0.25">
      <c r="A72" s="138"/>
      <c r="B72" s="133"/>
      <c r="C72" s="143"/>
      <c r="D72" s="29" t="s">
        <v>21</v>
      </c>
      <c r="E72" s="29" t="s">
        <v>21</v>
      </c>
      <c r="F72" s="29" t="s">
        <v>21</v>
      </c>
      <c r="G72" s="29" t="s">
        <v>21</v>
      </c>
      <c r="H72" s="18" t="s">
        <v>3</v>
      </c>
      <c r="I72" s="35" t="s">
        <v>22</v>
      </c>
      <c r="J72" s="30">
        <v>0</v>
      </c>
      <c r="K72" s="30">
        <v>0</v>
      </c>
      <c r="L72" s="30">
        <v>0</v>
      </c>
      <c r="M72" s="30">
        <v>0</v>
      </c>
      <c r="N72" s="30">
        <v>0</v>
      </c>
      <c r="O72" s="30">
        <v>0</v>
      </c>
      <c r="P72" s="23">
        <v>0</v>
      </c>
      <c r="Q72" s="23">
        <v>0</v>
      </c>
      <c r="R72" s="23">
        <v>0</v>
      </c>
      <c r="S72" s="23">
        <v>0</v>
      </c>
      <c r="T72" s="23">
        <v>0</v>
      </c>
      <c r="U72" s="23">
        <v>0</v>
      </c>
    </row>
    <row r="73" spans="1:21" ht="47.25" x14ac:dyDescent="0.25">
      <c r="A73" s="138"/>
      <c r="B73" s="133"/>
      <c r="C73" s="143"/>
      <c r="D73" s="29" t="s">
        <v>21</v>
      </c>
      <c r="E73" s="29" t="s">
        <v>21</v>
      </c>
      <c r="F73" s="29" t="s">
        <v>21</v>
      </c>
      <c r="G73" s="29" t="s">
        <v>21</v>
      </c>
      <c r="H73" s="18" t="s">
        <v>5</v>
      </c>
      <c r="I73" s="35" t="s">
        <v>22</v>
      </c>
      <c r="J73" s="30">
        <v>3000</v>
      </c>
      <c r="K73" s="30">
        <v>4000</v>
      </c>
      <c r="L73" s="30">
        <v>4000</v>
      </c>
      <c r="M73" s="30">
        <v>4000</v>
      </c>
      <c r="N73" s="30">
        <v>4000</v>
      </c>
      <c r="O73" s="30">
        <v>4000</v>
      </c>
      <c r="P73" s="23">
        <v>20000</v>
      </c>
      <c r="Q73" s="23">
        <v>20000</v>
      </c>
      <c r="R73" s="23">
        <v>20000</v>
      </c>
      <c r="S73" s="23">
        <v>20000</v>
      </c>
      <c r="T73" s="23">
        <v>19858.099999999999</v>
      </c>
      <c r="U73" s="23">
        <v>30000</v>
      </c>
    </row>
    <row r="74" spans="1:21" x14ac:dyDescent="0.25">
      <c r="A74" s="138"/>
      <c r="B74" s="133"/>
      <c r="C74" s="143"/>
      <c r="D74" s="11" t="s">
        <v>21</v>
      </c>
      <c r="E74" s="11" t="s">
        <v>21</v>
      </c>
      <c r="F74" s="11" t="s">
        <v>21</v>
      </c>
      <c r="G74" s="11" t="s">
        <v>21</v>
      </c>
      <c r="H74" s="18" t="s">
        <v>4</v>
      </c>
      <c r="I74" s="35" t="s">
        <v>22</v>
      </c>
      <c r="J74" s="30">
        <v>0</v>
      </c>
      <c r="K74" s="30">
        <v>0</v>
      </c>
      <c r="L74" s="30">
        <v>0</v>
      </c>
      <c r="M74" s="30">
        <v>0</v>
      </c>
      <c r="N74" s="30">
        <v>0</v>
      </c>
      <c r="O74" s="30">
        <v>0</v>
      </c>
      <c r="P74" s="23">
        <v>0</v>
      </c>
      <c r="Q74" s="23">
        <v>0</v>
      </c>
      <c r="R74" s="23">
        <v>0</v>
      </c>
      <c r="S74" s="23">
        <v>0</v>
      </c>
      <c r="T74" s="23">
        <v>0</v>
      </c>
      <c r="U74" s="23">
        <v>0</v>
      </c>
    </row>
    <row r="75" spans="1:21" ht="63" x14ac:dyDescent="0.25">
      <c r="A75" s="138"/>
      <c r="B75" s="133"/>
      <c r="C75" s="143"/>
      <c r="D75" s="11" t="s">
        <v>21</v>
      </c>
      <c r="E75" s="11" t="s">
        <v>21</v>
      </c>
      <c r="F75" s="11" t="s">
        <v>21</v>
      </c>
      <c r="G75" s="11" t="s">
        <v>21</v>
      </c>
      <c r="H75" s="18" t="s">
        <v>6</v>
      </c>
      <c r="I75" s="35" t="s">
        <v>22</v>
      </c>
      <c r="J75" s="30">
        <v>0</v>
      </c>
      <c r="K75" s="30">
        <v>0</v>
      </c>
      <c r="L75" s="30">
        <v>0</v>
      </c>
      <c r="M75" s="30">
        <v>0</v>
      </c>
      <c r="N75" s="30">
        <v>0</v>
      </c>
      <c r="O75" s="30">
        <v>0</v>
      </c>
      <c r="P75" s="23">
        <v>0</v>
      </c>
      <c r="Q75" s="23">
        <v>0</v>
      </c>
      <c r="R75" s="23">
        <v>0</v>
      </c>
      <c r="S75" s="23">
        <v>0</v>
      </c>
      <c r="T75" s="23">
        <v>0</v>
      </c>
      <c r="U75" s="23">
        <v>0</v>
      </c>
    </row>
    <row r="76" spans="1:21" ht="31.5" x14ac:dyDescent="0.25">
      <c r="A76" s="139"/>
      <c r="B76" s="132"/>
      <c r="C76" s="144"/>
      <c r="D76" s="11" t="s">
        <v>21</v>
      </c>
      <c r="E76" s="11" t="s">
        <v>21</v>
      </c>
      <c r="F76" s="11" t="s">
        <v>21</v>
      </c>
      <c r="G76" s="11" t="s">
        <v>21</v>
      </c>
      <c r="H76" s="18" t="s">
        <v>7</v>
      </c>
      <c r="I76" s="35" t="s">
        <v>22</v>
      </c>
      <c r="J76" s="20">
        <v>0</v>
      </c>
      <c r="K76" s="20">
        <v>0</v>
      </c>
      <c r="L76" s="20">
        <v>0</v>
      </c>
      <c r="M76" s="20">
        <v>0</v>
      </c>
      <c r="N76" s="20">
        <v>0</v>
      </c>
      <c r="O76" s="20">
        <v>0</v>
      </c>
      <c r="P76" s="1">
        <v>0</v>
      </c>
      <c r="Q76" s="1">
        <v>19999.5</v>
      </c>
      <c r="R76" s="23">
        <v>20000</v>
      </c>
      <c r="S76" s="1">
        <v>19999.5</v>
      </c>
      <c r="T76" s="1">
        <v>19860.599999999999</v>
      </c>
      <c r="U76" s="23">
        <v>20000</v>
      </c>
    </row>
    <row r="77" spans="1:21" ht="110.45" customHeight="1" x14ac:dyDescent="0.25">
      <c r="A77" s="131" t="s">
        <v>185</v>
      </c>
      <c r="B77" s="151" t="s">
        <v>161</v>
      </c>
      <c r="C77" s="152"/>
      <c r="D77" s="152"/>
      <c r="E77" s="152"/>
      <c r="F77" s="152"/>
      <c r="G77" s="153"/>
      <c r="H77" s="11" t="s">
        <v>21</v>
      </c>
      <c r="I77" s="29" t="s">
        <v>162</v>
      </c>
      <c r="J77" s="29">
        <v>1428</v>
      </c>
      <c r="K77" s="29">
        <v>1442</v>
      </c>
      <c r="L77" s="11" t="s">
        <v>21</v>
      </c>
      <c r="M77" s="11" t="s">
        <v>21</v>
      </c>
      <c r="N77" s="8">
        <v>1286</v>
      </c>
      <c r="O77" s="29">
        <v>1445</v>
      </c>
      <c r="P77" s="42">
        <v>821</v>
      </c>
      <c r="Q77" s="33">
        <v>1448</v>
      </c>
      <c r="R77" s="33">
        <v>1448</v>
      </c>
      <c r="S77" s="43" t="s">
        <v>21</v>
      </c>
      <c r="T77" s="33">
        <v>1448</v>
      </c>
      <c r="U77" s="33">
        <v>825</v>
      </c>
    </row>
    <row r="78" spans="1:21" x14ac:dyDescent="0.25">
      <c r="A78" s="132"/>
      <c r="B78" s="151" t="s">
        <v>163</v>
      </c>
      <c r="C78" s="152"/>
      <c r="D78" s="152"/>
      <c r="E78" s="152"/>
      <c r="F78" s="152"/>
      <c r="G78" s="153"/>
      <c r="H78" s="11" t="s">
        <v>21</v>
      </c>
      <c r="I78" s="29" t="s">
        <v>24</v>
      </c>
      <c r="J78" s="29">
        <v>100.5</v>
      </c>
      <c r="K78" s="29">
        <v>100.5</v>
      </c>
      <c r="L78" s="11" t="s">
        <v>21</v>
      </c>
      <c r="M78" s="11" t="s">
        <v>21</v>
      </c>
      <c r="N78" s="29">
        <v>90.9</v>
      </c>
      <c r="O78" s="29">
        <v>100.5</v>
      </c>
      <c r="P78" s="1">
        <v>100.5</v>
      </c>
      <c r="Q78" s="1"/>
      <c r="R78" s="1">
        <v>100.5</v>
      </c>
      <c r="S78" s="24" t="s">
        <v>21</v>
      </c>
      <c r="T78" s="1"/>
      <c r="U78" s="1"/>
    </row>
    <row r="79" spans="1:21" x14ac:dyDescent="0.25">
      <c r="A79" s="131" t="s">
        <v>32</v>
      </c>
      <c r="B79" s="131" t="s">
        <v>51</v>
      </c>
      <c r="C79" s="154" t="s">
        <v>52</v>
      </c>
      <c r="D79" s="11" t="s">
        <v>21</v>
      </c>
      <c r="E79" s="11" t="s">
        <v>21</v>
      </c>
      <c r="F79" s="11" t="s">
        <v>21</v>
      </c>
      <c r="G79" s="11" t="s">
        <v>21</v>
      </c>
      <c r="H79" s="18" t="s">
        <v>2</v>
      </c>
      <c r="I79" s="19" t="s">
        <v>22</v>
      </c>
      <c r="J79" s="20">
        <v>0</v>
      </c>
      <c r="K79" s="20">
        <f>SUM(K80:K84)</f>
        <v>0</v>
      </c>
      <c r="L79" s="20">
        <v>0</v>
      </c>
      <c r="M79" s="20">
        <v>0</v>
      </c>
      <c r="N79" s="20">
        <v>0</v>
      </c>
      <c r="O79" s="20">
        <v>0</v>
      </c>
      <c r="P79" s="1">
        <v>0</v>
      </c>
      <c r="Q79" s="1">
        <f>SUM(Q80:Q84)</f>
        <v>0</v>
      </c>
      <c r="R79" s="1">
        <v>0</v>
      </c>
      <c r="S79" s="1">
        <v>0</v>
      </c>
      <c r="T79" s="1">
        <v>0</v>
      </c>
      <c r="U79" s="1">
        <v>0</v>
      </c>
    </row>
    <row r="80" spans="1:21" x14ac:dyDescent="0.25">
      <c r="A80" s="133"/>
      <c r="B80" s="133"/>
      <c r="C80" s="155"/>
      <c r="D80" s="11" t="s">
        <v>21</v>
      </c>
      <c r="E80" s="11" t="s">
        <v>21</v>
      </c>
      <c r="F80" s="11" t="s">
        <v>21</v>
      </c>
      <c r="G80" s="11" t="s">
        <v>21</v>
      </c>
      <c r="H80" s="18" t="s">
        <v>3</v>
      </c>
      <c r="I80" s="19" t="s">
        <v>22</v>
      </c>
      <c r="J80" s="20">
        <v>0</v>
      </c>
      <c r="K80" s="20">
        <v>0</v>
      </c>
      <c r="L80" s="20">
        <v>0</v>
      </c>
      <c r="M80" s="20">
        <v>0</v>
      </c>
      <c r="N80" s="20">
        <v>0</v>
      </c>
      <c r="O80" s="20">
        <v>0</v>
      </c>
      <c r="P80" s="1">
        <v>0</v>
      </c>
      <c r="Q80" s="1">
        <v>0</v>
      </c>
      <c r="R80" s="1">
        <v>0</v>
      </c>
      <c r="S80" s="1">
        <v>0</v>
      </c>
      <c r="T80" s="1">
        <v>0</v>
      </c>
      <c r="U80" s="1">
        <v>0</v>
      </c>
    </row>
    <row r="81" spans="1:21" ht="47.25" x14ac:dyDescent="0.25">
      <c r="A81" s="133"/>
      <c r="B81" s="133"/>
      <c r="C81" s="155"/>
      <c r="D81" s="11" t="s">
        <v>21</v>
      </c>
      <c r="E81" s="11" t="s">
        <v>21</v>
      </c>
      <c r="F81" s="11" t="s">
        <v>21</v>
      </c>
      <c r="G81" s="11" t="s">
        <v>21</v>
      </c>
      <c r="H81" s="18" t="s">
        <v>5</v>
      </c>
      <c r="I81" s="19" t="s">
        <v>22</v>
      </c>
      <c r="J81" s="20">
        <v>0</v>
      </c>
      <c r="K81" s="20">
        <v>0</v>
      </c>
      <c r="L81" s="20">
        <v>0</v>
      </c>
      <c r="M81" s="20">
        <v>0</v>
      </c>
      <c r="N81" s="20">
        <v>0</v>
      </c>
      <c r="O81" s="20">
        <v>0</v>
      </c>
      <c r="P81" s="1">
        <v>0</v>
      </c>
      <c r="Q81" s="1">
        <v>0</v>
      </c>
      <c r="R81" s="1">
        <v>0</v>
      </c>
      <c r="S81" s="1">
        <v>0</v>
      </c>
      <c r="T81" s="1">
        <v>0</v>
      </c>
      <c r="U81" s="1">
        <v>0</v>
      </c>
    </row>
    <row r="82" spans="1:21" x14ac:dyDescent="0.25">
      <c r="A82" s="44"/>
      <c r="B82" s="133"/>
      <c r="C82" s="155"/>
      <c r="D82" s="11" t="s">
        <v>21</v>
      </c>
      <c r="E82" s="11" t="s">
        <v>21</v>
      </c>
      <c r="F82" s="11" t="s">
        <v>21</v>
      </c>
      <c r="G82" s="11" t="s">
        <v>21</v>
      </c>
      <c r="H82" s="18" t="s">
        <v>4</v>
      </c>
      <c r="I82" s="19" t="s">
        <v>22</v>
      </c>
      <c r="J82" s="20">
        <v>0</v>
      </c>
      <c r="K82" s="20">
        <v>0</v>
      </c>
      <c r="L82" s="20">
        <v>0</v>
      </c>
      <c r="M82" s="20">
        <v>0</v>
      </c>
      <c r="N82" s="20">
        <v>0</v>
      </c>
      <c r="O82" s="20">
        <v>0</v>
      </c>
      <c r="P82" s="1">
        <v>0</v>
      </c>
      <c r="Q82" s="1">
        <v>0</v>
      </c>
      <c r="R82" s="1">
        <v>0</v>
      </c>
      <c r="S82" s="1">
        <v>0</v>
      </c>
      <c r="T82" s="1">
        <v>0</v>
      </c>
      <c r="U82" s="1">
        <v>0</v>
      </c>
    </row>
    <row r="83" spans="1:21" ht="63" x14ac:dyDescent="0.25">
      <c r="A83" s="44"/>
      <c r="B83" s="133"/>
      <c r="C83" s="155"/>
      <c r="D83" s="11" t="s">
        <v>21</v>
      </c>
      <c r="E83" s="11" t="s">
        <v>21</v>
      </c>
      <c r="F83" s="11" t="s">
        <v>21</v>
      </c>
      <c r="G83" s="11" t="s">
        <v>21</v>
      </c>
      <c r="H83" s="18" t="s">
        <v>6</v>
      </c>
      <c r="I83" s="19" t="s">
        <v>22</v>
      </c>
      <c r="J83" s="20">
        <v>0</v>
      </c>
      <c r="K83" s="20">
        <v>0</v>
      </c>
      <c r="L83" s="20">
        <v>0</v>
      </c>
      <c r="M83" s="20">
        <v>0</v>
      </c>
      <c r="N83" s="20">
        <v>0</v>
      </c>
      <c r="O83" s="20">
        <v>0</v>
      </c>
      <c r="P83" s="1">
        <v>0</v>
      </c>
      <c r="Q83" s="1">
        <v>0</v>
      </c>
      <c r="R83" s="1">
        <v>0</v>
      </c>
      <c r="S83" s="1">
        <v>0</v>
      </c>
      <c r="T83" s="1">
        <v>0</v>
      </c>
      <c r="U83" s="1">
        <v>0</v>
      </c>
    </row>
    <row r="84" spans="1:21" ht="31.5" x14ac:dyDescent="0.25">
      <c r="A84" s="45"/>
      <c r="B84" s="132"/>
      <c r="C84" s="156"/>
      <c r="D84" s="11" t="s">
        <v>21</v>
      </c>
      <c r="E84" s="11" t="s">
        <v>21</v>
      </c>
      <c r="F84" s="11" t="s">
        <v>21</v>
      </c>
      <c r="G84" s="11" t="s">
        <v>21</v>
      </c>
      <c r="H84" s="18" t="s">
        <v>7</v>
      </c>
      <c r="I84" s="19" t="s">
        <v>22</v>
      </c>
      <c r="J84" s="20">
        <v>0</v>
      </c>
      <c r="K84" s="20">
        <v>0</v>
      </c>
      <c r="L84" s="20">
        <v>0</v>
      </c>
      <c r="M84" s="20">
        <v>0</v>
      </c>
      <c r="N84" s="20">
        <v>0</v>
      </c>
      <c r="O84" s="20">
        <v>0</v>
      </c>
      <c r="P84" s="1">
        <v>0</v>
      </c>
      <c r="Q84" s="1">
        <v>0</v>
      </c>
      <c r="R84" s="1">
        <v>0</v>
      </c>
      <c r="S84" s="1">
        <v>0</v>
      </c>
      <c r="T84" s="1">
        <v>0</v>
      </c>
      <c r="U84" s="1">
        <v>0</v>
      </c>
    </row>
    <row r="85" spans="1:21" ht="78.75" x14ac:dyDescent="0.25">
      <c r="A85" s="46" t="s">
        <v>182</v>
      </c>
      <c r="B85" s="151" t="s">
        <v>163</v>
      </c>
      <c r="C85" s="152"/>
      <c r="D85" s="152"/>
      <c r="E85" s="152"/>
      <c r="F85" s="152"/>
      <c r="G85" s="153"/>
      <c r="H85" s="11" t="s">
        <v>21</v>
      </c>
      <c r="I85" s="11" t="s">
        <v>24</v>
      </c>
      <c r="J85" s="29">
        <v>100.5</v>
      </c>
      <c r="K85" s="29">
        <v>100.5</v>
      </c>
      <c r="L85" s="11" t="s">
        <v>21</v>
      </c>
      <c r="M85" s="11" t="s">
        <v>21</v>
      </c>
      <c r="N85" s="29">
        <v>90.9</v>
      </c>
      <c r="O85" s="29">
        <v>100.5</v>
      </c>
      <c r="P85" s="1">
        <v>90.9</v>
      </c>
      <c r="Q85" s="1">
        <v>100.5</v>
      </c>
      <c r="R85" s="1">
        <v>100.5</v>
      </c>
      <c r="S85" s="24" t="s">
        <v>21</v>
      </c>
      <c r="T85" s="1">
        <v>100.5</v>
      </c>
      <c r="U85" s="1">
        <v>100.5</v>
      </c>
    </row>
    <row r="86" spans="1:21" x14ac:dyDescent="0.25">
      <c r="A86" s="16" t="s">
        <v>34</v>
      </c>
      <c r="B86" s="131" t="s">
        <v>53</v>
      </c>
      <c r="C86" s="154" t="s">
        <v>54</v>
      </c>
      <c r="D86" s="29" t="s">
        <v>21</v>
      </c>
      <c r="E86" s="11" t="s">
        <v>21</v>
      </c>
      <c r="F86" s="29" t="s">
        <v>21</v>
      </c>
      <c r="G86" s="11" t="s">
        <v>21</v>
      </c>
      <c r="H86" s="18" t="s">
        <v>2</v>
      </c>
      <c r="I86" s="19" t="s">
        <v>22</v>
      </c>
      <c r="J86" s="20">
        <v>0</v>
      </c>
      <c r="K86" s="20">
        <f>SUM(K87:K91)</f>
        <v>0</v>
      </c>
      <c r="L86" s="20">
        <v>0</v>
      </c>
      <c r="M86" s="20">
        <v>0</v>
      </c>
      <c r="N86" s="20">
        <v>0</v>
      </c>
      <c r="O86" s="20">
        <v>0</v>
      </c>
      <c r="P86" s="1">
        <v>0</v>
      </c>
      <c r="Q86" s="1">
        <f>SUM(Q87:Q91)</f>
        <v>0</v>
      </c>
      <c r="R86" s="1">
        <v>0</v>
      </c>
      <c r="S86" s="1">
        <v>0</v>
      </c>
      <c r="T86" s="1">
        <v>0</v>
      </c>
      <c r="U86" s="1">
        <v>0</v>
      </c>
    </row>
    <row r="87" spans="1:21" x14ac:dyDescent="0.25">
      <c r="A87" s="44"/>
      <c r="B87" s="133"/>
      <c r="C87" s="155"/>
      <c r="D87" s="29" t="s">
        <v>21</v>
      </c>
      <c r="E87" s="11" t="s">
        <v>21</v>
      </c>
      <c r="F87" s="29" t="s">
        <v>21</v>
      </c>
      <c r="G87" s="11" t="s">
        <v>21</v>
      </c>
      <c r="H87" s="18" t="s">
        <v>3</v>
      </c>
      <c r="I87" s="19" t="s">
        <v>22</v>
      </c>
      <c r="J87" s="20">
        <v>0</v>
      </c>
      <c r="K87" s="20">
        <v>0</v>
      </c>
      <c r="L87" s="20">
        <v>0</v>
      </c>
      <c r="M87" s="20">
        <v>0</v>
      </c>
      <c r="N87" s="20">
        <v>0</v>
      </c>
      <c r="O87" s="20">
        <v>0</v>
      </c>
      <c r="P87" s="1">
        <v>0</v>
      </c>
      <c r="Q87" s="1">
        <v>0</v>
      </c>
      <c r="R87" s="1">
        <v>0</v>
      </c>
      <c r="S87" s="1">
        <v>0</v>
      </c>
      <c r="T87" s="1">
        <v>0</v>
      </c>
      <c r="U87" s="1">
        <v>0</v>
      </c>
    </row>
    <row r="88" spans="1:21" ht="47.25" x14ac:dyDescent="0.25">
      <c r="A88" s="44"/>
      <c r="B88" s="133"/>
      <c r="C88" s="155"/>
      <c r="D88" s="29" t="s">
        <v>21</v>
      </c>
      <c r="E88" s="11" t="s">
        <v>21</v>
      </c>
      <c r="F88" s="29" t="s">
        <v>21</v>
      </c>
      <c r="G88" s="11" t="s">
        <v>21</v>
      </c>
      <c r="H88" s="18" t="s">
        <v>5</v>
      </c>
      <c r="I88" s="19" t="s">
        <v>22</v>
      </c>
      <c r="J88" s="20">
        <v>0</v>
      </c>
      <c r="K88" s="20">
        <v>0</v>
      </c>
      <c r="L88" s="20">
        <v>0</v>
      </c>
      <c r="M88" s="20">
        <v>0</v>
      </c>
      <c r="N88" s="20">
        <v>0</v>
      </c>
      <c r="O88" s="20">
        <v>0</v>
      </c>
      <c r="P88" s="1">
        <v>0</v>
      </c>
      <c r="Q88" s="1">
        <v>0</v>
      </c>
      <c r="R88" s="1">
        <v>0</v>
      </c>
      <c r="S88" s="1">
        <v>0</v>
      </c>
      <c r="T88" s="1">
        <v>0</v>
      </c>
      <c r="U88" s="1">
        <v>0</v>
      </c>
    </row>
    <row r="89" spans="1:21" x14ac:dyDescent="0.25">
      <c r="A89" s="44"/>
      <c r="B89" s="133"/>
      <c r="C89" s="155"/>
      <c r="D89" s="11" t="s">
        <v>21</v>
      </c>
      <c r="E89" s="11" t="s">
        <v>21</v>
      </c>
      <c r="F89" s="11" t="s">
        <v>21</v>
      </c>
      <c r="G89" s="11" t="s">
        <v>21</v>
      </c>
      <c r="H89" s="18" t="s">
        <v>4</v>
      </c>
      <c r="I89" s="19" t="s">
        <v>22</v>
      </c>
      <c r="J89" s="20">
        <v>0</v>
      </c>
      <c r="K89" s="20">
        <v>0</v>
      </c>
      <c r="L89" s="20">
        <v>0</v>
      </c>
      <c r="M89" s="20">
        <v>0</v>
      </c>
      <c r="N89" s="20">
        <v>0</v>
      </c>
      <c r="O89" s="20">
        <v>0</v>
      </c>
      <c r="P89" s="1">
        <v>0</v>
      </c>
      <c r="Q89" s="1">
        <v>0</v>
      </c>
      <c r="R89" s="1">
        <v>0</v>
      </c>
      <c r="S89" s="1">
        <v>0</v>
      </c>
      <c r="T89" s="1">
        <v>0</v>
      </c>
      <c r="U89" s="1">
        <v>0</v>
      </c>
    </row>
    <row r="90" spans="1:21" ht="63" x14ac:dyDescent="0.25">
      <c r="A90" s="44"/>
      <c r="B90" s="133"/>
      <c r="C90" s="155"/>
      <c r="D90" s="11" t="s">
        <v>21</v>
      </c>
      <c r="E90" s="11" t="s">
        <v>21</v>
      </c>
      <c r="F90" s="11" t="s">
        <v>21</v>
      </c>
      <c r="G90" s="11" t="s">
        <v>21</v>
      </c>
      <c r="H90" s="18" t="s">
        <v>6</v>
      </c>
      <c r="I90" s="19" t="s">
        <v>22</v>
      </c>
      <c r="J90" s="20">
        <v>0</v>
      </c>
      <c r="K90" s="20">
        <v>0</v>
      </c>
      <c r="L90" s="20">
        <v>0</v>
      </c>
      <c r="M90" s="20">
        <v>0</v>
      </c>
      <c r="N90" s="20">
        <v>0</v>
      </c>
      <c r="O90" s="20">
        <v>0</v>
      </c>
      <c r="P90" s="1">
        <v>0</v>
      </c>
      <c r="Q90" s="1">
        <v>0</v>
      </c>
      <c r="R90" s="1">
        <v>0</v>
      </c>
      <c r="S90" s="1">
        <v>0</v>
      </c>
      <c r="T90" s="1">
        <v>0</v>
      </c>
      <c r="U90" s="1">
        <v>0</v>
      </c>
    </row>
    <row r="91" spans="1:21" ht="31.5" x14ac:dyDescent="0.25">
      <c r="A91" s="45"/>
      <c r="B91" s="132"/>
      <c r="C91" s="156"/>
      <c r="D91" s="11" t="s">
        <v>21</v>
      </c>
      <c r="E91" s="11" t="s">
        <v>21</v>
      </c>
      <c r="F91" s="11" t="s">
        <v>21</v>
      </c>
      <c r="G91" s="11" t="s">
        <v>21</v>
      </c>
      <c r="H91" s="18" t="s">
        <v>7</v>
      </c>
      <c r="I91" s="19" t="s">
        <v>22</v>
      </c>
      <c r="J91" s="20">
        <v>0</v>
      </c>
      <c r="K91" s="20">
        <v>0</v>
      </c>
      <c r="L91" s="20">
        <v>0</v>
      </c>
      <c r="M91" s="20">
        <v>0</v>
      </c>
      <c r="N91" s="20">
        <v>0</v>
      </c>
      <c r="O91" s="20">
        <v>0</v>
      </c>
      <c r="P91" s="1">
        <v>0</v>
      </c>
      <c r="Q91" s="1">
        <v>0</v>
      </c>
      <c r="R91" s="1">
        <v>0</v>
      </c>
      <c r="S91" s="1">
        <v>0</v>
      </c>
      <c r="T91" s="1">
        <v>0</v>
      </c>
      <c r="U91" s="1">
        <v>0</v>
      </c>
    </row>
    <row r="92" spans="1:21" ht="78.75" x14ac:dyDescent="0.25">
      <c r="A92" s="31" t="s">
        <v>186</v>
      </c>
      <c r="B92" s="151" t="s">
        <v>164</v>
      </c>
      <c r="C92" s="152"/>
      <c r="D92" s="152"/>
      <c r="E92" s="152"/>
      <c r="F92" s="152"/>
      <c r="G92" s="153"/>
      <c r="H92" s="11" t="s">
        <v>21</v>
      </c>
      <c r="I92" s="27" t="s">
        <v>24</v>
      </c>
      <c r="J92" s="29">
        <v>100.5</v>
      </c>
      <c r="K92" s="29">
        <v>100.5</v>
      </c>
      <c r="L92" s="11" t="s">
        <v>21</v>
      </c>
      <c r="M92" s="11" t="s">
        <v>21</v>
      </c>
      <c r="N92" s="29">
        <v>100.6</v>
      </c>
      <c r="O92" s="29">
        <v>100.5</v>
      </c>
      <c r="P92" s="1">
        <v>100.6</v>
      </c>
      <c r="Q92" s="1">
        <v>101</v>
      </c>
      <c r="R92" s="1">
        <v>101</v>
      </c>
      <c r="S92" s="24" t="s">
        <v>21</v>
      </c>
      <c r="T92" s="1">
        <v>101</v>
      </c>
      <c r="U92" s="1">
        <v>101.5</v>
      </c>
    </row>
    <row r="93" spans="1:21" x14ac:dyDescent="0.25">
      <c r="A93" s="16" t="s">
        <v>35</v>
      </c>
      <c r="B93" s="131" t="s">
        <v>81</v>
      </c>
      <c r="C93" s="160" t="s">
        <v>130</v>
      </c>
      <c r="D93" s="29" t="s">
        <v>21</v>
      </c>
      <c r="E93" s="29" t="s">
        <v>21</v>
      </c>
      <c r="F93" s="29" t="s">
        <v>21</v>
      </c>
      <c r="G93" s="29" t="s">
        <v>21</v>
      </c>
      <c r="H93" s="18" t="s">
        <v>2</v>
      </c>
      <c r="I93" s="19" t="s">
        <v>22</v>
      </c>
      <c r="J93" s="20">
        <v>0</v>
      </c>
      <c r="K93" s="20">
        <f>SUM(K94:K98)</f>
        <v>0</v>
      </c>
      <c r="L93" s="20">
        <v>0</v>
      </c>
      <c r="M93" s="20">
        <v>0</v>
      </c>
      <c r="N93" s="20">
        <v>0</v>
      </c>
      <c r="O93" s="20">
        <v>0</v>
      </c>
      <c r="P93" s="1">
        <v>0</v>
      </c>
      <c r="Q93" s="1">
        <f>SUM(Q94:Q98)</f>
        <v>0</v>
      </c>
      <c r="R93" s="1">
        <v>0</v>
      </c>
      <c r="S93" s="1">
        <v>0</v>
      </c>
      <c r="T93" s="1">
        <v>0</v>
      </c>
      <c r="U93" s="1">
        <v>0</v>
      </c>
    </row>
    <row r="94" spans="1:21" x14ac:dyDescent="0.25">
      <c r="A94" s="44"/>
      <c r="B94" s="133"/>
      <c r="C94" s="155"/>
      <c r="D94" s="29" t="s">
        <v>21</v>
      </c>
      <c r="E94" s="29" t="s">
        <v>21</v>
      </c>
      <c r="F94" s="29" t="s">
        <v>21</v>
      </c>
      <c r="G94" s="29" t="s">
        <v>21</v>
      </c>
      <c r="H94" s="18" t="s">
        <v>3</v>
      </c>
      <c r="I94" s="19" t="s">
        <v>22</v>
      </c>
      <c r="J94" s="20">
        <v>0</v>
      </c>
      <c r="K94" s="20">
        <v>0</v>
      </c>
      <c r="L94" s="20">
        <v>0</v>
      </c>
      <c r="M94" s="20">
        <v>0</v>
      </c>
      <c r="N94" s="20">
        <v>0</v>
      </c>
      <c r="O94" s="20">
        <v>0</v>
      </c>
      <c r="P94" s="1">
        <v>0</v>
      </c>
      <c r="Q94" s="1">
        <v>0</v>
      </c>
      <c r="R94" s="1">
        <v>0</v>
      </c>
      <c r="S94" s="1">
        <v>0</v>
      </c>
      <c r="T94" s="1">
        <v>0</v>
      </c>
      <c r="U94" s="1">
        <v>0</v>
      </c>
    </row>
    <row r="95" spans="1:21" ht="47.25" x14ac:dyDescent="0.25">
      <c r="A95" s="44"/>
      <c r="B95" s="133"/>
      <c r="C95" s="155"/>
      <c r="D95" s="29" t="s">
        <v>21</v>
      </c>
      <c r="E95" s="29" t="s">
        <v>21</v>
      </c>
      <c r="F95" s="29" t="s">
        <v>21</v>
      </c>
      <c r="G95" s="29" t="s">
        <v>21</v>
      </c>
      <c r="H95" s="18" t="s">
        <v>5</v>
      </c>
      <c r="I95" s="19" t="s">
        <v>22</v>
      </c>
      <c r="J95" s="20">
        <v>0</v>
      </c>
      <c r="K95" s="20">
        <v>0</v>
      </c>
      <c r="L95" s="20">
        <v>0</v>
      </c>
      <c r="M95" s="20">
        <v>0</v>
      </c>
      <c r="N95" s="20">
        <v>0</v>
      </c>
      <c r="O95" s="20">
        <v>0</v>
      </c>
      <c r="P95" s="1">
        <v>0</v>
      </c>
      <c r="Q95" s="1">
        <v>0</v>
      </c>
      <c r="R95" s="1">
        <v>0</v>
      </c>
      <c r="S95" s="1">
        <v>0</v>
      </c>
      <c r="T95" s="1">
        <v>0</v>
      </c>
      <c r="U95" s="1">
        <v>0</v>
      </c>
    </row>
    <row r="96" spans="1:21" x14ac:dyDescent="0.25">
      <c r="A96" s="44"/>
      <c r="B96" s="133"/>
      <c r="C96" s="155"/>
      <c r="D96" s="29" t="s">
        <v>21</v>
      </c>
      <c r="E96" s="29" t="s">
        <v>21</v>
      </c>
      <c r="F96" s="29" t="s">
        <v>21</v>
      </c>
      <c r="G96" s="29" t="s">
        <v>21</v>
      </c>
      <c r="H96" s="18" t="s">
        <v>4</v>
      </c>
      <c r="I96" s="19" t="s">
        <v>22</v>
      </c>
      <c r="J96" s="20">
        <v>0</v>
      </c>
      <c r="K96" s="20">
        <v>0</v>
      </c>
      <c r="L96" s="20">
        <v>0</v>
      </c>
      <c r="M96" s="20">
        <v>0</v>
      </c>
      <c r="N96" s="20">
        <v>0</v>
      </c>
      <c r="O96" s="20">
        <v>0</v>
      </c>
      <c r="P96" s="1">
        <v>0</v>
      </c>
      <c r="Q96" s="1">
        <v>0</v>
      </c>
      <c r="R96" s="1">
        <v>0</v>
      </c>
      <c r="S96" s="1">
        <v>0</v>
      </c>
      <c r="T96" s="1">
        <v>0</v>
      </c>
      <c r="U96" s="1">
        <v>0</v>
      </c>
    </row>
    <row r="97" spans="1:21" ht="63" x14ac:dyDescent="0.25">
      <c r="A97" s="44"/>
      <c r="B97" s="133"/>
      <c r="C97" s="155"/>
      <c r="D97" s="29" t="s">
        <v>21</v>
      </c>
      <c r="E97" s="29" t="s">
        <v>21</v>
      </c>
      <c r="F97" s="29" t="s">
        <v>21</v>
      </c>
      <c r="G97" s="29" t="s">
        <v>21</v>
      </c>
      <c r="H97" s="18" t="s">
        <v>6</v>
      </c>
      <c r="I97" s="19" t="s">
        <v>22</v>
      </c>
      <c r="J97" s="20">
        <v>0</v>
      </c>
      <c r="K97" s="20">
        <v>0</v>
      </c>
      <c r="L97" s="20">
        <v>0</v>
      </c>
      <c r="M97" s="20">
        <v>0</v>
      </c>
      <c r="N97" s="20">
        <v>0</v>
      </c>
      <c r="O97" s="20">
        <v>0</v>
      </c>
      <c r="P97" s="1">
        <v>0</v>
      </c>
      <c r="Q97" s="1">
        <v>0</v>
      </c>
      <c r="R97" s="1">
        <v>0</v>
      </c>
      <c r="S97" s="1">
        <v>0</v>
      </c>
      <c r="T97" s="1">
        <v>0</v>
      </c>
      <c r="U97" s="1">
        <v>0</v>
      </c>
    </row>
    <row r="98" spans="1:21" ht="31.5" x14ac:dyDescent="0.25">
      <c r="A98" s="45"/>
      <c r="B98" s="132"/>
      <c r="C98" s="156"/>
      <c r="D98" s="11" t="s">
        <v>21</v>
      </c>
      <c r="E98" s="11" t="s">
        <v>21</v>
      </c>
      <c r="F98" s="11" t="s">
        <v>21</v>
      </c>
      <c r="G98" s="11" t="s">
        <v>21</v>
      </c>
      <c r="H98" s="18" t="s">
        <v>7</v>
      </c>
      <c r="I98" s="19" t="s">
        <v>22</v>
      </c>
      <c r="J98" s="20">
        <v>0</v>
      </c>
      <c r="K98" s="20">
        <v>0</v>
      </c>
      <c r="L98" s="20">
        <v>0</v>
      </c>
      <c r="M98" s="20">
        <v>0</v>
      </c>
      <c r="N98" s="20">
        <v>0</v>
      </c>
      <c r="O98" s="20">
        <v>0</v>
      </c>
      <c r="P98" s="1">
        <v>0</v>
      </c>
      <c r="Q98" s="1">
        <v>0</v>
      </c>
      <c r="R98" s="1">
        <v>0</v>
      </c>
      <c r="S98" s="1">
        <v>0</v>
      </c>
      <c r="T98" s="1">
        <v>0</v>
      </c>
      <c r="U98" s="1">
        <v>0</v>
      </c>
    </row>
    <row r="99" spans="1:21" ht="78.75" x14ac:dyDescent="0.25">
      <c r="A99" s="16" t="s">
        <v>72</v>
      </c>
      <c r="B99" s="151" t="s">
        <v>165</v>
      </c>
      <c r="C99" s="152"/>
      <c r="D99" s="152"/>
      <c r="E99" s="152"/>
      <c r="F99" s="152"/>
      <c r="G99" s="153"/>
      <c r="H99" s="11" t="s">
        <v>21</v>
      </c>
      <c r="I99" s="47" t="s">
        <v>25</v>
      </c>
      <c r="J99" s="29">
        <v>2210</v>
      </c>
      <c r="K99" s="29">
        <v>2276</v>
      </c>
      <c r="L99" s="11" t="s">
        <v>21</v>
      </c>
      <c r="M99" s="11" t="s">
        <v>21</v>
      </c>
      <c r="N99" s="8" t="s">
        <v>68</v>
      </c>
      <c r="O99" s="29">
        <v>2291</v>
      </c>
      <c r="P99" s="42">
        <v>1965</v>
      </c>
      <c r="Q99" s="33">
        <v>2305</v>
      </c>
      <c r="R99" s="33">
        <v>2305</v>
      </c>
      <c r="S99" s="43" t="s">
        <v>21</v>
      </c>
      <c r="T99" s="42">
        <v>2305</v>
      </c>
      <c r="U99" s="33">
        <v>2305</v>
      </c>
    </row>
    <row r="100" spans="1:21" ht="31.5" x14ac:dyDescent="0.25">
      <c r="A100" s="16" t="s">
        <v>166</v>
      </c>
      <c r="B100" s="131" t="s">
        <v>56</v>
      </c>
      <c r="C100" s="154" t="s">
        <v>55</v>
      </c>
      <c r="D100" s="29">
        <v>856</v>
      </c>
      <c r="E100" s="11">
        <v>1006</v>
      </c>
      <c r="F100" s="8" t="s">
        <v>115</v>
      </c>
      <c r="G100" s="11">
        <v>630</v>
      </c>
      <c r="H100" s="18" t="s">
        <v>2</v>
      </c>
      <c r="I100" s="19" t="s">
        <v>22</v>
      </c>
      <c r="J100" s="48">
        <v>680</v>
      </c>
      <c r="K100" s="20">
        <f>SUM(K101:K105)</f>
        <v>0</v>
      </c>
      <c r="L100" s="48">
        <v>0</v>
      </c>
      <c r="M100" s="48">
        <v>0</v>
      </c>
      <c r="N100" s="48">
        <v>0</v>
      </c>
      <c r="O100" s="48">
        <v>680</v>
      </c>
      <c r="P100" s="1">
        <f t="shared" ref="P100" si="93">SUM(P101:P105)</f>
        <v>680</v>
      </c>
      <c r="Q100" s="1">
        <f>SUM(Q101:Q105)</f>
        <v>826.4</v>
      </c>
      <c r="R100" s="1">
        <v>680</v>
      </c>
      <c r="S100" s="1">
        <f t="shared" ref="S100:U100" si="94">SUM(S101:S105)</f>
        <v>826.4</v>
      </c>
      <c r="T100" s="1">
        <f t="shared" si="94"/>
        <v>826.4</v>
      </c>
      <c r="U100" s="1">
        <f t="shared" si="94"/>
        <v>1425.9</v>
      </c>
    </row>
    <row r="101" spans="1:21" x14ac:dyDescent="0.25">
      <c r="A101" s="44"/>
      <c r="B101" s="133"/>
      <c r="C101" s="155"/>
      <c r="D101" s="29" t="s">
        <v>21</v>
      </c>
      <c r="E101" s="29" t="s">
        <v>21</v>
      </c>
      <c r="F101" s="29" t="s">
        <v>21</v>
      </c>
      <c r="G101" s="29" t="s">
        <v>21</v>
      </c>
      <c r="H101" s="18" t="s">
        <v>3</v>
      </c>
      <c r="I101" s="19" t="s">
        <v>22</v>
      </c>
      <c r="J101" s="48">
        <v>0</v>
      </c>
      <c r="K101" s="48">
        <v>0</v>
      </c>
      <c r="L101" s="48">
        <v>0</v>
      </c>
      <c r="M101" s="48">
        <v>0</v>
      </c>
      <c r="N101" s="48">
        <v>0</v>
      </c>
      <c r="O101" s="48">
        <v>0</v>
      </c>
      <c r="P101" s="1">
        <v>0</v>
      </c>
      <c r="Q101" s="1">
        <v>0</v>
      </c>
      <c r="R101" s="1">
        <v>0</v>
      </c>
      <c r="S101" s="1">
        <v>0</v>
      </c>
      <c r="T101" s="1">
        <v>0</v>
      </c>
      <c r="U101" s="1">
        <v>0</v>
      </c>
    </row>
    <row r="102" spans="1:21" ht="47.25" x14ac:dyDescent="0.25">
      <c r="A102" s="44"/>
      <c r="B102" s="133"/>
      <c r="C102" s="155"/>
      <c r="D102" s="29" t="s">
        <v>21</v>
      </c>
      <c r="E102" s="29" t="s">
        <v>21</v>
      </c>
      <c r="F102" s="29" t="s">
        <v>21</v>
      </c>
      <c r="G102" s="29" t="s">
        <v>21</v>
      </c>
      <c r="H102" s="18" t="s">
        <v>5</v>
      </c>
      <c r="I102" s="19" t="s">
        <v>22</v>
      </c>
      <c r="J102" s="48">
        <v>680</v>
      </c>
      <c r="K102" s="48">
        <v>0</v>
      </c>
      <c r="L102" s="48">
        <v>0</v>
      </c>
      <c r="M102" s="48">
        <v>0</v>
      </c>
      <c r="N102" s="48">
        <v>0</v>
      </c>
      <c r="O102" s="48">
        <v>680</v>
      </c>
      <c r="P102" s="1">
        <v>680</v>
      </c>
      <c r="Q102" s="1">
        <v>826.4</v>
      </c>
      <c r="R102" s="1">
        <v>680</v>
      </c>
      <c r="S102" s="1">
        <v>826.4</v>
      </c>
      <c r="T102" s="1">
        <v>826.4</v>
      </c>
      <c r="U102" s="1">
        <v>1425.9</v>
      </c>
    </row>
    <row r="103" spans="1:21" x14ac:dyDescent="0.25">
      <c r="A103" s="44"/>
      <c r="B103" s="133"/>
      <c r="C103" s="155"/>
      <c r="D103" s="11" t="s">
        <v>21</v>
      </c>
      <c r="E103" s="11" t="s">
        <v>21</v>
      </c>
      <c r="F103" s="11" t="s">
        <v>21</v>
      </c>
      <c r="G103" s="11" t="s">
        <v>21</v>
      </c>
      <c r="H103" s="18" t="s">
        <v>4</v>
      </c>
      <c r="I103" s="19" t="s">
        <v>22</v>
      </c>
      <c r="J103" s="48">
        <v>0</v>
      </c>
      <c r="K103" s="48">
        <v>0</v>
      </c>
      <c r="L103" s="48">
        <v>0</v>
      </c>
      <c r="M103" s="48">
        <v>0</v>
      </c>
      <c r="N103" s="48">
        <v>0</v>
      </c>
      <c r="O103" s="48">
        <v>0</v>
      </c>
      <c r="P103" s="1">
        <v>0</v>
      </c>
      <c r="Q103" s="1">
        <v>0</v>
      </c>
      <c r="R103" s="1">
        <v>0</v>
      </c>
      <c r="S103" s="1">
        <v>0</v>
      </c>
      <c r="T103" s="1">
        <v>0</v>
      </c>
      <c r="U103" s="1">
        <v>0</v>
      </c>
    </row>
    <row r="104" spans="1:21" ht="63" x14ac:dyDescent="0.25">
      <c r="A104" s="44"/>
      <c r="B104" s="133"/>
      <c r="C104" s="155"/>
      <c r="D104" s="11" t="s">
        <v>21</v>
      </c>
      <c r="E104" s="11" t="s">
        <v>21</v>
      </c>
      <c r="F104" s="11" t="s">
        <v>21</v>
      </c>
      <c r="G104" s="11" t="s">
        <v>21</v>
      </c>
      <c r="H104" s="18" t="s">
        <v>6</v>
      </c>
      <c r="I104" s="19" t="s">
        <v>22</v>
      </c>
      <c r="J104" s="48">
        <v>0</v>
      </c>
      <c r="K104" s="48">
        <v>0</v>
      </c>
      <c r="L104" s="48">
        <v>0</v>
      </c>
      <c r="M104" s="48">
        <v>0</v>
      </c>
      <c r="N104" s="48">
        <v>0</v>
      </c>
      <c r="O104" s="48">
        <v>0</v>
      </c>
      <c r="P104" s="1">
        <v>0</v>
      </c>
      <c r="Q104" s="1">
        <v>0</v>
      </c>
      <c r="R104" s="1">
        <v>0</v>
      </c>
      <c r="S104" s="1">
        <v>0</v>
      </c>
      <c r="T104" s="1">
        <v>0</v>
      </c>
      <c r="U104" s="1">
        <v>0</v>
      </c>
    </row>
    <row r="105" spans="1:21" ht="31.5" x14ac:dyDescent="0.25">
      <c r="A105" s="45"/>
      <c r="B105" s="132"/>
      <c r="C105" s="156"/>
      <c r="D105" s="11" t="s">
        <v>21</v>
      </c>
      <c r="E105" s="11" t="s">
        <v>21</v>
      </c>
      <c r="F105" s="11" t="s">
        <v>21</v>
      </c>
      <c r="G105" s="11" t="s">
        <v>21</v>
      </c>
      <c r="H105" s="18" t="s">
        <v>7</v>
      </c>
      <c r="I105" s="19" t="s">
        <v>22</v>
      </c>
      <c r="J105" s="48">
        <v>0</v>
      </c>
      <c r="K105" s="48">
        <v>0</v>
      </c>
      <c r="L105" s="48">
        <v>0</v>
      </c>
      <c r="M105" s="48">
        <v>0</v>
      </c>
      <c r="N105" s="48">
        <v>0</v>
      </c>
      <c r="O105" s="48">
        <v>0</v>
      </c>
      <c r="P105" s="1">
        <v>0</v>
      </c>
      <c r="Q105" s="1">
        <v>0</v>
      </c>
      <c r="R105" s="1">
        <v>0</v>
      </c>
      <c r="S105" s="1">
        <v>0</v>
      </c>
      <c r="T105" s="1">
        <v>0</v>
      </c>
      <c r="U105" s="1">
        <v>0</v>
      </c>
    </row>
    <row r="106" spans="1:21" x14ac:dyDescent="0.25">
      <c r="A106" s="131" t="s">
        <v>70</v>
      </c>
      <c r="B106" s="151" t="s">
        <v>167</v>
      </c>
      <c r="C106" s="152"/>
      <c r="D106" s="152"/>
      <c r="E106" s="152"/>
      <c r="F106" s="152"/>
      <c r="G106" s="153"/>
      <c r="H106" s="11" t="s">
        <v>21</v>
      </c>
      <c r="I106" s="47" t="s">
        <v>168</v>
      </c>
      <c r="J106" s="29">
        <v>1428</v>
      </c>
      <c r="K106" s="29">
        <v>1442</v>
      </c>
      <c r="L106" s="11" t="s">
        <v>21</v>
      </c>
      <c r="M106" s="11" t="s">
        <v>21</v>
      </c>
      <c r="N106" s="29">
        <v>1286</v>
      </c>
      <c r="O106" s="29">
        <v>1445</v>
      </c>
      <c r="P106" s="1">
        <v>1286</v>
      </c>
      <c r="Q106" s="1"/>
      <c r="R106" s="1">
        <v>1445</v>
      </c>
      <c r="S106" s="24" t="s">
        <v>21</v>
      </c>
      <c r="T106" s="1">
        <v>1286</v>
      </c>
      <c r="U106" s="1"/>
    </row>
    <row r="107" spans="1:21" x14ac:dyDescent="0.25">
      <c r="A107" s="132"/>
      <c r="B107" s="151" t="s">
        <v>163</v>
      </c>
      <c r="C107" s="152"/>
      <c r="D107" s="152"/>
      <c r="E107" s="152"/>
      <c r="F107" s="152"/>
      <c r="G107" s="153"/>
      <c r="H107" s="11"/>
      <c r="I107" s="47" t="s">
        <v>24</v>
      </c>
      <c r="J107" s="29">
        <v>100.5</v>
      </c>
      <c r="K107" s="29">
        <v>100.5</v>
      </c>
      <c r="L107" s="11" t="s">
        <v>21</v>
      </c>
      <c r="M107" s="11" t="s">
        <v>21</v>
      </c>
      <c r="N107" s="29">
        <v>90.9</v>
      </c>
      <c r="O107" s="29">
        <v>100.5</v>
      </c>
      <c r="P107" s="1">
        <v>100.5</v>
      </c>
      <c r="Q107" s="1"/>
      <c r="R107" s="1">
        <v>100.5</v>
      </c>
      <c r="S107" s="24" t="s">
        <v>21</v>
      </c>
      <c r="T107" s="1">
        <v>100.5</v>
      </c>
      <c r="U107" s="1"/>
    </row>
    <row r="108" spans="1:21" x14ac:dyDescent="0.25">
      <c r="A108" s="142" t="s">
        <v>38</v>
      </c>
      <c r="B108" s="131" t="s">
        <v>57</v>
      </c>
      <c r="C108" s="154" t="s">
        <v>55</v>
      </c>
      <c r="D108" s="29" t="s">
        <v>21</v>
      </c>
      <c r="E108" s="29" t="s">
        <v>21</v>
      </c>
      <c r="F108" s="29" t="s">
        <v>21</v>
      </c>
      <c r="G108" s="29" t="s">
        <v>21</v>
      </c>
      <c r="H108" s="18" t="s">
        <v>2</v>
      </c>
      <c r="I108" s="19" t="s">
        <v>22</v>
      </c>
      <c r="J108" s="20">
        <v>0</v>
      </c>
      <c r="K108" s="20">
        <f>SUM(K109:K113)</f>
        <v>0</v>
      </c>
      <c r="L108" s="20">
        <v>0</v>
      </c>
      <c r="M108" s="20">
        <v>0</v>
      </c>
      <c r="N108" s="20">
        <v>0</v>
      </c>
      <c r="O108" s="20">
        <v>0</v>
      </c>
      <c r="P108" s="1">
        <v>0</v>
      </c>
      <c r="Q108" s="1">
        <f>SUM(Q109:Q113)</f>
        <v>0</v>
      </c>
      <c r="R108" s="1">
        <v>0</v>
      </c>
      <c r="S108" s="1">
        <v>0</v>
      </c>
      <c r="T108" s="1">
        <v>0</v>
      </c>
      <c r="U108" s="1">
        <v>0</v>
      </c>
    </row>
    <row r="109" spans="1:21" x14ac:dyDescent="0.25">
      <c r="A109" s="143"/>
      <c r="B109" s="133"/>
      <c r="C109" s="155"/>
      <c r="D109" s="29" t="s">
        <v>21</v>
      </c>
      <c r="E109" s="29" t="s">
        <v>21</v>
      </c>
      <c r="F109" s="29" t="s">
        <v>21</v>
      </c>
      <c r="G109" s="29" t="s">
        <v>21</v>
      </c>
      <c r="H109" s="18" t="s">
        <v>3</v>
      </c>
      <c r="I109" s="19" t="s">
        <v>22</v>
      </c>
      <c r="J109" s="20">
        <v>0</v>
      </c>
      <c r="K109" s="20">
        <v>0</v>
      </c>
      <c r="L109" s="20">
        <v>0</v>
      </c>
      <c r="M109" s="20">
        <v>0</v>
      </c>
      <c r="N109" s="20">
        <v>0</v>
      </c>
      <c r="O109" s="20">
        <v>0</v>
      </c>
      <c r="P109" s="1">
        <v>0</v>
      </c>
      <c r="Q109" s="1">
        <v>0</v>
      </c>
      <c r="R109" s="1">
        <v>0</v>
      </c>
      <c r="S109" s="1">
        <v>0</v>
      </c>
      <c r="T109" s="1">
        <v>0</v>
      </c>
      <c r="U109" s="1">
        <v>0</v>
      </c>
    </row>
    <row r="110" spans="1:21" ht="47.25" x14ac:dyDescent="0.25">
      <c r="A110" s="143"/>
      <c r="B110" s="133"/>
      <c r="C110" s="155"/>
      <c r="D110" s="29" t="s">
        <v>21</v>
      </c>
      <c r="E110" s="29" t="s">
        <v>21</v>
      </c>
      <c r="F110" s="29" t="s">
        <v>21</v>
      </c>
      <c r="G110" s="29" t="s">
        <v>21</v>
      </c>
      <c r="H110" s="18" t="s">
        <v>5</v>
      </c>
      <c r="I110" s="19" t="s">
        <v>22</v>
      </c>
      <c r="J110" s="20">
        <v>0</v>
      </c>
      <c r="K110" s="20">
        <v>0</v>
      </c>
      <c r="L110" s="20">
        <v>0</v>
      </c>
      <c r="M110" s="20">
        <v>0</v>
      </c>
      <c r="N110" s="20">
        <v>0</v>
      </c>
      <c r="O110" s="20">
        <v>0</v>
      </c>
      <c r="P110" s="1">
        <v>0</v>
      </c>
      <c r="Q110" s="1">
        <v>0</v>
      </c>
      <c r="R110" s="1">
        <v>0</v>
      </c>
      <c r="S110" s="1">
        <v>0</v>
      </c>
      <c r="T110" s="1">
        <v>0</v>
      </c>
      <c r="U110" s="1">
        <v>0</v>
      </c>
    </row>
    <row r="111" spans="1:21" x14ac:dyDescent="0.25">
      <c r="A111" s="44"/>
      <c r="B111" s="133"/>
      <c r="C111" s="155"/>
      <c r="D111" s="11" t="s">
        <v>21</v>
      </c>
      <c r="E111" s="11" t="s">
        <v>21</v>
      </c>
      <c r="F111" s="11" t="s">
        <v>21</v>
      </c>
      <c r="G111" s="11" t="s">
        <v>21</v>
      </c>
      <c r="H111" s="18" t="s">
        <v>4</v>
      </c>
      <c r="I111" s="19" t="s">
        <v>22</v>
      </c>
      <c r="J111" s="20">
        <v>0</v>
      </c>
      <c r="K111" s="20">
        <v>0</v>
      </c>
      <c r="L111" s="20">
        <v>0</v>
      </c>
      <c r="M111" s="20">
        <v>0</v>
      </c>
      <c r="N111" s="20">
        <v>0</v>
      </c>
      <c r="O111" s="20">
        <v>0</v>
      </c>
      <c r="P111" s="1">
        <v>0</v>
      </c>
      <c r="Q111" s="1">
        <v>0</v>
      </c>
      <c r="R111" s="1">
        <v>0</v>
      </c>
      <c r="S111" s="1">
        <v>0</v>
      </c>
      <c r="T111" s="1">
        <v>0</v>
      </c>
      <c r="U111" s="1">
        <v>0</v>
      </c>
    </row>
    <row r="112" spans="1:21" ht="63" x14ac:dyDescent="0.25">
      <c r="A112" s="44"/>
      <c r="B112" s="133"/>
      <c r="C112" s="155"/>
      <c r="D112" s="11" t="s">
        <v>21</v>
      </c>
      <c r="E112" s="11" t="s">
        <v>21</v>
      </c>
      <c r="F112" s="11" t="s">
        <v>21</v>
      </c>
      <c r="G112" s="11" t="s">
        <v>21</v>
      </c>
      <c r="H112" s="18" t="s">
        <v>6</v>
      </c>
      <c r="I112" s="19" t="s">
        <v>22</v>
      </c>
      <c r="J112" s="20">
        <v>0</v>
      </c>
      <c r="K112" s="20">
        <v>0</v>
      </c>
      <c r="L112" s="20">
        <v>0</v>
      </c>
      <c r="M112" s="20">
        <v>0</v>
      </c>
      <c r="N112" s="20">
        <v>0</v>
      </c>
      <c r="O112" s="20">
        <v>0</v>
      </c>
      <c r="P112" s="1">
        <v>0</v>
      </c>
      <c r="Q112" s="1">
        <v>0</v>
      </c>
      <c r="R112" s="1">
        <v>0</v>
      </c>
      <c r="S112" s="1">
        <v>0</v>
      </c>
      <c r="T112" s="1">
        <v>0</v>
      </c>
      <c r="U112" s="1">
        <v>0</v>
      </c>
    </row>
    <row r="113" spans="1:21" ht="31.5" x14ac:dyDescent="0.25">
      <c r="A113" s="45"/>
      <c r="B113" s="132"/>
      <c r="C113" s="156"/>
      <c r="D113" s="11" t="s">
        <v>21</v>
      </c>
      <c r="E113" s="11" t="s">
        <v>21</v>
      </c>
      <c r="F113" s="11" t="s">
        <v>21</v>
      </c>
      <c r="G113" s="11" t="s">
        <v>21</v>
      </c>
      <c r="H113" s="18" t="s">
        <v>7</v>
      </c>
      <c r="I113" s="19" t="s">
        <v>22</v>
      </c>
      <c r="J113" s="20">
        <v>0</v>
      </c>
      <c r="K113" s="20">
        <v>0</v>
      </c>
      <c r="L113" s="20">
        <v>0</v>
      </c>
      <c r="M113" s="20">
        <v>0</v>
      </c>
      <c r="N113" s="20">
        <v>0</v>
      </c>
      <c r="O113" s="20">
        <v>0</v>
      </c>
      <c r="P113" s="1">
        <v>0</v>
      </c>
      <c r="Q113" s="1">
        <v>0</v>
      </c>
      <c r="R113" s="1">
        <v>0</v>
      </c>
      <c r="S113" s="1">
        <v>0</v>
      </c>
      <c r="T113" s="1">
        <v>0</v>
      </c>
      <c r="U113" s="1">
        <v>0</v>
      </c>
    </row>
    <row r="114" spans="1:21" ht="78.75" x14ac:dyDescent="0.25">
      <c r="A114" s="16" t="s">
        <v>71</v>
      </c>
      <c r="B114" s="151" t="s">
        <v>169</v>
      </c>
      <c r="C114" s="152"/>
      <c r="D114" s="152"/>
      <c r="E114" s="152"/>
      <c r="F114" s="152"/>
      <c r="G114" s="153"/>
      <c r="H114" s="11" t="s">
        <v>21</v>
      </c>
      <c r="I114" s="47" t="s">
        <v>25</v>
      </c>
      <c r="J114" s="29">
        <v>26175</v>
      </c>
      <c r="K114" s="29">
        <v>27843</v>
      </c>
      <c r="L114" s="11" t="s">
        <v>21</v>
      </c>
      <c r="M114" s="11" t="s">
        <v>21</v>
      </c>
      <c r="N114" s="8" t="s">
        <v>68</v>
      </c>
      <c r="O114" s="29">
        <v>27758</v>
      </c>
      <c r="P114" s="42">
        <v>8247</v>
      </c>
      <c r="Q114" s="33">
        <v>28033</v>
      </c>
      <c r="R114" s="33">
        <v>28033</v>
      </c>
      <c r="S114" s="43" t="s">
        <v>21</v>
      </c>
      <c r="T114" s="33">
        <v>28033</v>
      </c>
      <c r="U114" s="33">
        <v>10000</v>
      </c>
    </row>
    <row r="115" spans="1:21" ht="31.5" x14ac:dyDescent="0.25">
      <c r="A115" s="140" t="s">
        <v>20</v>
      </c>
      <c r="B115" s="140" t="s">
        <v>29</v>
      </c>
      <c r="C115" s="157" t="s">
        <v>50</v>
      </c>
      <c r="D115" s="95">
        <v>856</v>
      </c>
      <c r="E115" s="95" t="s">
        <v>21</v>
      </c>
      <c r="F115" s="106" t="s">
        <v>116</v>
      </c>
      <c r="G115" s="95" t="s">
        <v>21</v>
      </c>
      <c r="H115" s="107" t="s">
        <v>2</v>
      </c>
      <c r="I115" s="98" t="s">
        <v>22</v>
      </c>
      <c r="J115" s="99">
        <f>J116+J117</f>
        <v>154673.68</v>
      </c>
      <c r="K115" s="99">
        <f>SUM(K116:K120)</f>
        <v>96987.3</v>
      </c>
      <c r="L115" s="99">
        <f t="shared" ref="L115:N115" si="95">SUM(L116:L120)</f>
        <v>96987.3</v>
      </c>
      <c r="M115" s="99">
        <f t="shared" si="95"/>
        <v>96987.3</v>
      </c>
      <c r="N115" s="99">
        <f t="shared" si="95"/>
        <v>96987.3</v>
      </c>
      <c r="O115" s="99">
        <f t="shared" ref="O115:P115" si="96">SUM(O116:O120)</f>
        <v>0</v>
      </c>
      <c r="P115" s="100">
        <f t="shared" si="96"/>
        <v>0</v>
      </c>
      <c r="Q115" s="100">
        <f>SUM(Q116:Q120)</f>
        <v>12586.5</v>
      </c>
      <c r="R115" s="100">
        <f t="shared" ref="R115" si="97">SUM(R116:R120)</f>
        <v>10169.200000000001</v>
      </c>
      <c r="S115" s="100">
        <f>SUM(S116:S120)</f>
        <v>12586.5</v>
      </c>
      <c r="T115" s="100">
        <f t="shared" ref="T115" si="98">SUM(T116:T120)</f>
        <v>0</v>
      </c>
      <c r="U115" s="100">
        <f t="shared" ref="U115" si="99">SUM(U116:U120)</f>
        <v>8500</v>
      </c>
    </row>
    <row r="116" spans="1:21" x14ac:dyDescent="0.25">
      <c r="A116" s="141"/>
      <c r="B116" s="141"/>
      <c r="C116" s="158"/>
      <c r="D116" s="95" t="s">
        <v>21</v>
      </c>
      <c r="E116" s="95" t="s">
        <v>21</v>
      </c>
      <c r="F116" s="95" t="s">
        <v>21</v>
      </c>
      <c r="G116" s="95" t="s">
        <v>21</v>
      </c>
      <c r="H116" s="107" t="s">
        <v>3</v>
      </c>
      <c r="I116" s="98" t="s">
        <v>22</v>
      </c>
      <c r="J116" s="99">
        <v>144788.5</v>
      </c>
      <c r="K116" s="99">
        <f>K122+K134+K141</f>
        <v>96017.5</v>
      </c>
      <c r="L116" s="99">
        <f t="shared" ref="L116:N116" si="100">L122+L134+L141</f>
        <v>96017.5</v>
      </c>
      <c r="M116" s="99">
        <f t="shared" si="100"/>
        <v>96017.5</v>
      </c>
      <c r="N116" s="99">
        <f t="shared" si="100"/>
        <v>96017.5</v>
      </c>
      <c r="O116" s="99">
        <f t="shared" ref="O116:P116" si="101">O122+O134+O141</f>
        <v>0</v>
      </c>
      <c r="P116" s="100">
        <f t="shared" si="101"/>
        <v>0</v>
      </c>
      <c r="Q116" s="100">
        <f>Q122+Q134+Q141</f>
        <v>0</v>
      </c>
      <c r="R116" s="100">
        <f t="shared" ref="R116" si="102">R122+R134+R141</f>
        <v>0</v>
      </c>
      <c r="S116" s="100">
        <f>S122+S134+S141</f>
        <v>0</v>
      </c>
      <c r="T116" s="100">
        <f t="shared" ref="T116" si="103">T122+T134+T141</f>
        <v>0</v>
      </c>
      <c r="U116" s="100">
        <f t="shared" ref="U116" si="104">U122+U134+U141</f>
        <v>0</v>
      </c>
    </row>
    <row r="117" spans="1:21" ht="47.25" x14ac:dyDescent="0.25">
      <c r="A117" s="141"/>
      <c r="B117" s="141"/>
      <c r="C117" s="158"/>
      <c r="D117" s="95" t="s">
        <v>21</v>
      </c>
      <c r="E117" s="95" t="s">
        <v>21</v>
      </c>
      <c r="F117" s="95" t="s">
        <v>21</v>
      </c>
      <c r="G117" s="95" t="s">
        <v>21</v>
      </c>
      <c r="H117" s="107" t="s">
        <v>5</v>
      </c>
      <c r="I117" s="98" t="s">
        <v>22</v>
      </c>
      <c r="J117" s="99">
        <v>9885.18</v>
      </c>
      <c r="K117" s="99">
        <f>K123+K135+K142</f>
        <v>969.8</v>
      </c>
      <c r="L117" s="99">
        <f t="shared" ref="L117:N117" si="105">L123+L135+L142</f>
        <v>969.8</v>
      </c>
      <c r="M117" s="99">
        <f t="shared" si="105"/>
        <v>969.8</v>
      </c>
      <c r="N117" s="99">
        <f t="shared" si="105"/>
        <v>969.8</v>
      </c>
      <c r="O117" s="99">
        <f t="shared" ref="O117:P117" si="106">O123+O135+O142</f>
        <v>0</v>
      </c>
      <c r="P117" s="100">
        <f t="shared" si="106"/>
        <v>0</v>
      </c>
      <c r="Q117" s="100">
        <f>Q123+Q135+Q142</f>
        <v>12586.5</v>
      </c>
      <c r="R117" s="100">
        <f t="shared" ref="R117" si="107">R123+R135+R142</f>
        <v>10169.200000000001</v>
      </c>
      <c r="S117" s="100">
        <f>S123+S135+S142</f>
        <v>12586.5</v>
      </c>
      <c r="T117" s="100">
        <f t="shared" ref="T117" si="108">T123+T135+T142</f>
        <v>0</v>
      </c>
      <c r="U117" s="100">
        <f t="shared" ref="U117" si="109">U123+U135+U142</f>
        <v>8500</v>
      </c>
    </row>
    <row r="118" spans="1:21" x14ac:dyDescent="0.25">
      <c r="A118" s="108"/>
      <c r="B118" s="141"/>
      <c r="C118" s="158"/>
      <c r="D118" s="95" t="s">
        <v>21</v>
      </c>
      <c r="E118" s="95" t="s">
        <v>21</v>
      </c>
      <c r="F118" s="95" t="s">
        <v>21</v>
      </c>
      <c r="G118" s="95" t="s">
        <v>21</v>
      </c>
      <c r="H118" s="107" t="s">
        <v>4</v>
      </c>
      <c r="I118" s="98" t="s">
        <v>22</v>
      </c>
      <c r="J118" s="99">
        <v>0</v>
      </c>
      <c r="K118" s="99">
        <f>K124+K136+K143</f>
        <v>0</v>
      </c>
      <c r="L118" s="99">
        <f t="shared" ref="L118:N118" si="110">L124+L136+L143</f>
        <v>0</v>
      </c>
      <c r="M118" s="99">
        <f t="shared" si="110"/>
        <v>0</v>
      </c>
      <c r="N118" s="99">
        <f t="shared" si="110"/>
        <v>0</v>
      </c>
      <c r="O118" s="99">
        <f t="shared" ref="O118:P118" si="111">O124+O136+O143</f>
        <v>0</v>
      </c>
      <c r="P118" s="100">
        <f t="shared" si="111"/>
        <v>0</v>
      </c>
      <c r="Q118" s="100">
        <f>Q124+Q136+Q143</f>
        <v>0</v>
      </c>
      <c r="R118" s="100">
        <f t="shared" ref="R118" si="112">R124+R136+R143</f>
        <v>0</v>
      </c>
      <c r="S118" s="100">
        <f>S124+S136+S143</f>
        <v>0</v>
      </c>
      <c r="T118" s="100">
        <f t="shared" ref="T118" si="113">T124+T136+T143</f>
        <v>0</v>
      </c>
      <c r="U118" s="100">
        <f t="shared" ref="U118" si="114">U124+U136+U143</f>
        <v>0</v>
      </c>
    </row>
    <row r="119" spans="1:21" ht="78.75" x14ac:dyDescent="0.25">
      <c r="A119" s="109"/>
      <c r="B119" s="110"/>
      <c r="C119" s="158"/>
      <c r="D119" s="95" t="s">
        <v>21</v>
      </c>
      <c r="E119" s="95" t="s">
        <v>21</v>
      </c>
      <c r="F119" s="95" t="s">
        <v>21</v>
      </c>
      <c r="G119" s="95" t="s">
        <v>21</v>
      </c>
      <c r="H119" s="107" t="s">
        <v>6</v>
      </c>
      <c r="I119" s="98" t="s">
        <v>22</v>
      </c>
      <c r="J119" s="99">
        <v>0</v>
      </c>
      <c r="K119" s="99">
        <f>K125+K137+K144</f>
        <v>0</v>
      </c>
      <c r="L119" s="99">
        <f t="shared" ref="L119:N119" si="115">L125+L137+L144</f>
        <v>0</v>
      </c>
      <c r="M119" s="99">
        <f t="shared" si="115"/>
        <v>0</v>
      </c>
      <c r="N119" s="99">
        <f t="shared" si="115"/>
        <v>0</v>
      </c>
      <c r="O119" s="99">
        <f t="shared" ref="O119:P119" si="116">O125+O137+O144</f>
        <v>0</v>
      </c>
      <c r="P119" s="100">
        <f t="shared" si="116"/>
        <v>0</v>
      </c>
      <c r="Q119" s="100">
        <f>Q125+Q137+Q144</f>
        <v>0</v>
      </c>
      <c r="R119" s="100">
        <f t="shared" ref="R119" si="117">R125+R137+R144</f>
        <v>0</v>
      </c>
      <c r="S119" s="100">
        <f>S125+S137+S144</f>
        <v>0</v>
      </c>
      <c r="T119" s="100">
        <f t="shared" ref="T119" si="118">T125+T137+T144</f>
        <v>0</v>
      </c>
      <c r="U119" s="100">
        <f t="shared" ref="U119" si="119">U125+U137+U144</f>
        <v>0</v>
      </c>
    </row>
    <row r="120" spans="1:21" ht="31.5" x14ac:dyDescent="0.25">
      <c r="A120" s="111"/>
      <c r="B120" s="112"/>
      <c r="C120" s="159"/>
      <c r="D120" s="95" t="s">
        <v>21</v>
      </c>
      <c r="E120" s="95" t="s">
        <v>21</v>
      </c>
      <c r="F120" s="95" t="s">
        <v>21</v>
      </c>
      <c r="G120" s="95" t="s">
        <v>21</v>
      </c>
      <c r="H120" s="107" t="s">
        <v>7</v>
      </c>
      <c r="I120" s="98" t="s">
        <v>22</v>
      </c>
      <c r="J120" s="99">
        <v>0</v>
      </c>
      <c r="K120" s="99">
        <f>K126+K138+K145</f>
        <v>0</v>
      </c>
      <c r="L120" s="99">
        <f t="shared" ref="L120:N120" si="120">L126+L138+L145</f>
        <v>0</v>
      </c>
      <c r="M120" s="99">
        <f t="shared" si="120"/>
        <v>0</v>
      </c>
      <c r="N120" s="99">
        <f t="shared" si="120"/>
        <v>0</v>
      </c>
      <c r="O120" s="99">
        <f t="shared" ref="O120:P120" si="121">O126+O138+O145</f>
        <v>0</v>
      </c>
      <c r="P120" s="100">
        <f t="shared" si="121"/>
        <v>0</v>
      </c>
      <c r="Q120" s="100">
        <f>Q126+Q138+Q145</f>
        <v>0</v>
      </c>
      <c r="R120" s="100">
        <f t="shared" ref="R120" si="122">R126+R138+R145</f>
        <v>0</v>
      </c>
      <c r="S120" s="100">
        <f>S126+S138+S145</f>
        <v>0</v>
      </c>
      <c r="T120" s="100">
        <f t="shared" ref="T120" si="123">T126+T138+T145</f>
        <v>0</v>
      </c>
      <c r="U120" s="100">
        <f t="shared" ref="U120" si="124">U126+U138+U145</f>
        <v>0</v>
      </c>
    </row>
    <row r="121" spans="1:21" ht="31.5" x14ac:dyDescent="0.25">
      <c r="A121" s="131" t="s">
        <v>30</v>
      </c>
      <c r="B121" s="131" t="s">
        <v>31</v>
      </c>
      <c r="C121" s="160" t="s">
        <v>132</v>
      </c>
      <c r="D121" s="29">
        <v>856</v>
      </c>
      <c r="E121" s="11">
        <v>1002</v>
      </c>
      <c r="F121" s="8" t="s">
        <v>117</v>
      </c>
      <c r="G121" s="11" t="s">
        <v>21</v>
      </c>
      <c r="H121" s="49" t="s">
        <v>2</v>
      </c>
      <c r="I121" s="19" t="s">
        <v>22</v>
      </c>
      <c r="J121" s="20">
        <v>0</v>
      </c>
      <c r="K121" s="20">
        <f>SUM(K122:K126)</f>
        <v>0</v>
      </c>
      <c r="L121" s="20">
        <v>0</v>
      </c>
      <c r="M121" s="20">
        <v>0</v>
      </c>
      <c r="N121" s="20">
        <v>0</v>
      </c>
      <c r="O121" s="20">
        <v>0</v>
      </c>
      <c r="P121" s="1">
        <v>0</v>
      </c>
      <c r="Q121" s="1">
        <f>SUM(Q122:Q126)</f>
        <v>0</v>
      </c>
      <c r="R121" s="1">
        <v>0</v>
      </c>
      <c r="S121" s="1">
        <v>0</v>
      </c>
      <c r="T121" s="1">
        <v>0</v>
      </c>
      <c r="U121" s="1">
        <v>0</v>
      </c>
    </row>
    <row r="122" spans="1:21" x14ac:dyDescent="0.25">
      <c r="A122" s="133"/>
      <c r="B122" s="133"/>
      <c r="C122" s="155"/>
      <c r="D122" s="29" t="s">
        <v>21</v>
      </c>
      <c r="E122" s="29" t="s">
        <v>21</v>
      </c>
      <c r="F122" s="29" t="s">
        <v>21</v>
      </c>
      <c r="G122" s="11" t="s">
        <v>21</v>
      </c>
      <c r="H122" s="49" t="s">
        <v>3</v>
      </c>
      <c r="I122" s="19" t="s">
        <v>22</v>
      </c>
      <c r="J122" s="20">
        <v>0</v>
      </c>
      <c r="K122" s="20">
        <v>0</v>
      </c>
      <c r="L122" s="20">
        <v>0</v>
      </c>
      <c r="M122" s="20">
        <v>0</v>
      </c>
      <c r="N122" s="20">
        <v>0</v>
      </c>
      <c r="O122" s="20">
        <v>0</v>
      </c>
      <c r="P122" s="1">
        <v>0</v>
      </c>
      <c r="Q122" s="1">
        <v>0</v>
      </c>
      <c r="R122" s="1">
        <v>0</v>
      </c>
      <c r="S122" s="1">
        <v>0</v>
      </c>
      <c r="T122" s="1">
        <v>0</v>
      </c>
      <c r="U122" s="1">
        <v>0</v>
      </c>
    </row>
    <row r="123" spans="1:21" ht="47.25" x14ac:dyDescent="0.25">
      <c r="A123" s="133"/>
      <c r="B123" s="133"/>
      <c r="C123" s="155"/>
      <c r="D123" s="29" t="s">
        <v>21</v>
      </c>
      <c r="E123" s="29" t="s">
        <v>21</v>
      </c>
      <c r="F123" s="29" t="s">
        <v>21</v>
      </c>
      <c r="G123" s="11" t="s">
        <v>21</v>
      </c>
      <c r="H123" s="49" t="s">
        <v>5</v>
      </c>
      <c r="I123" s="19" t="s">
        <v>22</v>
      </c>
      <c r="J123" s="20">
        <v>0</v>
      </c>
      <c r="K123" s="20">
        <v>0</v>
      </c>
      <c r="L123" s="20">
        <v>0</v>
      </c>
      <c r="M123" s="20">
        <v>0</v>
      </c>
      <c r="N123" s="20">
        <v>0</v>
      </c>
      <c r="O123" s="20">
        <v>0</v>
      </c>
      <c r="P123" s="1">
        <v>0</v>
      </c>
      <c r="Q123" s="1">
        <v>0</v>
      </c>
      <c r="R123" s="1">
        <v>0</v>
      </c>
      <c r="S123" s="1">
        <v>0</v>
      </c>
      <c r="T123" s="1">
        <v>0</v>
      </c>
      <c r="U123" s="1">
        <v>0</v>
      </c>
    </row>
    <row r="124" spans="1:21" x14ac:dyDescent="0.25">
      <c r="A124" s="133"/>
      <c r="B124" s="133"/>
      <c r="C124" s="155"/>
      <c r="D124" s="11" t="s">
        <v>21</v>
      </c>
      <c r="E124" s="11" t="s">
        <v>21</v>
      </c>
      <c r="F124" s="11" t="s">
        <v>21</v>
      </c>
      <c r="G124" s="11" t="s">
        <v>21</v>
      </c>
      <c r="H124" s="49" t="s">
        <v>4</v>
      </c>
      <c r="I124" s="19" t="s">
        <v>22</v>
      </c>
      <c r="J124" s="20">
        <v>0</v>
      </c>
      <c r="K124" s="20">
        <v>0</v>
      </c>
      <c r="L124" s="20">
        <v>0</v>
      </c>
      <c r="M124" s="20">
        <v>0</v>
      </c>
      <c r="N124" s="20">
        <v>0</v>
      </c>
      <c r="O124" s="20">
        <v>0</v>
      </c>
      <c r="P124" s="1">
        <v>0</v>
      </c>
      <c r="Q124" s="1">
        <v>0</v>
      </c>
      <c r="R124" s="1">
        <v>0</v>
      </c>
      <c r="S124" s="1">
        <v>0</v>
      </c>
      <c r="T124" s="1">
        <v>0</v>
      </c>
      <c r="U124" s="1">
        <v>0</v>
      </c>
    </row>
    <row r="125" spans="1:21" ht="86.25" customHeight="1" x14ac:dyDescent="0.25">
      <c r="A125" s="133"/>
      <c r="B125" s="133"/>
      <c r="C125" s="155"/>
      <c r="D125" s="11" t="s">
        <v>21</v>
      </c>
      <c r="E125" s="11" t="s">
        <v>21</v>
      </c>
      <c r="F125" s="11" t="s">
        <v>21</v>
      </c>
      <c r="G125" s="11" t="s">
        <v>21</v>
      </c>
      <c r="H125" s="49" t="s">
        <v>6</v>
      </c>
      <c r="I125" s="19" t="s">
        <v>22</v>
      </c>
      <c r="J125" s="20">
        <v>0</v>
      </c>
      <c r="K125" s="20">
        <v>0</v>
      </c>
      <c r="L125" s="20">
        <v>0</v>
      </c>
      <c r="M125" s="20">
        <v>0</v>
      </c>
      <c r="N125" s="20">
        <v>0</v>
      </c>
      <c r="O125" s="13">
        <v>0</v>
      </c>
      <c r="P125" s="1">
        <v>0</v>
      </c>
      <c r="Q125" s="1">
        <v>0</v>
      </c>
      <c r="R125" s="14">
        <v>0</v>
      </c>
      <c r="S125" s="1">
        <v>0</v>
      </c>
      <c r="T125" s="1">
        <v>0</v>
      </c>
      <c r="U125" s="14">
        <v>0</v>
      </c>
    </row>
    <row r="126" spans="1:21" ht="31.5" x14ac:dyDescent="0.25">
      <c r="A126" s="45"/>
      <c r="B126" s="132"/>
      <c r="C126" s="156"/>
      <c r="D126" s="11" t="s">
        <v>21</v>
      </c>
      <c r="E126" s="11" t="s">
        <v>21</v>
      </c>
      <c r="F126" s="11" t="s">
        <v>21</v>
      </c>
      <c r="G126" s="11" t="s">
        <v>21</v>
      </c>
      <c r="H126" s="49" t="s">
        <v>7</v>
      </c>
      <c r="I126" s="19" t="s">
        <v>22</v>
      </c>
      <c r="J126" s="20">
        <v>0</v>
      </c>
      <c r="K126" s="20">
        <v>0</v>
      </c>
      <c r="L126" s="20">
        <v>0</v>
      </c>
      <c r="M126" s="20">
        <v>0</v>
      </c>
      <c r="N126" s="20">
        <v>0</v>
      </c>
      <c r="O126" s="20">
        <v>0</v>
      </c>
      <c r="P126" s="1">
        <v>0</v>
      </c>
      <c r="Q126" s="1">
        <v>0</v>
      </c>
      <c r="R126" s="1">
        <v>0</v>
      </c>
      <c r="S126" s="1">
        <v>0</v>
      </c>
      <c r="T126" s="1">
        <v>0</v>
      </c>
      <c r="U126" s="1">
        <v>0</v>
      </c>
    </row>
    <row r="127" spans="1:21" ht="63" x14ac:dyDescent="0.25">
      <c r="A127" s="142" t="s">
        <v>82</v>
      </c>
      <c r="B127" s="31" t="s">
        <v>170</v>
      </c>
      <c r="C127" s="11" t="s">
        <v>21</v>
      </c>
      <c r="D127" s="11" t="s">
        <v>21</v>
      </c>
      <c r="E127" s="11" t="s">
        <v>21</v>
      </c>
      <c r="F127" s="11" t="s">
        <v>21</v>
      </c>
      <c r="G127" s="11" t="s">
        <v>21</v>
      </c>
      <c r="H127" s="10" t="s">
        <v>21</v>
      </c>
      <c r="I127" s="27" t="s">
        <v>25</v>
      </c>
      <c r="J127" s="29">
        <v>397</v>
      </c>
      <c r="K127" s="29">
        <v>350</v>
      </c>
      <c r="L127" s="29" t="s">
        <v>21</v>
      </c>
      <c r="M127" s="29" t="s">
        <v>21</v>
      </c>
      <c r="N127" s="29">
        <v>350</v>
      </c>
      <c r="O127" s="29">
        <v>350</v>
      </c>
      <c r="P127" s="33">
        <v>350</v>
      </c>
      <c r="Q127" s="33">
        <v>350</v>
      </c>
      <c r="R127" s="33">
        <v>350</v>
      </c>
      <c r="S127" s="33"/>
      <c r="T127" s="33">
        <v>350</v>
      </c>
      <c r="U127" s="33">
        <v>350</v>
      </c>
    </row>
    <row r="128" spans="1:21" ht="78.75" x14ac:dyDescent="0.25">
      <c r="A128" s="143"/>
      <c r="B128" s="16" t="s">
        <v>61</v>
      </c>
      <c r="C128" s="11" t="s">
        <v>21</v>
      </c>
      <c r="D128" s="11" t="s">
        <v>21</v>
      </c>
      <c r="E128" s="11" t="s">
        <v>21</v>
      </c>
      <c r="F128" s="11" t="s">
        <v>21</v>
      </c>
      <c r="G128" s="11" t="s">
        <v>21</v>
      </c>
      <c r="H128" s="10" t="s">
        <v>21</v>
      </c>
      <c r="I128" s="27" t="s">
        <v>26</v>
      </c>
      <c r="J128" s="29">
        <v>4</v>
      </c>
      <c r="K128" s="29">
        <v>5</v>
      </c>
      <c r="L128" s="29" t="s">
        <v>21</v>
      </c>
      <c r="M128" s="29" t="s">
        <v>21</v>
      </c>
      <c r="N128" s="29">
        <v>5</v>
      </c>
      <c r="O128" s="29">
        <v>5</v>
      </c>
      <c r="P128" s="33">
        <v>5</v>
      </c>
      <c r="Q128" s="33">
        <v>5</v>
      </c>
      <c r="R128" s="33">
        <v>5</v>
      </c>
      <c r="S128" s="33"/>
      <c r="T128" s="33">
        <v>5</v>
      </c>
      <c r="U128" s="33">
        <v>5</v>
      </c>
    </row>
    <row r="129" spans="1:21" ht="47.25" x14ac:dyDescent="0.25">
      <c r="A129" s="143"/>
      <c r="B129" s="16" t="s">
        <v>62</v>
      </c>
      <c r="C129" s="11" t="s">
        <v>21</v>
      </c>
      <c r="D129" s="11" t="s">
        <v>21</v>
      </c>
      <c r="E129" s="11" t="s">
        <v>21</v>
      </c>
      <c r="F129" s="11" t="s">
        <v>21</v>
      </c>
      <c r="G129" s="11" t="s">
        <v>21</v>
      </c>
      <c r="H129" s="10" t="s">
        <v>21</v>
      </c>
      <c r="I129" s="27" t="s">
        <v>26</v>
      </c>
      <c r="J129" s="29">
        <v>7</v>
      </c>
      <c r="K129" s="29">
        <v>7</v>
      </c>
      <c r="L129" s="29" t="s">
        <v>21</v>
      </c>
      <c r="M129" s="29" t="s">
        <v>21</v>
      </c>
      <c r="N129" s="29">
        <v>7</v>
      </c>
      <c r="O129" s="29">
        <v>7</v>
      </c>
      <c r="P129" s="33">
        <v>7</v>
      </c>
      <c r="Q129" s="33">
        <v>7</v>
      </c>
      <c r="R129" s="33">
        <v>7</v>
      </c>
      <c r="S129" s="33"/>
      <c r="T129" s="33">
        <v>7</v>
      </c>
      <c r="U129" s="33">
        <v>7</v>
      </c>
    </row>
    <row r="130" spans="1:21" ht="47.25" x14ac:dyDescent="0.25">
      <c r="A130" s="143"/>
      <c r="B130" s="16" t="s">
        <v>63</v>
      </c>
      <c r="C130" s="11" t="s">
        <v>21</v>
      </c>
      <c r="D130" s="11" t="s">
        <v>21</v>
      </c>
      <c r="E130" s="11" t="s">
        <v>21</v>
      </c>
      <c r="F130" s="11" t="s">
        <v>21</v>
      </c>
      <c r="G130" s="11" t="s">
        <v>21</v>
      </c>
      <c r="H130" s="10" t="s">
        <v>21</v>
      </c>
      <c r="I130" s="27" t="s">
        <v>25</v>
      </c>
      <c r="J130" s="29">
        <v>2500</v>
      </c>
      <c r="K130" s="29">
        <v>2500</v>
      </c>
      <c r="L130" s="29" t="s">
        <v>21</v>
      </c>
      <c r="M130" s="29" t="s">
        <v>21</v>
      </c>
      <c r="N130" s="29">
        <v>2500</v>
      </c>
      <c r="O130" s="29">
        <v>2500</v>
      </c>
      <c r="P130" s="33">
        <v>2500</v>
      </c>
      <c r="Q130" s="33">
        <v>2500</v>
      </c>
      <c r="R130" s="33">
        <v>2500</v>
      </c>
      <c r="S130" s="33"/>
      <c r="T130" s="33">
        <v>2500</v>
      </c>
      <c r="U130" s="33">
        <v>2500</v>
      </c>
    </row>
    <row r="131" spans="1:21" ht="78.75" x14ac:dyDescent="0.25">
      <c r="A131" s="143"/>
      <c r="B131" s="16" t="s">
        <v>83</v>
      </c>
      <c r="C131" s="11" t="s">
        <v>21</v>
      </c>
      <c r="D131" s="11" t="s">
        <v>21</v>
      </c>
      <c r="E131" s="11" t="s">
        <v>21</v>
      </c>
      <c r="F131" s="11" t="s">
        <v>21</v>
      </c>
      <c r="G131" s="11" t="s">
        <v>21</v>
      </c>
      <c r="H131" s="10" t="s">
        <v>21</v>
      </c>
      <c r="I131" s="27" t="s">
        <v>24</v>
      </c>
      <c r="J131" s="29">
        <v>78.900000000000006</v>
      </c>
      <c r="K131" s="29">
        <v>78.900000000000006</v>
      </c>
      <c r="L131" s="29" t="s">
        <v>21</v>
      </c>
      <c r="M131" s="29" t="s">
        <v>21</v>
      </c>
      <c r="N131" s="29">
        <v>78.900000000000006</v>
      </c>
      <c r="O131" s="29">
        <v>78.900000000000006</v>
      </c>
      <c r="P131" s="1">
        <v>78.900000000000006</v>
      </c>
      <c r="Q131" s="1">
        <v>78.900000000000006</v>
      </c>
      <c r="R131" s="1">
        <v>78.900000000000006</v>
      </c>
      <c r="S131" s="1"/>
      <c r="T131" s="1">
        <v>78.900000000000006</v>
      </c>
      <c r="U131" s="1">
        <v>78.900000000000006</v>
      </c>
    </row>
    <row r="132" spans="1:21" ht="47.25" x14ac:dyDescent="0.25">
      <c r="A132" s="144"/>
      <c r="B132" s="16" t="s">
        <v>218</v>
      </c>
      <c r="C132" s="11" t="s">
        <v>21</v>
      </c>
      <c r="D132" s="11" t="s">
        <v>21</v>
      </c>
      <c r="E132" s="11" t="s">
        <v>21</v>
      </c>
      <c r="F132" s="11" t="s">
        <v>21</v>
      </c>
      <c r="G132" s="11" t="s">
        <v>21</v>
      </c>
      <c r="H132" s="10" t="s">
        <v>21</v>
      </c>
      <c r="I132" s="27" t="s">
        <v>25</v>
      </c>
      <c r="J132" s="29"/>
      <c r="K132" s="29"/>
      <c r="L132" s="29"/>
      <c r="M132" s="29"/>
      <c r="N132" s="29"/>
      <c r="O132" s="29"/>
      <c r="P132" s="1" t="s">
        <v>21</v>
      </c>
      <c r="Q132" s="33">
        <v>2500</v>
      </c>
      <c r="R132" s="1" t="s">
        <v>21</v>
      </c>
      <c r="S132" s="33"/>
      <c r="T132" s="33">
        <v>2811</v>
      </c>
      <c r="U132" s="33">
        <v>2500</v>
      </c>
    </row>
    <row r="133" spans="1:21" x14ac:dyDescent="0.25">
      <c r="A133" s="131" t="s">
        <v>32</v>
      </c>
      <c r="B133" s="131" t="s">
        <v>84</v>
      </c>
      <c r="C133" s="160" t="s">
        <v>131</v>
      </c>
      <c r="D133" s="11">
        <v>856</v>
      </c>
      <c r="E133" s="11" t="s">
        <v>21</v>
      </c>
      <c r="F133" s="11" t="s">
        <v>21</v>
      </c>
      <c r="G133" s="11" t="s">
        <v>21</v>
      </c>
      <c r="H133" s="49" t="s">
        <v>2</v>
      </c>
      <c r="I133" s="19" t="s">
        <v>22</v>
      </c>
      <c r="J133" s="20">
        <f>J134+J135</f>
        <v>110959.07999999999</v>
      </c>
      <c r="K133" s="20">
        <f>SUM(K134:K138)</f>
        <v>0</v>
      </c>
      <c r="L133" s="20">
        <v>0</v>
      </c>
      <c r="M133" s="20">
        <v>0</v>
      </c>
      <c r="N133" s="20">
        <f>N134+N135</f>
        <v>0</v>
      </c>
      <c r="O133" s="20">
        <v>0</v>
      </c>
      <c r="P133" s="1">
        <f>P134+P135</f>
        <v>0</v>
      </c>
      <c r="Q133" s="1">
        <f>SUM(Q134:Q138)</f>
        <v>0</v>
      </c>
      <c r="R133" s="1">
        <f>SUM(R134:R138)</f>
        <v>10169.200000000001</v>
      </c>
      <c r="S133" s="1">
        <f>SUM(S134:S138)</f>
        <v>0</v>
      </c>
      <c r="T133" s="1">
        <f>T134+T135</f>
        <v>0</v>
      </c>
      <c r="U133" s="1">
        <f>SUM(U134:U138)</f>
        <v>0</v>
      </c>
    </row>
    <row r="134" spans="1:21" x14ac:dyDescent="0.25">
      <c r="A134" s="133"/>
      <c r="B134" s="133"/>
      <c r="C134" s="155"/>
      <c r="D134" s="11" t="s">
        <v>21</v>
      </c>
      <c r="E134" s="11" t="s">
        <v>21</v>
      </c>
      <c r="F134" s="11" t="s">
        <v>21</v>
      </c>
      <c r="G134" s="11" t="s">
        <v>21</v>
      </c>
      <c r="H134" s="49" t="s">
        <v>3</v>
      </c>
      <c r="I134" s="19" t="s">
        <v>22</v>
      </c>
      <c r="J134" s="20">
        <v>101173.9</v>
      </c>
      <c r="K134" s="20">
        <v>0</v>
      </c>
      <c r="L134" s="20">
        <v>0</v>
      </c>
      <c r="M134" s="20">
        <v>0</v>
      </c>
      <c r="N134" s="20">
        <v>0</v>
      </c>
      <c r="O134" s="20">
        <v>0</v>
      </c>
      <c r="P134" s="1">
        <v>0</v>
      </c>
      <c r="Q134" s="1">
        <v>0</v>
      </c>
      <c r="R134" s="1">
        <v>0</v>
      </c>
      <c r="S134" s="1">
        <v>0</v>
      </c>
      <c r="T134" s="1">
        <v>0</v>
      </c>
      <c r="U134" s="1">
        <v>0</v>
      </c>
    </row>
    <row r="135" spans="1:21" ht="47.25" x14ac:dyDescent="0.25">
      <c r="A135" s="133"/>
      <c r="B135" s="133"/>
      <c r="C135" s="155"/>
      <c r="D135" s="11" t="s">
        <v>21</v>
      </c>
      <c r="E135" s="11" t="s">
        <v>21</v>
      </c>
      <c r="F135" s="11" t="s">
        <v>21</v>
      </c>
      <c r="G135" s="11" t="s">
        <v>21</v>
      </c>
      <c r="H135" s="49" t="s">
        <v>5</v>
      </c>
      <c r="I135" s="19" t="s">
        <v>22</v>
      </c>
      <c r="J135" s="20">
        <v>9785.18</v>
      </c>
      <c r="K135" s="20">
        <v>0</v>
      </c>
      <c r="L135" s="20">
        <v>0</v>
      </c>
      <c r="M135" s="20">
        <v>0</v>
      </c>
      <c r="N135" s="20">
        <v>0</v>
      </c>
      <c r="O135" s="20">
        <v>0</v>
      </c>
      <c r="P135" s="1">
        <v>0</v>
      </c>
      <c r="Q135" s="1"/>
      <c r="R135" s="1">
        <v>10169.200000000001</v>
      </c>
      <c r="S135" s="1"/>
      <c r="T135" s="1">
        <v>0</v>
      </c>
      <c r="U135" s="1"/>
    </row>
    <row r="136" spans="1:21" x14ac:dyDescent="0.25">
      <c r="A136" s="133"/>
      <c r="B136" s="133"/>
      <c r="C136" s="155"/>
      <c r="D136" s="11" t="s">
        <v>21</v>
      </c>
      <c r="E136" s="11" t="s">
        <v>21</v>
      </c>
      <c r="F136" s="11" t="s">
        <v>21</v>
      </c>
      <c r="G136" s="11" t="s">
        <v>21</v>
      </c>
      <c r="H136" s="49" t="s">
        <v>4</v>
      </c>
      <c r="I136" s="19" t="s">
        <v>22</v>
      </c>
      <c r="J136" s="20">
        <v>0</v>
      </c>
      <c r="K136" s="20">
        <v>0</v>
      </c>
      <c r="L136" s="20">
        <v>0</v>
      </c>
      <c r="M136" s="20">
        <v>0</v>
      </c>
      <c r="N136" s="20">
        <v>0</v>
      </c>
      <c r="O136" s="20">
        <v>0</v>
      </c>
      <c r="P136" s="1">
        <v>0</v>
      </c>
      <c r="Q136" s="1">
        <v>0</v>
      </c>
      <c r="R136" s="1">
        <v>0</v>
      </c>
      <c r="S136" s="1">
        <v>0</v>
      </c>
      <c r="T136" s="1">
        <v>0</v>
      </c>
      <c r="U136" s="1">
        <v>0</v>
      </c>
    </row>
    <row r="137" spans="1:21" ht="63" x14ac:dyDescent="0.25">
      <c r="A137" s="133"/>
      <c r="B137" s="133"/>
      <c r="C137" s="155"/>
      <c r="D137" s="11" t="s">
        <v>21</v>
      </c>
      <c r="E137" s="11" t="s">
        <v>21</v>
      </c>
      <c r="F137" s="11" t="s">
        <v>21</v>
      </c>
      <c r="G137" s="11" t="s">
        <v>21</v>
      </c>
      <c r="H137" s="49" t="s">
        <v>6</v>
      </c>
      <c r="I137" s="19" t="s">
        <v>22</v>
      </c>
      <c r="J137" s="20">
        <v>0</v>
      </c>
      <c r="K137" s="20">
        <v>0</v>
      </c>
      <c r="L137" s="20">
        <v>0</v>
      </c>
      <c r="M137" s="20">
        <v>0</v>
      </c>
      <c r="N137" s="20">
        <v>0</v>
      </c>
      <c r="O137" s="20">
        <v>0</v>
      </c>
      <c r="P137" s="1">
        <v>0</v>
      </c>
      <c r="Q137" s="1">
        <v>0</v>
      </c>
      <c r="R137" s="1">
        <v>0</v>
      </c>
      <c r="S137" s="1">
        <v>0</v>
      </c>
      <c r="T137" s="1">
        <v>0</v>
      </c>
      <c r="U137" s="1">
        <v>0</v>
      </c>
    </row>
    <row r="138" spans="1:21" ht="31.5" x14ac:dyDescent="0.25">
      <c r="A138" s="132"/>
      <c r="B138" s="25"/>
      <c r="C138" s="156"/>
      <c r="D138" s="11" t="s">
        <v>21</v>
      </c>
      <c r="E138" s="11" t="s">
        <v>21</v>
      </c>
      <c r="F138" s="11" t="s">
        <v>21</v>
      </c>
      <c r="G138" s="11" t="s">
        <v>21</v>
      </c>
      <c r="H138" s="49" t="s">
        <v>7</v>
      </c>
      <c r="I138" s="19" t="s">
        <v>22</v>
      </c>
      <c r="J138" s="20">
        <v>0</v>
      </c>
      <c r="K138" s="20">
        <v>0</v>
      </c>
      <c r="L138" s="20">
        <v>0</v>
      </c>
      <c r="M138" s="20">
        <v>0</v>
      </c>
      <c r="N138" s="20">
        <v>0</v>
      </c>
      <c r="O138" s="20">
        <v>0</v>
      </c>
      <c r="P138" s="1">
        <v>0</v>
      </c>
      <c r="Q138" s="1">
        <v>0</v>
      </c>
      <c r="R138" s="1">
        <v>0</v>
      </c>
      <c r="S138" s="1">
        <v>0</v>
      </c>
      <c r="T138" s="1">
        <v>0</v>
      </c>
      <c r="U138" s="1">
        <v>0</v>
      </c>
    </row>
    <row r="139" spans="1:21" ht="89.25" customHeight="1" x14ac:dyDescent="0.25">
      <c r="A139" s="50" t="s">
        <v>171</v>
      </c>
      <c r="B139" s="51" t="s">
        <v>172</v>
      </c>
      <c r="C139" s="40"/>
      <c r="D139" s="11" t="s">
        <v>21</v>
      </c>
      <c r="E139" s="11" t="s">
        <v>21</v>
      </c>
      <c r="F139" s="11" t="s">
        <v>21</v>
      </c>
      <c r="G139" s="11" t="s">
        <v>21</v>
      </c>
      <c r="H139" s="49"/>
      <c r="I139" s="19" t="s">
        <v>168</v>
      </c>
      <c r="J139" s="11" t="s">
        <v>21</v>
      </c>
      <c r="K139" s="20">
        <v>10</v>
      </c>
      <c r="L139" s="11" t="s">
        <v>21</v>
      </c>
      <c r="M139" s="11" t="s">
        <v>21</v>
      </c>
      <c r="N139" s="20">
        <v>10</v>
      </c>
      <c r="O139" s="20">
        <v>10</v>
      </c>
      <c r="P139" s="33">
        <v>10</v>
      </c>
      <c r="Q139" s="33">
        <v>10</v>
      </c>
      <c r="R139" s="33">
        <v>10</v>
      </c>
      <c r="S139" s="52"/>
      <c r="T139" s="33">
        <v>10</v>
      </c>
      <c r="U139" s="33">
        <v>10</v>
      </c>
    </row>
    <row r="140" spans="1:21" ht="31.5" x14ac:dyDescent="0.25">
      <c r="A140" s="131" t="s">
        <v>34</v>
      </c>
      <c r="B140" s="131" t="s">
        <v>85</v>
      </c>
      <c r="C140" s="154" t="s">
        <v>50</v>
      </c>
      <c r="D140" s="11">
        <v>856</v>
      </c>
      <c r="E140" s="11">
        <v>1002</v>
      </c>
      <c r="F140" s="37" t="s">
        <v>118</v>
      </c>
      <c r="G140" s="11">
        <v>460</v>
      </c>
      <c r="H140" s="49" t="s">
        <v>2</v>
      </c>
      <c r="I140" s="19" t="s">
        <v>22</v>
      </c>
      <c r="J140" s="20">
        <v>43714.6</v>
      </c>
      <c r="K140" s="20">
        <f>SUM(K141:K145)</f>
        <v>96987.3</v>
      </c>
      <c r="L140" s="20">
        <f t="shared" ref="L140:U140" si="125">SUM(L141:L145)</f>
        <v>96987.3</v>
      </c>
      <c r="M140" s="20">
        <f t="shared" si="125"/>
        <v>96987.3</v>
      </c>
      <c r="N140" s="20">
        <f t="shared" si="125"/>
        <v>96987.3</v>
      </c>
      <c r="O140" s="20">
        <f t="shared" ref="O140:P140" si="126">SUM(O141:O145)</f>
        <v>0</v>
      </c>
      <c r="P140" s="1">
        <f t="shared" si="126"/>
        <v>0</v>
      </c>
      <c r="Q140" s="1">
        <f>SUM(Q141:Q145)</f>
        <v>12586.5</v>
      </c>
      <c r="R140" s="1">
        <f t="shared" ref="R140" si="127">SUM(R141:R145)</f>
        <v>0</v>
      </c>
      <c r="S140" s="1">
        <f t="shared" ref="S140:T140" si="128">SUM(S141:S145)</f>
        <v>12586.5</v>
      </c>
      <c r="T140" s="1">
        <f t="shared" si="128"/>
        <v>0</v>
      </c>
      <c r="U140" s="1">
        <f t="shared" si="125"/>
        <v>8500</v>
      </c>
    </row>
    <row r="141" spans="1:21" x14ac:dyDescent="0.25">
      <c r="A141" s="133"/>
      <c r="B141" s="133"/>
      <c r="C141" s="155"/>
      <c r="D141" s="11" t="s">
        <v>21</v>
      </c>
      <c r="E141" s="11" t="s">
        <v>21</v>
      </c>
      <c r="F141" s="11" t="s">
        <v>21</v>
      </c>
      <c r="G141" s="11" t="s">
        <v>21</v>
      </c>
      <c r="H141" s="49" t="s">
        <v>3</v>
      </c>
      <c r="I141" s="19" t="s">
        <v>22</v>
      </c>
      <c r="J141" s="20">
        <v>43614.6</v>
      </c>
      <c r="K141" s="20">
        <v>96017.5</v>
      </c>
      <c r="L141" s="20">
        <v>96017.5</v>
      </c>
      <c r="M141" s="20">
        <v>96017.5</v>
      </c>
      <c r="N141" s="20">
        <v>96017.5</v>
      </c>
      <c r="O141" s="20">
        <v>0</v>
      </c>
      <c r="P141" s="1">
        <v>0</v>
      </c>
      <c r="Q141" s="1">
        <v>0</v>
      </c>
      <c r="R141" s="1">
        <v>0</v>
      </c>
      <c r="S141" s="1">
        <v>0</v>
      </c>
      <c r="T141" s="1">
        <v>0</v>
      </c>
      <c r="U141" s="1">
        <v>0</v>
      </c>
    </row>
    <row r="142" spans="1:21" ht="47.25" x14ac:dyDescent="0.25">
      <c r="A142" s="133"/>
      <c r="B142" s="133"/>
      <c r="C142" s="155"/>
      <c r="D142" s="11" t="s">
        <v>21</v>
      </c>
      <c r="E142" s="11" t="s">
        <v>21</v>
      </c>
      <c r="F142" s="37" t="s">
        <v>118</v>
      </c>
      <c r="G142" s="11" t="s">
        <v>21</v>
      </c>
      <c r="H142" s="49" t="s">
        <v>5</v>
      </c>
      <c r="I142" s="19" t="s">
        <v>22</v>
      </c>
      <c r="J142" s="20">
        <v>100</v>
      </c>
      <c r="K142" s="20">
        <v>969.8</v>
      </c>
      <c r="L142" s="20">
        <v>969.8</v>
      </c>
      <c r="M142" s="20">
        <v>969.8</v>
      </c>
      <c r="N142" s="20">
        <v>969.8</v>
      </c>
      <c r="O142" s="20">
        <v>0</v>
      </c>
      <c r="P142" s="1">
        <v>0</v>
      </c>
      <c r="Q142" s="1">
        <v>12586.5</v>
      </c>
      <c r="R142" s="1">
        <v>0</v>
      </c>
      <c r="S142" s="1">
        <v>12586.5</v>
      </c>
      <c r="T142" s="1">
        <v>0</v>
      </c>
      <c r="U142" s="1">
        <v>8500</v>
      </c>
    </row>
    <row r="143" spans="1:21" x14ac:dyDescent="0.25">
      <c r="A143" s="133"/>
      <c r="B143" s="133"/>
      <c r="C143" s="155"/>
      <c r="D143" s="11" t="s">
        <v>21</v>
      </c>
      <c r="E143" s="11" t="s">
        <v>21</v>
      </c>
      <c r="F143" s="11" t="s">
        <v>21</v>
      </c>
      <c r="G143" s="11" t="s">
        <v>21</v>
      </c>
      <c r="H143" s="49" t="s">
        <v>4</v>
      </c>
      <c r="I143" s="19" t="s">
        <v>22</v>
      </c>
      <c r="J143" s="20">
        <v>0</v>
      </c>
      <c r="K143" s="20">
        <v>0</v>
      </c>
      <c r="L143" s="20">
        <v>0</v>
      </c>
      <c r="M143" s="20">
        <v>0</v>
      </c>
      <c r="N143" s="20">
        <v>0</v>
      </c>
      <c r="O143" s="20">
        <v>0</v>
      </c>
      <c r="P143" s="1">
        <v>0</v>
      </c>
      <c r="Q143" s="1">
        <v>0</v>
      </c>
      <c r="R143" s="1">
        <v>0</v>
      </c>
      <c r="S143" s="1">
        <v>0</v>
      </c>
      <c r="T143" s="1">
        <v>0</v>
      </c>
      <c r="U143" s="1">
        <v>0</v>
      </c>
    </row>
    <row r="144" spans="1:21" ht="63" x14ac:dyDescent="0.25">
      <c r="A144" s="133"/>
      <c r="B144" s="133"/>
      <c r="C144" s="155"/>
      <c r="D144" s="11" t="s">
        <v>21</v>
      </c>
      <c r="E144" s="11" t="s">
        <v>21</v>
      </c>
      <c r="F144" s="11" t="s">
        <v>21</v>
      </c>
      <c r="G144" s="11" t="s">
        <v>21</v>
      </c>
      <c r="H144" s="49" t="s">
        <v>6</v>
      </c>
      <c r="I144" s="19" t="s">
        <v>22</v>
      </c>
      <c r="J144" s="20">
        <v>0</v>
      </c>
      <c r="K144" s="20">
        <v>0</v>
      </c>
      <c r="L144" s="20">
        <v>0</v>
      </c>
      <c r="M144" s="20">
        <v>0</v>
      </c>
      <c r="N144" s="20">
        <v>0</v>
      </c>
      <c r="O144" s="20">
        <v>0</v>
      </c>
      <c r="P144" s="1">
        <v>0</v>
      </c>
      <c r="Q144" s="1">
        <v>0</v>
      </c>
      <c r="R144" s="1">
        <v>0</v>
      </c>
      <c r="S144" s="1">
        <v>0</v>
      </c>
      <c r="T144" s="1">
        <v>0</v>
      </c>
      <c r="U144" s="1">
        <v>0</v>
      </c>
    </row>
    <row r="145" spans="1:21" ht="32.25" thickBot="1" x14ac:dyDescent="0.3">
      <c r="A145" s="132"/>
      <c r="B145" s="25"/>
      <c r="C145" s="156"/>
      <c r="D145" s="11" t="s">
        <v>21</v>
      </c>
      <c r="E145" s="11" t="s">
        <v>21</v>
      </c>
      <c r="F145" s="11" t="s">
        <v>21</v>
      </c>
      <c r="G145" s="11" t="s">
        <v>21</v>
      </c>
      <c r="H145" s="49" t="s">
        <v>7</v>
      </c>
      <c r="I145" s="19" t="s">
        <v>22</v>
      </c>
      <c r="J145" s="20">
        <v>0</v>
      </c>
      <c r="K145" s="20">
        <v>0</v>
      </c>
      <c r="L145" s="20">
        <v>0</v>
      </c>
      <c r="M145" s="20">
        <v>0</v>
      </c>
      <c r="N145" s="20">
        <v>0</v>
      </c>
      <c r="O145" s="20">
        <v>0</v>
      </c>
      <c r="P145" s="1">
        <v>0</v>
      </c>
      <c r="Q145" s="1">
        <v>0</v>
      </c>
      <c r="R145" s="1">
        <v>0</v>
      </c>
      <c r="S145" s="1">
        <v>0</v>
      </c>
      <c r="T145" s="1">
        <v>0</v>
      </c>
      <c r="U145" s="1">
        <v>0</v>
      </c>
    </row>
    <row r="146" spans="1:21" ht="79.5" thickBot="1" x14ac:dyDescent="0.3">
      <c r="A146" s="131" t="s">
        <v>219</v>
      </c>
      <c r="B146" s="53" t="s">
        <v>69</v>
      </c>
      <c r="C146" s="11" t="s">
        <v>21</v>
      </c>
      <c r="D146" s="11" t="s">
        <v>21</v>
      </c>
      <c r="E146" s="11" t="s">
        <v>21</v>
      </c>
      <c r="F146" s="11" t="s">
        <v>21</v>
      </c>
      <c r="G146" s="11" t="s">
        <v>21</v>
      </c>
      <c r="H146" s="10" t="s">
        <v>21</v>
      </c>
      <c r="I146" s="27" t="s">
        <v>24</v>
      </c>
      <c r="J146" s="33">
        <v>10</v>
      </c>
      <c r="K146" s="33">
        <v>10</v>
      </c>
      <c r="L146" s="33" t="s">
        <v>21</v>
      </c>
      <c r="M146" s="33" t="s">
        <v>21</v>
      </c>
      <c r="N146" s="33">
        <v>10</v>
      </c>
      <c r="O146" s="33">
        <v>10</v>
      </c>
      <c r="P146" s="33">
        <v>10</v>
      </c>
      <c r="Q146" s="33">
        <v>10</v>
      </c>
      <c r="R146" s="33">
        <v>10</v>
      </c>
      <c r="S146" s="52"/>
      <c r="T146" s="33">
        <v>10</v>
      </c>
      <c r="U146" s="33">
        <v>10</v>
      </c>
    </row>
    <row r="147" spans="1:21" ht="63.75" thickBot="1" x14ac:dyDescent="0.3">
      <c r="A147" s="133"/>
      <c r="B147" s="54" t="s">
        <v>173</v>
      </c>
      <c r="C147" s="11" t="s">
        <v>21</v>
      </c>
      <c r="D147" s="11" t="s">
        <v>21</v>
      </c>
      <c r="E147" s="11" t="s">
        <v>21</v>
      </c>
      <c r="F147" s="11" t="s">
        <v>21</v>
      </c>
      <c r="G147" s="11" t="s">
        <v>21</v>
      </c>
      <c r="H147" s="10" t="s">
        <v>21</v>
      </c>
      <c r="I147" s="27" t="s">
        <v>168</v>
      </c>
      <c r="J147" s="33">
        <v>30</v>
      </c>
      <c r="K147" s="11" t="s">
        <v>21</v>
      </c>
      <c r="L147" s="11" t="s">
        <v>21</v>
      </c>
      <c r="M147" s="11" t="s">
        <v>21</v>
      </c>
      <c r="N147" s="11" t="s">
        <v>21</v>
      </c>
      <c r="O147" s="11" t="s">
        <v>21</v>
      </c>
      <c r="P147" s="24" t="s">
        <v>21</v>
      </c>
      <c r="Q147" s="24" t="s">
        <v>21</v>
      </c>
      <c r="R147" s="24" t="s">
        <v>21</v>
      </c>
      <c r="S147" s="24" t="s">
        <v>21</v>
      </c>
      <c r="T147" s="24" t="s">
        <v>21</v>
      </c>
      <c r="U147" s="24" t="s">
        <v>21</v>
      </c>
    </row>
    <row r="148" spans="1:21" ht="78.75" x14ac:dyDescent="0.25">
      <c r="A148" s="133"/>
      <c r="B148" s="35" t="s">
        <v>195</v>
      </c>
      <c r="C148" s="11" t="s">
        <v>21</v>
      </c>
      <c r="D148" s="11" t="s">
        <v>21</v>
      </c>
      <c r="E148" s="11" t="s">
        <v>21</v>
      </c>
      <c r="F148" s="11" t="s">
        <v>21</v>
      </c>
      <c r="G148" s="11" t="s">
        <v>21</v>
      </c>
      <c r="H148" s="10" t="s">
        <v>21</v>
      </c>
      <c r="I148" s="8" t="s">
        <v>196</v>
      </c>
      <c r="J148" s="33"/>
      <c r="K148" s="11"/>
      <c r="L148" s="11"/>
      <c r="M148" s="11"/>
      <c r="N148" s="11"/>
      <c r="O148" s="11"/>
      <c r="P148" s="55" t="s">
        <v>21</v>
      </c>
      <c r="Q148" s="55" t="s">
        <v>21</v>
      </c>
      <c r="R148" s="55" t="s">
        <v>21</v>
      </c>
      <c r="S148" s="55" t="s">
        <v>21</v>
      </c>
      <c r="T148" s="55" t="s">
        <v>21</v>
      </c>
      <c r="U148" s="55" t="s">
        <v>21</v>
      </c>
    </row>
    <row r="149" spans="1:21" ht="78.75" x14ac:dyDescent="0.25">
      <c r="A149" s="132"/>
      <c r="B149" s="35" t="s">
        <v>197</v>
      </c>
      <c r="C149" s="11" t="s">
        <v>21</v>
      </c>
      <c r="D149" s="11" t="s">
        <v>21</v>
      </c>
      <c r="E149" s="11" t="s">
        <v>21</v>
      </c>
      <c r="F149" s="11" t="s">
        <v>21</v>
      </c>
      <c r="G149" s="11" t="s">
        <v>21</v>
      </c>
      <c r="H149" s="10" t="s">
        <v>21</v>
      </c>
      <c r="I149" s="8" t="s">
        <v>196</v>
      </c>
      <c r="J149" s="33"/>
      <c r="K149" s="11"/>
      <c r="L149" s="11"/>
      <c r="M149" s="11"/>
      <c r="N149" s="11"/>
      <c r="O149" s="11"/>
      <c r="P149" s="24">
        <v>2.2999999999999998</v>
      </c>
      <c r="Q149" s="36">
        <v>29.94</v>
      </c>
      <c r="R149" s="24">
        <v>2.2999999999999998</v>
      </c>
      <c r="S149" s="55" t="s">
        <v>21</v>
      </c>
      <c r="T149" s="36">
        <v>29.99</v>
      </c>
      <c r="U149" s="36">
        <v>29.94</v>
      </c>
    </row>
    <row r="150" spans="1:21" ht="31.5" x14ac:dyDescent="0.25">
      <c r="A150" s="140" t="s">
        <v>20</v>
      </c>
      <c r="B150" s="149" t="s">
        <v>43</v>
      </c>
      <c r="C150" s="189" t="s">
        <v>133</v>
      </c>
      <c r="D150" s="113" t="s">
        <v>21</v>
      </c>
      <c r="E150" s="113" t="s">
        <v>21</v>
      </c>
      <c r="F150" s="114" t="s">
        <v>119</v>
      </c>
      <c r="G150" s="113" t="s">
        <v>21</v>
      </c>
      <c r="H150" s="115" t="s">
        <v>2</v>
      </c>
      <c r="I150" s="116" t="s">
        <v>22</v>
      </c>
      <c r="J150" s="99">
        <f>J151+J152+J155</f>
        <v>2476350.06</v>
      </c>
      <c r="K150" s="99">
        <f>SUM(K151:K155)</f>
        <v>6160002.0999999996</v>
      </c>
      <c r="L150" s="99">
        <f t="shared" ref="L150:N150" si="129">SUM(L151:L155)</f>
        <v>6000320.4500000002</v>
      </c>
      <c r="M150" s="99">
        <f t="shared" si="129"/>
        <v>6000320.4500000002</v>
      </c>
      <c r="N150" s="99">
        <f t="shared" si="129"/>
        <v>5882081.5499999998</v>
      </c>
      <c r="O150" s="99">
        <f t="shared" ref="O150:P150" si="130">SUM(O151:O155)</f>
        <v>5885793.4999999991</v>
      </c>
      <c r="P150" s="100">
        <f t="shared" si="130"/>
        <v>7251299.9399999995</v>
      </c>
      <c r="Q150" s="100">
        <f>SUM(Q151:Q155)</f>
        <v>7096884.7000000011</v>
      </c>
      <c r="R150" s="100">
        <f t="shared" ref="R150" si="131">SUM(R151:R155)</f>
        <v>7125147.5000000009</v>
      </c>
      <c r="S150" s="100">
        <f>SUM(S151:S155)</f>
        <v>7300594.2000000002</v>
      </c>
      <c r="T150" s="100">
        <f t="shared" ref="T150" si="132">SUM(T151:T155)</f>
        <v>7063874.2000000011</v>
      </c>
      <c r="U150" s="100">
        <f t="shared" ref="U150" si="133">SUM(U151:U155)</f>
        <v>5476860.8999999994</v>
      </c>
    </row>
    <row r="151" spans="1:21" x14ac:dyDescent="0.25">
      <c r="A151" s="141"/>
      <c r="B151" s="150"/>
      <c r="C151" s="190"/>
      <c r="D151" s="113" t="s">
        <v>21</v>
      </c>
      <c r="E151" s="113" t="s">
        <v>21</v>
      </c>
      <c r="F151" s="113" t="s">
        <v>21</v>
      </c>
      <c r="G151" s="113" t="s">
        <v>21</v>
      </c>
      <c r="H151" s="115" t="s">
        <v>3</v>
      </c>
      <c r="I151" s="116" t="s">
        <v>22</v>
      </c>
      <c r="J151" s="99">
        <v>1217931.19</v>
      </c>
      <c r="K151" s="117">
        <f t="shared" ref="K151:P155" si="134">K157+K167+K174+K182+K189+K196</f>
        <v>4711016.2</v>
      </c>
      <c r="L151" s="117">
        <f t="shared" si="134"/>
        <v>4545225.9400000004</v>
      </c>
      <c r="M151" s="117">
        <f t="shared" si="134"/>
        <v>4545225.9400000004</v>
      </c>
      <c r="N151" s="117">
        <f t="shared" si="134"/>
        <v>4465430.1099999994</v>
      </c>
      <c r="O151" s="117">
        <f t="shared" si="134"/>
        <v>4594145.1999999993</v>
      </c>
      <c r="P151" s="100">
        <f t="shared" si="134"/>
        <v>5920285.0199999996</v>
      </c>
      <c r="Q151" s="100">
        <f t="shared" ref="Q151:R151" si="135">Q157+Q167+Q174+Q182+Q189+Q196</f>
        <v>5637359.3000000007</v>
      </c>
      <c r="R151" s="100">
        <f t="shared" si="135"/>
        <v>5775862.4000000004</v>
      </c>
      <c r="S151" s="100">
        <v>5925581.9000000004</v>
      </c>
      <c r="T151" s="100">
        <f t="shared" ref="T151:T155" si="136">T157+T167+T174+T182+T189+T196</f>
        <v>5635131.9000000004</v>
      </c>
      <c r="U151" s="100">
        <f t="shared" ref="U151" si="137">U157+U167+U174+U182+U189+U196</f>
        <v>3882453.6999999997</v>
      </c>
    </row>
    <row r="152" spans="1:21" ht="47.25" x14ac:dyDescent="0.25">
      <c r="A152" s="141"/>
      <c r="B152" s="150"/>
      <c r="C152" s="190"/>
      <c r="D152" s="113" t="s">
        <v>21</v>
      </c>
      <c r="E152" s="113" t="s">
        <v>21</v>
      </c>
      <c r="F152" s="113" t="s">
        <v>21</v>
      </c>
      <c r="G152" s="113" t="s">
        <v>21</v>
      </c>
      <c r="H152" s="115" t="s">
        <v>5</v>
      </c>
      <c r="I152" s="116" t="s">
        <v>22</v>
      </c>
      <c r="J152" s="99">
        <v>1243312.77</v>
      </c>
      <c r="K152" s="117">
        <f t="shared" si="134"/>
        <v>1433879.7999999998</v>
      </c>
      <c r="L152" s="117">
        <f t="shared" si="134"/>
        <v>1437554.72</v>
      </c>
      <c r="M152" s="117">
        <f t="shared" si="134"/>
        <v>1437554.72</v>
      </c>
      <c r="N152" s="117">
        <f t="shared" si="134"/>
        <v>1401747.23</v>
      </c>
      <c r="O152" s="117">
        <f t="shared" si="134"/>
        <v>1276542.2000000002</v>
      </c>
      <c r="P152" s="100">
        <f t="shared" si="134"/>
        <v>1308174.72</v>
      </c>
      <c r="Q152" s="100">
        <f t="shared" ref="Q152:R152" si="138">Q158+Q168+Q175+Q183+Q190+Q197</f>
        <v>1429117.5</v>
      </c>
      <c r="R152" s="100">
        <f t="shared" si="138"/>
        <v>1318877.2</v>
      </c>
      <c r="S152" s="100">
        <v>1352172.1</v>
      </c>
      <c r="T152" s="100">
        <f t="shared" si="136"/>
        <v>1398334.4000000001</v>
      </c>
      <c r="U152" s="100">
        <f t="shared" ref="U152" si="139">U158+U168+U175+U183+U190+U197</f>
        <v>1569703.2</v>
      </c>
    </row>
    <row r="153" spans="1:21" x14ac:dyDescent="0.25">
      <c r="A153" s="118"/>
      <c r="B153" s="119"/>
      <c r="C153" s="190"/>
      <c r="D153" s="113" t="s">
        <v>21</v>
      </c>
      <c r="E153" s="113" t="s">
        <v>21</v>
      </c>
      <c r="F153" s="113" t="s">
        <v>21</v>
      </c>
      <c r="G153" s="113" t="s">
        <v>21</v>
      </c>
      <c r="H153" s="115" t="s">
        <v>4</v>
      </c>
      <c r="I153" s="116" t="s">
        <v>22</v>
      </c>
      <c r="J153" s="99">
        <v>0</v>
      </c>
      <c r="K153" s="117">
        <f t="shared" si="134"/>
        <v>0</v>
      </c>
      <c r="L153" s="117">
        <f t="shared" si="134"/>
        <v>0</v>
      </c>
      <c r="M153" s="117">
        <f t="shared" si="134"/>
        <v>0</v>
      </c>
      <c r="N153" s="117">
        <f t="shared" si="134"/>
        <v>0</v>
      </c>
      <c r="O153" s="117">
        <f t="shared" si="134"/>
        <v>0</v>
      </c>
      <c r="P153" s="100">
        <f t="shared" si="134"/>
        <v>0</v>
      </c>
      <c r="Q153" s="100">
        <f>Q159+Q169+Q176+Q184+Q191+Q198</f>
        <v>0</v>
      </c>
      <c r="R153" s="100">
        <f t="shared" ref="R153" si="140">R159+R169+R176+R184+R191+R198</f>
        <v>0</v>
      </c>
      <c r="S153" s="100">
        <f>S159+S169+S176+S184+S191+S198</f>
        <v>0</v>
      </c>
      <c r="T153" s="100">
        <f t="shared" si="136"/>
        <v>0</v>
      </c>
      <c r="U153" s="100">
        <f t="shared" ref="U153" si="141">U159+U169+U176+U184+U191+U198</f>
        <v>0</v>
      </c>
    </row>
    <row r="154" spans="1:21" ht="63" x14ac:dyDescent="0.25">
      <c r="A154" s="118"/>
      <c r="B154" s="119"/>
      <c r="C154" s="190"/>
      <c r="D154" s="113" t="s">
        <v>21</v>
      </c>
      <c r="E154" s="113" t="s">
        <v>21</v>
      </c>
      <c r="F154" s="113" t="s">
        <v>21</v>
      </c>
      <c r="G154" s="113" t="s">
        <v>21</v>
      </c>
      <c r="H154" s="115" t="s">
        <v>6</v>
      </c>
      <c r="I154" s="116" t="s">
        <v>22</v>
      </c>
      <c r="J154" s="99">
        <v>0</v>
      </c>
      <c r="K154" s="117">
        <f t="shared" si="134"/>
        <v>0</v>
      </c>
      <c r="L154" s="117">
        <f t="shared" si="134"/>
        <v>0</v>
      </c>
      <c r="M154" s="117">
        <f t="shared" si="134"/>
        <v>0</v>
      </c>
      <c r="N154" s="117">
        <f t="shared" si="134"/>
        <v>0</v>
      </c>
      <c r="O154" s="117">
        <f t="shared" si="134"/>
        <v>0</v>
      </c>
      <c r="P154" s="100">
        <f t="shared" si="134"/>
        <v>0</v>
      </c>
      <c r="Q154" s="100">
        <f>Q160+Q170+Q177+Q185+Q192+Q199</f>
        <v>0</v>
      </c>
      <c r="R154" s="100">
        <f t="shared" ref="R154" si="142">R160+R170+R177+R185+R192+R199</f>
        <v>0</v>
      </c>
      <c r="S154" s="100">
        <f>S160+S170+S177+S185+S192+S199</f>
        <v>0</v>
      </c>
      <c r="T154" s="100">
        <f t="shared" si="136"/>
        <v>0</v>
      </c>
      <c r="U154" s="100">
        <f t="shared" ref="U154" si="143">U160+U170+U177+U185+U192+U199</f>
        <v>0</v>
      </c>
    </row>
    <row r="155" spans="1:21" ht="31.5" x14ac:dyDescent="0.25">
      <c r="A155" s="120"/>
      <c r="B155" s="121"/>
      <c r="C155" s="191"/>
      <c r="D155" s="113" t="s">
        <v>21</v>
      </c>
      <c r="E155" s="113" t="s">
        <v>21</v>
      </c>
      <c r="F155" s="113" t="s">
        <v>21</v>
      </c>
      <c r="G155" s="113" t="s">
        <v>21</v>
      </c>
      <c r="H155" s="115" t="s">
        <v>7</v>
      </c>
      <c r="I155" s="116" t="s">
        <v>22</v>
      </c>
      <c r="J155" s="99">
        <v>15106.1</v>
      </c>
      <c r="K155" s="117">
        <f t="shared" si="134"/>
        <v>15106.1</v>
      </c>
      <c r="L155" s="117">
        <f t="shared" si="134"/>
        <v>17539.79</v>
      </c>
      <c r="M155" s="117">
        <f t="shared" si="134"/>
        <v>17539.79</v>
      </c>
      <c r="N155" s="117">
        <f t="shared" si="134"/>
        <v>14904.21</v>
      </c>
      <c r="O155" s="117">
        <f t="shared" si="134"/>
        <v>15106.1</v>
      </c>
      <c r="P155" s="100">
        <f t="shared" si="134"/>
        <v>22840.2</v>
      </c>
      <c r="Q155" s="100">
        <f t="shared" ref="Q155:R155" si="144">Q161+Q171+Q178+Q186+Q193+Q200</f>
        <v>30407.9</v>
      </c>
      <c r="R155" s="100">
        <f t="shared" si="144"/>
        <v>30407.9</v>
      </c>
      <c r="S155" s="100">
        <v>22840.2</v>
      </c>
      <c r="T155" s="100">
        <f t="shared" si="136"/>
        <v>30407.9</v>
      </c>
      <c r="U155" s="100">
        <f t="shared" ref="U155" si="145">U161+U171+U178+U186+U193+U200</f>
        <v>24704</v>
      </c>
    </row>
    <row r="156" spans="1:21" ht="31.5" x14ac:dyDescent="0.25">
      <c r="A156" s="131" t="s">
        <v>37</v>
      </c>
      <c r="B156" s="161" t="s">
        <v>44</v>
      </c>
      <c r="C156" s="186" t="s">
        <v>65</v>
      </c>
      <c r="D156" s="29">
        <v>856</v>
      </c>
      <c r="E156" s="29" t="s">
        <v>21</v>
      </c>
      <c r="F156" s="17" t="s">
        <v>120</v>
      </c>
      <c r="G156" s="29" t="s">
        <v>21</v>
      </c>
      <c r="H156" s="18" t="s">
        <v>2</v>
      </c>
      <c r="I156" s="35" t="s">
        <v>22</v>
      </c>
      <c r="J156" s="20">
        <v>1118865.45</v>
      </c>
      <c r="K156" s="20">
        <f>SUM(K157:K161)</f>
        <v>3984116.8000000003</v>
      </c>
      <c r="L156" s="20">
        <f t="shared" ref="L156:U156" si="146">SUM(L157:L161)</f>
        <v>3820356.25</v>
      </c>
      <c r="M156" s="20">
        <f t="shared" si="146"/>
        <v>3820356.25</v>
      </c>
      <c r="N156" s="20">
        <f t="shared" si="146"/>
        <v>3727776.52</v>
      </c>
      <c r="O156" s="20">
        <f t="shared" ref="O156:P156" si="147">SUM(O157:O161)</f>
        <v>3536692.7</v>
      </c>
      <c r="P156" s="1">
        <f t="shared" si="147"/>
        <v>4768118.63</v>
      </c>
      <c r="Q156" s="21">
        <f>SUM(Q157:Q161)</f>
        <v>4351122.5</v>
      </c>
      <c r="R156" s="21">
        <f t="shared" ref="R156" si="148">SUM(R157:R161)</f>
        <v>4543171.0999999996</v>
      </c>
      <c r="S156" s="21">
        <f>SUM(S157:S161)</f>
        <v>4351122.5</v>
      </c>
      <c r="T156" s="21">
        <f t="shared" ref="T156" si="149">SUM(T157:T161)</f>
        <v>4336465.7</v>
      </c>
      <c r="U156" s="21">
        <f t="shared" si="146"/>
        <v>2735116.7</v>
      </c>
    </row>
    <row r="157" spans="1:21" x14ac:dyDescent="0.25">
      <c r="A157" s="133"/>
      <c r="B157" s="161"/>
      <c r="C157" s="186"/>
      <c r="D157" s="29" t="s">
        <v>21</v>
      </c>
      <c r="E157" s="29" t="s">
        <v>21</v>
      </c>
      <c r="F157" s="29" t="s">
        <v>21</v>
      </c>
      <c r="G157" s="29" t="s">
        <v>21</v>
      </c>
      <c r="H157" s="18" t="s">
        <v>3</v>
      </c>
      <c r="I157" s="35" t="s">
        <v>22</v>
      </c>
      <c r="J157" s="20">
        <v>434001.87</v>
      </c>
      <c r="K157" s="29">
        <v>3102025.7</v>
      </c>
      <c r="L157" s="20">
        <v>2936765.1</v>
      </c>
      <c r="M157" s="20">
        <v>2936765.1</v>
      </c>
      <c r="N157" s="20">
        <v>2859181</v>
      </c>
      <c r="O157" s="20">
        <v>2745127.9</v>
      </c>
      <c r="P157" s="1">
        <v>3978441.19</v>
      </c>
      <c r="Q157" s="23">
        <v>3482129.2</v>
      </c>
      <c r="R157" s="1">
        <v>3671828</v>
      </c>
      <c r="S157" s="23">
        <v>3482129.2</v>
      </c>
      <c r="T157" s="1">
        <v>3480211.3</v>
      </c>
      <c r="U157" s="23">
        <v>1662991</v>
      </c>
    </row>
    <row r="158" spans="1:21" ht="47.25" x14ac:dyDescent="0.25">
      <c r="A158" s="133"/>
      <c r="B158" s="161"/>
      <c r="C158" s="186"/>
      <c r="D158" s="29" t="s">
        <v>21</v>
      </c>
      <c r="E158" s="29" t="s">
        <v>21</v>
      </c>
      <c r="F158" s="29" t="s">
        <v>21</v>
      </c>
      <c r="G158" s="29" t="s">
        <v>21</v>
      </c>
      <c r="H158" s="18" t="s">
        <v>5</v>
      </c>
      <c r="I158" s="35" t="s">
        <v>22</v>
      </c>
      <c r="J158" s="20">
        <v>684863.58</v>
      </c>
      <c r="K158" s="48">
        <v>882091.1</v>
      </c>
      <c r="L158" s="20">
        <v>883591.15</v>
      </c>
      <c r="M158" s="20">
        <v>883591.15</v>
      </c>
      <c r="N158" s="20">
        <v>868595.52</v>
      </c>
      <c r="O158" s="20">
        <v>791564.80000000005</v>
      </c>
      <c r="P158" s="1">
        <v>789677.44</v>
      </c>
      <c r="Q158" s="23">
        <v>868993.3</v>
      </c>
      <c r="R158" s="1">
        <v>871343.1</v>
      </c>
      <c r="S158" s="23">
        <v>868993.3</v>
      </c>
      <c r="T158" s="1">
        <v>856254.4</v>
      </c>
      <c r="U158" s="23">
        <v>1072125.7</v>
      </c>
    </row>
    <row r="159" spans="1:21" x14ac:dyDescent="0.25">
      <c r="A159" s="133"/>
      <c r="B159" s="161"/>
      <c r="C159" s="186"/>
      <c r="D159" s="29" t="s">
        <v>21</v>
      </c>
      <c r="E159" s="29" t="s">
        <v>21</v>
      </c>
      <c r="F159" s="29" t="s">
        <v>21</v>
      </c>
      <c r="G159" s="29" t="s">
        <v>21</v>
      </c>
      <c r="H159" s="18" t="s">
        <v>4</v>
      </c>
      <c r="I159" s="35" t="s">
        <v>22</v>
      </c>
      <c r="J159" s="20">
        <v>0</v>
      </c>
      <c r="K159" s="56">
        <v>0</v>
      </c>
      <c r="L159" s="20">
        <v>0</v>
      </c>
      <c r="M159" s="20">
        <v>0</v>
      </c>
      <c r="N159" s="20">
        <v>0</v>
      </c>
      <c r="O159" s="20">
        <v>0</v>
      </c>
      <c r="P159" s="1">
        <v>0</v>
      </c>
      <c r="Q159" s="24">
        <v>0</v>
      </c>
      <c r="R159" s="24">
        <v>0</v>
      </c>
      <c r="S159" s="24">
        <v>0</v>
      </c>
      <c r="T159" s="24">
        <v>0</v>
      </c>
      <c r="U159" s="24">
        <v>0</v>
      </c>
    </row>
    <row r="160" spans="1:21" ht="63" x14ac:dyDescent="0.25">
      <c r="A160" s="133"/>
      <c r="B160" s="161"/>
      <c r="C160" s="186"/>
      <c r="D160" s="29" t="s">
        <v>21</v>
      </c>
      <c r="E160" s="29" t="s">
        <v>21</v>
      </c>
      <c r="F160" s="29" t="s">
        <v>21</v>
      </c>
      <c r="G160" s="29" t="s">
        <v>21</v>
      </c>
      <c r="H160" s="18" t="s">
        <v>6</v>
      </c>
      <c r="I160" s="35" t="s">
        <v>22</v>
      </c>
      <c r="J160" s="20">
        <v>0</v>
      </c>
      <c r="K160" s="56">
        <v>0</v>
      </c>
      <c r="L160" s="20">
        <v>0</v>
      </c>
      <c r="M160" s="20">
        <v>0</v>
      </c>
      <c r="N160" s="20">
        <v>0</v>
      </c>
      <c r="O160" s="20">
        <v>0</v>
      </c>
      <c r="P160" s="1">
        <v>0</v>
      </c>
      <c r="Q160" s="1">
        <v>0</v>
      </c>
      <c r="R160" s="1">
        <v>0</v>
      </c>
      <c r="S160" s="1">
        <v>0</v>
      </c>
      <c r="T160" s="1">
        <v>0</v>
      </c>
      <c r="U160" s="1">
        <v>0</v>
      </c>
    </row>
    <row r="161" spans="1:21" ht="31.5" x14ac:dyDescent="0.25">
      <c r="A161" s="132"/>
      <c r="B161" s="161"/>
      <c r="C161" s="186"/>
      <c r="D161" s="29" t="s">
        <v>21</v>
      </c>
      <c r="E161" s="29" t="s">
        <v>21</v>
      </c>
      <c r="F161" s="29" t="s">
        <v>21</v>
      </c>
      <c r="G161" s="29" t="s">
        <v>21</v>
      </c>
      <c r="H161" s="18" t="s">
        <v>7</v>
      </c>
      <c r="I161" s="35" t="s">
        <v>22</v>
      </c>
      <c r="J161" s="20">
        <v>0</v>
      </c>
      <c r="K161" s="56">
        <v>0</v>
      </c>
      <c r="L161" s="20">
        <v>0</v>
      </c>
      <c r="M161" s="20">
        <v>0</v>
      </c>
      <c r="N161" s="20">
        <v>0</v>
      </c>
      <c r="O161" s="20">
        <v>0</v>
      </c>
      <c r="P161" s="1">
        <v>0</v>
      </c>
      <c r="Q161" s="1">
        <v>0</v>
      </c>
      <c r="R161" s="1">
        <v>0</v>
      </c>
      <c r="S161" s="1">
        <v>0</v>
      </c>
      <c r="T161" s="1">
        <v>0</v>
      </c>
      <c r="U161" s="1">
        <v>0</v>
      </c>
    </row>
    <row r="162" spans="1:21" x14ac:dyDescent="0.25">
      <c r="A162" s="145" t="s">
        <v>185</v>
      </c>
      <c r="B162" s="57" t="s">
        <v>66</v>
      </c>
      <c r="C162" s="29" t="s">
        <v>21</v>
      </c>
      <c r="D162" s="29" t="s">
        <v>21</v>
      </c>
      <c r="E162" s="29" t="s">
        <v>21</v>
      </c>
      <c r="F162" s="29" t="s">
        <v>21</v>
      </c>
      <c r="G162" s="29" t="s">
        <v>21</v>
      </c>
      <c r="H162" s="29" t="s">
        <v>21</v>
      </c>
      <c r="I162" s="29" t="s">
        <v>24</v>
      </c>
      <c r="J162" s="8">
        <v>1.4650000000000001</v>
      </c>
      <c r="K162" s="29">
        <v>1.706</v>
      </c>
      <c r="L162" s="56" t="s">
        <v>21</v>
      </c>
      <c r="M162" s="56" t="s">
        <v>21</v>
      </c>
      <c r="N162" s="8">
        <v>1.4650000000000001</v>
      </c>
      <c r="O162" s="29">
        <v>1.718</v>
      </c>
      <c r="P162" s="1" t="s">
        <v>21</v>
      </c>
      <c r="Q162" s="1" t="s">
        <v>21</v>
      </c>
      <c r="R162" s="1" t="s">
        <v>21</v>
      </c>
      <c r="S162" s="1" t="s">
        <v>21</v>
      </c>
      <c r="T162" s="1" t="s">
        <v>21</v>
      </c>
      <c r="U162" s="1" t="s">
        <v>21</v>
      </c>
    </row>
    <row r="163" spans="1:21" ht="47.25" x14ac:dyDescent="0.25">
      <c r="A163" s="146"/>
      <c r="B163" s="31" t="s">
        <v>204</v>
      </c>
      <c r="C163" s="29" t="s">
        <v>21</v>
      </c>
      <c r="D163" s="29" t="s">
        <v>21</v>
      </c>
      <c r="E163" s="29" t="s">
        <v>21</v>
      </c>
      <c r="F163" s="29" t="s">
        <v>21</v>
      </c>
      <c r="G163" s="29" t="s">
        <v>21</v>
      </c>
      <c r="H163" s="29" t="s">
        <v>21</v>
      </c>
      <c r="I163" s="29" t="s">
        <v>26</v>
      </c>
      <c r="J163" s="8"/>
      <c r="K163" s="29"/>
      <c r="L163" s="56"/>
      <c r="M163" s="56"/>
      <c r="N163" s="8"/>
      <c r="O163" s="29"/>
      <c r="P163" s="42">
        <v>11810</v>
      </c>
      <c r="Q163" s="33">
        <v>6712</v>
      </c>
      <c r="R163" s="33" t="s">
        <v>21</v>
      </c>
      <c r="S163" s="33" t="s">
        <v>21</v>
      </c>
      <c r="T163" s="42">
        <v>11925</v>
      </c>
      <c r="U163" s="33">
        <v>6712</v>
      </c>
    </row>
    <row r="164" spans="1:21" ht="63" x14ac:dyDescent="0.25">
      <c r="A164" s="146"/>
      <c r="B164" s="31" t="s">
        <v>205</v>
      </c>
      <c r="C164" s="29" t="s">
        <v>21</v>
      </c>
      <c r="D164" s="29" t="s">
        <v>21</v>
      </c>
      <c r="E164" s="29" t="s">
        <v>21</v>
      </c>
      <c r="F164" s="29" t="s">
        <v>21</v>
      </c>
      <c r="G164" s="29" t="s">
        <v>21</v>
      </c>
      <c r="H164" s="29" t="s">
        <v>21</v>
      </c>
      <c r="I164" s="29" t="s">
        <v>26</v>
      </c>
      <c r="J164" s="8"/>
      <c r="K164" s="29"/>
      <c r="L164" s="56"/>
      <c r="M164" s="56"/>
      <c r="N164" s="8"/>
      <c r="O164" s="29"/>
      <c r="P164" s="42" t="s">
        <v>21</v>
      </c>
      <c r="Q164" s="42" t="s">
        <v>21</v>
      </c>
      <c r="R164" s="42" t="s">
        <v>21</v>
      </c>
      <c r="S164" s="42" t="s">
        <v>21</v>
      </c>
      <c r="T164" s="42" t="s">
        <v>21</v>
      </c>
      <c r="U164" s="33">
        <v>13151</v>
      </c>
    </row>
    <row r="165" spans="1:21" ht="63" x14ac:dyDescent="0.25">
      <c r="A165" s="147"/>
      <c r="B165" s="31" t="s">
        <v>206</v>
      </c>
      <c r="C165" s="29" t="s">
        <v>21</v>
      </c>
      <c r="D165" s="29" t="s">
        <v>21</v>
      </c>
      <c r="E165" s="29" t="s">
        <v>21</v>
      </c>
      <c r="F165" s="29" t="s">
        <v>21</v>
      </c>
      <c r="G165" s="29" t="s">
        <v>21</v>
      </c>
      <c r="H165" s="29" t="s">
        <v>21</v>
      </c>
      <c r="I165" s="29" t="s">
        <v>24</v>
      </c>
      <c r="J165" s="8"/>
      <c r="K165" s="29"/>
      <c r="L165" s="56"/>
      <c r="M165" s="56"/>
      <c r="N165" s="8"/>
      <c r="O165" s="29"/>
      <c r="P165" s="42" t="s">
        <v>21</v>
      </c>
      <c r="Q165" s="42" t="s">
        <v>21</v>
      </c>
      <c r="R165" s="42" t="s">
        <v>21</v>
      </c>
      <c r="S165" s="42" t="s">
        <v>21</v>
      </c>
      <c r="T165" s="42" t="s">
        <v>21</v>
      </c>
      <c r="U165" s="1">
        <v>20.2</v>
      </c>
    </row>
    <row r="166" spans="1:21" ht="31.5" x14ac:dyDescent="0.25">
      <c r="A166" s="131" t="s">
        <v>32</v>
      </c>
      <c r="B166" s="164" t="s">
        <v>174</v>
      </c>
      <c r="C166" s="185" t="s">
        <v>134</v>
      </c>
      <c r="D166" s="8" t="s">
        <v>21</v>
      </c>
      <c r="E166" s="29" t="s">
        <v>21</v>
      </c>
      <c r="F166" s="8" t="s">
        <v>121</v>
      </c>
      <c r="G166" s="29" t="s">
        <v>21</v>
      </c>
      <c r="H166" s="18" t="s">
        <v>2</v>
      </c>
      <c r="I166" s="35" t="s">
        <v>22</v>
      </c>
      <c r="J166" s="20">
        <v>49940.53</v>
      </c>
      <c r="K166" s="20">
        <f>SUM(K167:K171)</f>
        <v>0</v>
      </c>
      <c r="L166" s="20">
        <f t="shared" ref="L166:N166" si="150">SUM(L167:L171)</f>
        <v>0</v>
      </c>
      <c r="M166" s="20">
        <f t="shared" si="150"/>
        <v>0</v>
      </c>
      <c r="N166" s="20">
        <f t="shared" si="150"/>
        <v>0</v>
      </c>
      <c r="O166" s="20">
        <v>51967.199999999997</v>
      </c>
      <c r="P166" s="1">
        <f t="shared" ref="P166" si="151">SUM(P167:P171)</f>
        <v>50351.040000000001</v>
      </c>
      <c r="Q166" s="1">
        <f>SUM(Q167:Q171)</f>
        <v>54520.6</v>
      </c>
      <c r="R166" s="1">
        <v>54520.6</v>
      </c>
      <c r="S166" s="1">
        <f>SUM(S167:S171)</f>
        <v>54520.6</v>
      </c>
      <c r="T166" s="1">
        <f t="shared" ref="T166:U166" si="152">SUM(T167:T171)</f>
        <v>54520.6</v>
      </c>
      <c r="U166" s="1">
        <f t="shared" si="152"/>
        <v>57846.400000000001</v>
      </c>
    </row>
    <row r="167" spans="1:21" x14ac:dyDescent="0.25">
      <c r="A167" s="162"/>
      <c r="B167" s="161"/>
      <c r="C167" s="186"/>
      <c r="D167" s="29" t="s">
        <v>21</v>
      </c>
      <c r="E167" s="29" t="s">
        <v>21</v>
      </c>
      <c r="F167" s="29" t="s">
        <v>21</v>
      </c>
      <c r="G167" s="29" t="s">
        <v>21</v>
      </c>
      <c r="H167" s="18" t="s">
        <v>3</v>
      </c>
      <c r="I167" s="35" t="s">
        <v>22</v>
      </c>
      <c r="J167" s="20">
        <v>0</v>
      </c>
      <c r="K167" s="56">
        <v>0</v>
      </c>
      <c r="L167" s="56">
        <v>0</v>
      </c>
      <c r="M167" s="56">
        <v>0</v>
      </c>
      <c r="N167" s="20">
        <v>0</v>
      </c>
      <c r="O167" s="20">
        <v>0</v>
      </c>
      <c r="P167" s="1">
        <v>0</v>
      </c>
      <c r="Q167" s="1">
        <v>0</v>
      </c>
      <c r="R167" s="1">
        <v>0</v>
      </c>
      <c r="S167" s="1">
        <v>0</v>
      </c>
      <c r="T167" s="1">
        <v>0</v>
      </c>
      <c r="U167" s="1">
        <v>0</v>
      </c>
    </row>
    <row r="168" spans="1:21" ht="47.25" x14ac:dyDescent="0.25">
      <c r="A168" s="162"/>
      <c r="B168" s="165"/>
      <c r="C168" s="186"/>
      <c r="D168" s="29" t="s">
        <v>21</v>
      </c>
      <c r="E168" s="29" t="s">
        <v>21</v>
      </c>
      <c r="F168" s="29" t="s">
        <v>21</v>
      </c>
      <c r="G168" s="29" t="s">
        <v>21</v>
      </c>
      <c r="H168" s="18" t="s">
        <v>5</v>
      </c>
      <c r="I168" s="35" t="s">
        <v>22</v>
      </c>
      <c r="J168" s="20">
        <v>49940.53</v>
      </c>
      <c r="K168" s="56">
        <v>0</v>
      </c>
      <c r="L168" s="56">
        <v>0</v>
      </c>
      <c r="M168" s="56">
        <v>0</v>
      </c>
      <c r="N168" s="56">
        <v>0</v>
      </c>
      <c r="O168" s="20">
        <v>51967.199999999997</v>
      </c>
      <c r="P168" s="1">
        <v>50351.040000000001</v>
      </c>
      <c r="Q168" s="1">
        <v>54520.6</v>
      </c>
      <c r="R168" s="1">
        <v>54520.6</v>
      </c>
      <c r="S168" s="1">
        <v>54520.6</v>
      </c>
      <c r="T168" s="1">
        <v>54520.6</v>
      </c>
      <c r="U168" s="1">
        <v>57846.400000000001</v>
      </c>
    </row>
    <row r="169" spans="1:21" x14ac:dyDescent="0.25">
      <c r="A169" s="162"/>
      <c r="B169" s="165"/>
      <c r="C169" s="186"/>
      <c r="D169" s="29" t="s">
        <v>21</v>
      </c>
      <c r="E169" s="29" t="s">
        <v>21</v>
      </c>
      <c r="F169" s="29" t="s">
        <v>21</v>
      </c>
      <c r="G169" s="29" t="s">
        <v>21</v>
      </c>
      <c r="H169" s="18" t="s">
        <v>4</v>
      </c>
      <c r="I169" s="35" t="s">
        <v>22</v>
      </c>
      <c r="J169" s="20">
        <v>0</v>
      </c>
      <c r="K169" s="56">
        <v>0</v>
      </c>
      <c r="L169" s="56">
        <v>0</v>
      </c>
      <c r="M169" s="56">
        <v>0</v>
      </c>
      <c r="N169" s="56">
        <v>0</v>
      </c>
      <c r="O169" s="20">
        <v>0</v>
      </c>
      <c r="P169" s="1">
        <v>0</v>
      </c>
      <c r="Q169" s="1">
        <v>0</v>
      </c>
      <c r="R169" s="1">
        <v>0</v>
      </c>
      <c r="S169" s="1">
        <v>0</v>
      </c>
      <c r="T169" s="1">
        <v>0</v>
      </c>
      <c r="U169" s="1">
        <v>0</v>
      </c>
    </row>
    <row r="170" spans="1:21" ht="63" x14ac:dyDescent="0.25">
      <c r="A170" s="162"/>
      <c r="B170" s="165"/>
      <c r="C170" s="186"/>
      <c r="D170" s="29" t="s">
        <v>21</v>
      </c>
      <c r="E170" s="29" t="s">
        <v>21</v>
      </c>
      <c r="F170" s="29" t="s">
        <v>21</v>
      </c>
      <c r="G170" s="29" t="s">
        <v>21</v>
      </c>
      <c r="H170" s="18" t="s">
        <v>6</v>
      </c>
      <c r="I170" s="35" t="s">
        <v>22</v>
      </c>
      <c r="J170" s="20">
        <v>0</v>
      </c>
      <c r="K170" s="56">
        <v>0</v>
      </c>
      <c r="L170" s="56">
        <v>0</v>
      </c>
      <c r="M170" s="56">
        <v>0</v>
      </c>
      <c r="N170" s="56">
        <v>0</v>
      </c>
      <c r="O170" s="20">
        <v>0</v>
      </c>
      <c r="P170" s="1">
        <v>0</v>
      </c>
      <c r="Q170" s="1">
        <v>0</v>
      </c>
      <c r="R170" s="1">
        <v>0</v>
      </c>
      <c r="S170" s="1">
        <v>0</v>
      </c>
      <c r="T170" s="1">
        <v>0</v>
      </c>
      <c r="U170" s="1">
        <v>0</v>
      </c>
    </row>
    <row r="171" spans="1:21" ht="31.5" x14ac:dyDescent="0.25">
      <c r="A171" s="163"/>
      <c r="B171" s="165"/>
      <c r="C171" s="186"/>
      <c r="D171" s="29" t="s">
        <v>21</v>
      </c>
      <c r="E171" s="29" t="s">
        <v>21</v>
      </c>
      <c r="F171" s="29" t="s">
        <v>21</v>
      </c>
      <c r="G171" s="29" t="s">
        <v>21</v>
      </c>
      <c r="H171" s="18" t="s">
        <v>7</v>
      </c>
      <c r="I171" s="35" t="s">
        <v>22</v>
      </c>
      <c r="J171" s="20">
        <v>0</v>
      </c>
      <c r="K171" s="56">
        <v>0</v>
      </c>
      <c r="L171" s="56">
        <v>0</v>
      </c>
      <c r="M171" s="56">
        <v>0</v>
      </c>
      <c r="N171" s="56">
        <v>0</v>
      </c>
      <c r="O171" s="20">
        <v>0</v>
      </c>
      <c r="P171" s="1">
        <v>0</v>
      </c>
      <c r="Q171" s="1">
        <v>0</v>
      </c>
      <c r="R171" s="1">
        <v>0</v>
      </c>
      <c r="S171" s="1">
        <v>0</v>
      </c>
      <c r="T171" s="1">
        <v>0</v>
      </c>
      <c r="U171" s="1">
        <v>0</v>
      </c>
    </row>
    <row r="172" spans="1:21" ht="86.45" customHeight="1" x14ac:dyDescent="0.25">
      <c r="A172" s="31" t="s">
        <v>187</v>
      </c>
      <c r="B172" s="31" t="s">
        <v>100</v>
      </c>
      <c r="C172" s="29" t="s">
        <v>21</v>
      </c>
      <c r="D172" s="29" t="s">
        <v>21</v>
      </c>
      <c r="E172" s="29" t="s">
        <v>21</v>
      </c>
      <c r="F172" s="29" t="s">
        <v>21</v>
      </c>
      <c r="G172" s="29" t="s">
        <v>21</v>
      </c>
      <c r="H172" s="29" t="s">
        <v>21</v>
      </c>
      <c r="I172" s="8" t="s">
        <v>24</v>
      </c>
      <c r="J172" s="56">
        <v>99.9</v>
      </c>
      <c r="K172" s="56">
        <v>99.9</v>
      </c>
      <c r="L172" s="56" t="s">
        <v>21</v>
      </c>
      <c r="M172" s="56" t="s">
        <v>21</v>
      </c>
      <c r="N172" s="56">
        <v>99.9</v>
      </c>
      <c r="O172" s="56">
        <v>99.9</v>
      </c>
      <c r="P172" s="1">
        <v>99.9</v>
      </c>
      <c r="Q172" s="1">
        <v>99.9</v>
      </c>
      <c r="R172" s="1">
        <v>99.9</v>
      </c>
      <c r="S172" s="1"/>
      <c r="T172" s="1">
        <v>99.9</v>
      </c>
      <c r="U172" s="1">
        <v>99.9</v>
      </c>
    </row>
    <row r="173" spans="1:21" ht="31.5" x14ac:dyDescent="0.25">
      <c r="A173" s="131" t="s">
        <v>34</v>
      </c>
      <c r="B173" s="164" t="s">
        <v>99</v>
      </c>
      <c r="C173" s="185" t="s">
        <v>135</v>
      </c>
      <c r="D173" s="29">
        <v>856</v>
      </c>
      <c r="E173" s="29" t="s">
        <v>21</v>
      </c>
      <c r="F173" s="8" t="s">
        <v>122</v>
      </c>
      <c r="G173" s="29" t="s">
        <v>21</v>
      </c>
      <c r="H173" s="18" t="s">
        <v>2</v>
      </c>
      <c r="I173" s="35" t="s">
        <v>22</v>
      </c>
      <c r="J173" s="20">
        <f>J174+J175+J178</f>
        <v>215537.34</v>
      </c>
      <c r="K173" s="20">
        <f>SUM(K174:K178)</f>
        <v>299096.19999999995</v>
      </c>
      <c r="L173" s="20">
        <f t="shared" ref="L173:N173" si="153">SUM(L174:L178)</f>
        <v>301000.21999999997</v>
      </c>
      <c r="M173" s="20">
        <f t="shared" si="153"/>
        <v>301000.21999999997</v>
      </c>
      <c r="N173" s="20">
        <f t="shared" si="153"/>
        <v>297358.40000000002</v>
      </c>
      <c r="O173" s="20">
        <f>SUM(O174:O178)</f>
        <v>224482.6</v>
      </c>
      <c r="P173" s="1">
        <f t="shared" ref="P173" si="154">SUM(P174:P178)</f>
        <v>278184.7</v>
      </c>
      <c r="Q173" s="1">
        <f>SUM(Q174:Q178)</f>
        <v>297056.40000000002</v>
      </c>
      <c r="R173" s="1">
        <f>SUM(R174:R178)</f>
        <v>230221.4</v>
      </c>
      <c r="S173" s="1">
        <f>SUM(S174:S178)</f>
        <v>297056.40000000002</v>
      </c>
      <c r="T173" s="1">
        <f t="shared" ref="T173" si="155">SUM(T174:T178)</f>
        <v>279042.2</v>
      </c>
      <c r="U173" s="1">
        <f>SUM(U174:U178)</f>
        <v>262420.3</v>
      </c>
    </row>
    <row r="174" spans="1:21" x14ac:dyDescent="0.25">
      <c r="A174" s="162"/>
      <c r="B174" s="161"/>
      <c r="C174" s="186"/>
      <c r="D174" s="29" t="s">
        <v>21</v>
      </c>
      <c r="E174" s="29" t="s">
        <v>21</v>
      </c>
      <c r="F174" s="29" t="s">
        <v>21</v>
      </c>
      <c r="G174" s="29" t="s">
        <v>21</v>
      </c>
      <c r="H174" s="18" t="s">
        <v>3</v>
      </c>
      <c r="I174" s="35" t="s">
        <v>22</v>
      </c>
      <c r="J174" s="20">
        <v>0</v>
      </c>
      <c r="K174" s="56">
        <v>24382.799999999999</v>
      </c>
      <c r="L174" s="56">
        <v>23853.14</v>
      </c>
      <c r="M174" s="56">
        <v>23853.14</v>
      </c>
      <c r="N174" s="56">
        <v>23726.75</v>
      </c>
      <c r="O174" s="56">
        <v>0</v>
      </c>
      <c r="P174" s="1">
        <v>1637.82</v>
      </c>
      <c r="Q174" s="1">
        <v>0</v>
      </c>
      <c r="R174" s="1">
        <v>0</v>
      </c>
      <c r="S174" s="1">
        <v>0</v>
      </c>
      <c r="T174" s="1">
        <v>0</v>
      </c>
      <c r="U174" s="1">
        <v>0</v>
      </c>
    </row>
    <row r="175" spans="1:21" ht="47.25" x14ac:dyDescent="0.25">
      <c r="A175" s="162"/>
      <c r="B175" s="165"/>
      <c r="C175" s="186"/>
      <c r="D175" s="29" t="s">
        <v>21</v>
      </c>
      <c r="E175" s="29" t="s">
        <v>21</v>
      </c>
      <c r="F175" s="29" t="s">
        <v>21</v>
      </c>
      <c r="G175" s="29" t="s">
        <v>21</v>
      </c>
      <c r="H175" s="18" t="s">
        <v>5</v>
      </c>
      <c r="I175" s="35" t="s">
        <v>22</v>
      </c>
      <c r="J175" s="20">
        <v>200431.24</v>
      </c>
      <c r="K175" s="56">
        <v>259607.3</v>
      </c>
      <c r="L175" s="56">
        <v>259607.29</v>
      </c>
      <c r="M175" s="56">
        <v>259607.29</v>
      </c>
      <c r="N175" s="56">
        <v>258727.44</v>
      </c>
      <c r="O175" s="56">
        <v>209376.5</v>
      </c>
      <c r="P175" s="1">
        <v>253706.68</v>
      </c>
      <c r="Q175" s="1">
        <v>266648.5</v>
      </c>
      <c r="R175" s="1">
        <v>199813.5</v>
      </c>
      <c r="S175" s="1">
        <v>266648.5</v>
      </c>
      <c r="T175" s="1">
        <v>248634.3</v>
      </c>
      <c r="U175" s="1">
        <v>237716.3</v>
      </c>
    </row>
    <row r="176" spans="1:21" x14ac:dyDescent="0.25">
      <c r="A176" s="162"/>
      <c r="B176" s="165"/>
      <c r="C176" s="186"/>
      <c r="D176" s="29" t="s">
        <v>21</v>
      </c>
      <c r="E176" s="29" t="s">
        <v>21</v>
      </c>
      <c r="F176" s="29" t="s">
        <v>21</v>
      </c>
      <c r="G176" s="29" t="s">
        <v>21</v>
      </c>
      <c r="H176" s="18" t="s">
        <v>4</v>
      </c>
      <c r="I176" s="35" t="s">
        <v>22</v>
      </c>
      <c r="J176" s="20">
        <v>0</v>
      </c>
      <c r="K176" s="56">
        <v>0</v>
      </c>
      <c r="L176" s="56">
        <v>0</v>
      </c>
      <c r="M176" s="56">
        <v>0</v>
      </c>
      <c r="N176" s="56">
        <v>0</v>
      </c>
      <c r="O176" s="56">
        <v>0</v>
      </c>
      <c r="P176" s="1">
        <v>0</v>
      </c>
      <c r="Q176" s="1">
        <v>0</v>
      </c>
      <c r="R176" s="1">
        <v>0</v>
      </c>
      <c r="S176" s="1">
        <v>0</v>
      </c>
      <c r="T176" s="1">
        <v>0</v>
      </c>
      <c r="U176" s="1">
        <v>0</v>
      </c>
    </row>
    <row r="177" spans="1:21" ht="63" x14ac:dyDescent="0.25">
      <c r="A177" s="162"/>
      <c r="B177" s="165"/>
      <c r="C177" s="186"/>
      <c r="D177" s="29" t="s">
        <v>21</v>
      </c>
      <c r="E177" s="29" t="s">
        <v>21</v>
      </c>
      <c r="F177" s="29" t="s">
        <v>21</v>
      </c>
      <c r="G177" s="29" t="s">
        <v>21</v>
      </c>
      <c r="H177" s="18" t="s">
        <v>6</v>
      </c>
      <c r="I177" s="35" t="s">
        <v>22</v>
      </c>
      <c r="J177" s="20">
        <v>0</v>
      </c>
      <c r="K177" s="56">
        <v>0</v>
      </c>
      <c r="L177" s="56">
        <v>0</v>
      </c>
      <c r="M177" s="56">
        <v>0</v>
      </c>
      <c r="N177" s="56">
        <v>0</v>
      </c>
      <c r="O177" s="56">
        <v>0</v>
      </c>
      <c r="P177" s="1">
        <v>0</v>
      </c>
      <c r="Q177" s="1">
        <v>0</v>
      </c>
      <c r="R177" s="1">
        <v>0</v>
      </c>
      <c r="S177" s="1">
        <v>0</v>
      </c>
      <c r="T177" s="1">
        <v>0</v>
      </c>
      <c r="U177" s="1">
        <v>0</v>
      </c>
    </row>
    <row r="178" spans="1:21" ht="31.5" x14ac:dyDescent="0.25">
      <c r="A178" s="163"/>
      <c r="B178" s="165"/>
      <c r="C178" s="186"/>
      <c r="D178" s="29" t="s">
        <v>21</v>
      </c>
      <c r="E178" s="29" t="s">
        <v>21</v>
      </c>
      <c r="F178" s="29" t="s">
        <v>21</v>
      </c>
      <c r="G178" s="29" t="s">
        <v>21</v>
      </c>
      <c r="H178" s="18" t="s">
        <v>7</v>
      </c>
      <c r="I178" s="35" t="s">
        <v>22</v>
      </c>
      <c r="J178" s="20">
        <v>15106.1</v>
      </c>
      <c r="K178" s="56">
        <v>15106.1</v>
      </c>
      <c r="L178" s="56">
        <v>17539.79</v>
      </c>
      <c r="M178" s="56">
        <v>17539.79</v>
      </c>
      <c r="N178" s="56">
        <v>14904.21</v>
      </c>
      <c r="O178" s="56">
        <v>15106.1</v>
      </c>
      <c r="P178" s="1">
        <v>22840.2</v>
      </c>
      <c r="Q178" s="1">
        <v>30407.9</v>
      </c>
      <c r="R178" s="1">
        <v>30407.9</v>
      </c>
      <c r="S178" s="1">
        <v>30407.9</v>
      </c>
      <c r="T178" s="1">
        <v>30407.9</v>
      </c>
      <c r="U178" s="1">
        <v>24704</v>
      </c>
    </row>
    <row r="179" spans="1:21" ht="94.5" x14ac:dyDescent="0.25">
      <c r="A179" s="131" t="s">
        <v>183</v>
      </c>
      <c r="B179" s="18" t="s">
        <v>45</v>
      </c>
      <c r="C179" s="29" t="s">
        <v>21</v>
      </c>
      <c r="D179" s="29" t="s">
        <v>21</v>
      </c>
      <c r="E179" s="29" t="s">
        <v>21</v>
      </c>
      <c r="F179" s="29" t="s">
        <v>21</v>
      </c>
      <c r="G179" s="29" t="s">
        <v>21</v>
      </c>
      <c r="H179" s="29" t="s">
        <v>21</v>
      </c>
      <c r="I179" s="8" t="s">
        <v>24</v>
      </c>
      <c r="J179" s="20">
        <v>0.3</v>
      </c>
      <c r="K179" s="56">
        <v>0.25</v>
      </c>
      <c r="L179" s="56" t="s">
        <v>21</v>
      </c>
      <c r="M179" s="56" t="s">
        <v>21</v>
      </c>
      <c r="N179" s="20">
        <v>0.2</v>
      </c>
      <c r="O179" s="20">
        <v>0.24</v>
      </c>
      <c r="P179" s="20">
        <v>0.24</v>
      </c>
      <c r="Q179" s="20">
        <v>0.23</v>
      </c>
      <c r="R179" s="20">
        <v>0.23</v>
      </c>
      <c r="S179" s="20"/>
      <c r="T179" s="20">
        <v>0.23</v>
      </c>
      <c r="U179" s="20">
        <v>0.22</v>
      </c>
    </row>
    <row r="180" spans="1:21" ht="63" x14ac:dyDescent="0.25">
      <c r="A180" s="132"/>
      <c r="B180" s="18" t="s">
        <v>75</v>
      </c>
      <c r="C180" s="29" t="s">
        <v>21</v>
      </c>
      <c r="D180" s="29" t="s">
        <v>21</v>
      </c>
      <c r="E180" s="29" t="s">
        <v>21</v>
      </c>
      <c r="F180" s="29" t="s">
        <v>21</v>
      </c>
      <c r="G180" s="29" t="s">
        <v>21</v>
      </c>
      <c r="H180" s="29" t="s">
        <v>21</v>
      </c>
      <c r="I180" s="8" t="s">
        <v>24</v>
      </c>
      <c r="J180" s="20">
        <v>82.7</v>
      </c>
      <c r="K180" s="56">
        <v>83.31</v>
      </c>
      <c r="L180" s="56" t="s">
        <v>21</v>
      </c>
      <c r="M180" s="56" t="s">
        <v>21</v>
      </c>
      <c r="N180" s="20">
        <v>56</v>
      </c>
      <c r="O180" s="20">
        <v>84.83</v>
      </c>
      <c r="P180" s="1">
        <v>74.3</v>
      </c>
      <c r="Q180" s="20">
        <v>86.35</v>
      </c>
      <c r="R180" s="20">
        <v>86.35</v>
      </c>
      <c r="S180" s="20"/>
      <c r="T180" s="20">
        <v>86.35</v>
      </c>
      <c r="U180" s="20">
        <v>87.87</v>
      </c>
    </row>
    <row r="181" spans="1:21" ht="31.5" x14ac:dyDescent="0.25">
      <c r="A181" s="137" t="s">
        <v>35</v>
      </c>
      <c r="B181" s="164" t="s">
        <v>46</v>
      </c>
      <c r="C181" s="185" t="s">
        <v>136</v>
      </c>
      <c r="D181" s="29">
        <v>856</v>
      </c>
      <c r="E181" s="29" t="s">
        <v>21</v>
      </c>
      <c r="F181" s="8" t="s">
        <v>123</v>
      </c>
      <c r="G181" s="29" t="s">
        <v>21</v>
      </c>
      <c r="H181" s="18" t="s">
        <v>2</v>
      </c>
      <c r="I181" s="35" t="s">
        <v>22</v>
      </c>
      <c r="J181" s="20">
        <v>7064</v>
      </c>
      <c r="K181" s="20">
        <f>SUM(K182:K186)</f>
        <v>7883.9000000000005</v>
      </c>
      <c r="L181" s="20">
        <f t="shared" ref="L181:U181" si="156">SUM(L182:L186)</f>
        <v>7883.92</v>
      </c>
      <c r="M181" s="20">
        <f t="shared" si="156"/>
        <v>7883.92</v>
      </c>
      <c r="N181" s="20">
        <f t="shared" si="156"/>
        <v>7833.12</v>
      </c>
      <c r="O181" s="20">
        <f t="shared" ref="O181:P181" si="157">SUM(O182:O186)</f>
        <v>7346.4</v>
      </c>
      <c r="P181" s="1">
        <f t="shared" si="157"/>
        <v>6746.71</v>
      </c>
      <c r="Q181" s="1">
        <f>SUM(Q182:Q186)</f>
        <v>7856</v>
      </c>
      <c r="R181" s="1">
        <f t="shared" ref="R181" si="158">SUM(R182:R186)</f>
        <v>7447.9</v>
      </c>
      <c r="S181" s="1">
        <f>SUM(S182:S186)</f>
        <v>7856</v>
      </c>
      <c r="T181" s="1">
        <f t="shared" ref="T181" si="159">SUM(T182:T186)</f>
        <v>7816.1</v>
      </c>
      <c r="U181" s="1">
        <f t="shared" si="156"/>
        <v>7797.5</v>
      </c>
    </row>
    <row r="182" spans="1:21" x14ac:dyDescent="0.25">
      <c r="A182" s="138"/>
      <c r="B182" s="161"/>
      <c r="C182" s="186"/>
      <c r="D182" s="58" t="s">
        <v>21</v>
      </c>
      <c r="E182" s="58" t="s">
        <v>21</v>
      </c>
      <c r="F182" s="58" t="s">
        <v>21</v>
      </c>
      <c r="G182" s="58" t="s">
        <v>21</v>
      </c>
      <c r="H182" s="18" t="s">
        <v>3</v>
      </c>
      <c r="I182" s="35" t="s">
        <v>22</v>
      </c>
      <c r="J182" s="20">
        <v>0</v>
      </c>
      <c r="K182" s="56">
        <v>36.6</v>
      </c>
      <c r="L182" s="56">
        <v>36.6</v>
      </c>
      <c r="M182" s="56">
        <v>36.6</v>
      </c>
      <c r="N182" s="56">
        <v>13.8</v>
      </c>
      <c r="O182" s="56">
        <v>39.9</v>
      </c>
      <c r="P182" s="1">
        <v>13.8</v>
      </c>
      <c r="Q182" s="1">
        <v>39.9</v>
      </c>
      <c r="R182" s="1">
        <v>39.9</v>
      </c>
      <c r="S182" s="1">
        <v>39.9</v>
      </c>
      <c r="T182" s="1">
        <v>0</v>
      </c>
      <c r="U182" s="1">
        <v>39.9</v>
      </c>
    </row>
    <row r="183" spans="1:21" ht="47.25" x14ac:dyDescent="0.25">
      <c r="A183" s="138"/>
      <c r="B183" s="165"/>
      <c r="C183" s="186"/>
      <c r="D183" s="58" t="s">
        <v>21</v>
      </c>
      <c r="E183" s="58" t="s">
        <v>21</v>
      </c>
      <c r="F183" s="58" t="s">
        <v>21</v>
      </c>
      <c r="G183" s="58" t="s">
        <v>21</v>
      </c>
      <c r="H183" s="18" t="s">
        <v>5</v>
      </c>
      <c r="I183" s="35" t="s">
        <v>22</v>
      </c>
      <c r="J183" s="20">
        <v>7064</v>
      </c>
      <c r="K183" s="56">
        <v>7847.3</v>
      </c>
      <c r="L183" s="56">
        <v>7847.32</v>
      </c>
      <c r="M183" s="56">
        <v>7847.32</v>
      </c>
      <c r="N183" s="56">
        <v>7819.32</v>
      </c>
      <c r="O183" s="56">
        <v>7306.5</v>
      </c>
      <c r="P183" s="1">
        <v>6732.91</v>
      </c>
      <c r="Q183" s="1">
        <v>7816.1</v>
      </c>
      <c r="R183" s="1">
        <v>7408</v>
      </c>
      <c r="S183" s="1">
        <v>7816.1</v>
      </c>
      <c r="T183" s="1">
        <v>7816.1</v>
      </c>
      <c r="U183" s="1">
        <v>7757.6</v>
      </c>
    </row>
    <row r="184" spans="1:21" x14ac:dyDescent="0.25">
      <c r="A184" s="138"/>
      <c r="B184" s="165"/>
      <c r="C184" s="186"/>
      <c r="D184" s="29" t="s">
        <v>21</v>
      </c>
      <c r="E184" s="29" t="s">
        <v>21</v>
      </c>
      <c r="F184" s="29" t="s">
        <v>21</v>
      </c>
      <c r="G184" s="29" t="s">
        <v>21</v>
      </c>
      <c r="H184" s="18" t="s">
        <v>4</v>
      </c>
      <c r="I184" s="35" t="s">
        <v>22</v>
      </c>
      <c r="J184" s="20">
        <v>0</v>
      </c>
      <c r="K184" s="56">
        <v>0</v>
      </c>
      <c r="L184" s="56">
        <v>0</v>
      </c>
      <c r="M184" s="56">
        <v>0</v>
      </c>
      <c r="N184" s="56">
        <v>0</v>
      </c>
      <c r="O184" s="56">
        <v>0</v>
      </c>
      <c r="P184" s="1">
        <v>0</v>
      </c>
      <c r="Q184" s="1">
        <v>0</v>
      </c>
      <c r="R184" s="1">
        <v>0</v>
      </c>
      <c r="S184" s="1">
        <v>0</v>
      </c>
      <c r="T184" s="1">
        <v>0</v>
      </c>
      <c r="U184" s="1">
        <v>0</v>
      </c>
    </row>
    <row r="185" spans="1:21" ht="63" x14ac:dyDescent="0.25">
      <c r="A185" s="138"/>
      <c r="B185" s="165"/>
      <c r="C185" s="186"/>
      <c r="D185" s="29" t="s">
        <v>21</v>
      </c>
      <c r="E185" s="29" t="s">
        <v>21</v>
      </c>
      <c r="F185" s="29" t="s">
        <v>21</v>
      </c>
      <c r="G185" s="29" t="s">
        <v>21</v>
      </c>
      <c r="H185" s="18" t="s">
        <v>6</v>
      </c>
      <c r="I185" s="35" t="s">
        <v>22</v>
      </c>
      <c r="J185" s="20">
        <v>0</v>
      </c>
      <c r="K185" s="56">
        <v>0</v>
      </c>
      <c r="L185" s="56">
        <v>0</v>
      </c>
      <c r="M185" s="56">
        <v>0</v>
      </c>
      <c r="N185" s="56">
        <v>0</v>
      </c>
      <c r="O185" s="56">
        <v>0</v>
      </c>
      <c r="P185" s="1">
        <v>0</v>
      </c>
      <c r="Q185" s="1">
        <v>0</v>
      </c>
      <c r="R185" s="1">
        <v>0</v>
      </c>
      <c r="S185" s="1">
        <v>0</v>
      </c>
      <c r="T185" s="1">
        <v>0</v>
      </c>
      <c r="U185" s="1">
        <v>0</v>
      </c>
    </row>
    <row r="186" spans="1:21" ht="31.5" x14ac:dyDescent="0.25">
      <c r="A186" s="139"/>
      <c r="B186" s="165"/>
      <c r="C186" s="186"/>
      <c r="D186" s="29" t="s">
        <v>21</v>
      </c>
      <c r="E186" s="29" t="s">
        <v>21</v>
      </c>
      <c r="F186" s="29" t="s">
        <v>21</v>
      </c>
      <c r="G186" s="29" t="s">
        <v>21</v>
      </c>
      <c r="H186" s="18" t="s">
        <v>7</v>
      </c>
      <c r="I186" s="35" t="s">
        <v>22</v>
      </c>
      <c r="J186" s="20">
        <v>0</v>
      </c>
      <c r="K186" s="56">
        <v>0</v>
      </c>
      <c r="L186" s="56">
        <v>0</v>
      </c>
      <c r="M186" s="56">
        <v>0</v>
      </c>
      <c r="N186" s="56">
        <v>0</v>
      </c>
      <c r="O186" s="56">
        <v>0</v>
      </c>
      <c r="P186" s="1">
        <v>0</v>
      </c>
      <c r="Q186" s="1">
        <v>0</v>
      </c>
      <c r="R186" s="1">
        <v>0</v>
      </c>
      <c r="S186" s="1">
        <v>0</v>
      </c>
      <c r="T186" s="1">
        <v>0</v>
      </c>
      <c r="U186" s="1">
        <v>0</v>
      </c>
    </row>
    <row r="187" spans="1:21" ht="94.5" x14ac:dyDescent="0.25">
      <c r="A187" s="31" t="s">
        <v>188</v>
      </c>
      <c r="B187" s="18" t="s">
        <v>45</v>
      </c>
      <c r="C187" s="29" t="s">
        <v>21</v>
      </c>
      <c r="D187" s="29" t="s">
        <v>21</v>
      </c>
      <c r="E187" s="29" t="s">
        <v>21</v>
      </c>
      <c r="F187" s="29" t="s">
        <v>21</v>
      </c>
      <c r="G187" s="29" t="s">
        <v>21</v>
      </c>
      <c r="H187" s="29" t="s">
        <v>21</v>
      </c>
      <c r="I187" s="8" t="s">
        <v>24</v>
      </c>
      <c r="J187" s="20">
        <v>0.3</v>
      </c>
      <c r="K187" s="56">
        <v>0.25</v>
      </c>
      <c r="L187" s="56" t="s">
        <v>21</v>
      </c>
      <c r="M187" s="56" t="s">
        <v>21</v>
      </c>
      <c r="N187" s="20">
        <v>0.2</v>
      </c>
      <c r="O187" s="20">
        <v>0.24</v>
      </c>
      <c r="P187" s="20">
        <v>0.24</v>
      </c>
      <c r="Q187" s="20">
        <v>0.23</v>
      </c>
      <c r="R187" s="20">
        <v>0.23</v>
      </c>
      <c r="S187" s="20"/>
      <c r="T187" s="20">
        <v>0.23</v>
      </c>
      <c r="U187" s="20">
        <v>0.22</v>
      </c>
    </row>
    <row r="188" spans="1:21" ht="31.5" x14ac:dyDescent="0.25">
      <c r="A188" s="131" t="s">
        <v>36</v>
      </c>
      <c r="B188" s="164" t="s">
        <v>47</v>
      </c>
      <c r="C188" s="185" t="s">
        <v>137</v>
      </c>
      <c r="D188" s="29">
        <v>856</v>
      </c>
      <c r="E188" s="29" t="s">
        <v>21</v>
      </c>
      <c r="F188" s="8" t="s">
        <v>124</v>
      </c>
      <c r="G188" s="29" t="s">
        <v>21</v>
      </c>
      <c r="H188" s="18" t="s">
        <v>2</v>
      </c>
      <c r="I188" s="35" t="s">
        <v>22</v>
      </c>
      <c r="J188" s="20">
        <v>1757.32</v>
      </c>
      <c r="K188" s="20">
        <f>SUM(K189:K193)</f>
        <v>1533.4</v>
      </c>
      <c r="L188" s="20">
        <f t="shared" ref="L188:U188" si="160">SUM(L189:L193)</f>
        <v>1533.4</v>
      </c>
      <c r="M188" s="20">
        <f t="shared" si="160"/>
        <v>1533.4</v>
      </c>
      <c r="N188" s="20">
        <f t="shared" si="160"/>
        <v>1396.07</v>
      </c>
      <c r="O188" s="20">
        <f t="shared" ref="O188:P188" si="161">SUM(O189:O193)</f>
        <v>1586.1</v>
      </c>
      <c r="P188" s="1">
        <f t="shared" si="161"/>
        <v>5943.09</v>
      </c>
      <c r="Q188" s="1">
        <f>SUM(Q189:Q193)</f>
        <v>5858.8</v>
      </c>
      <c r="R188" s="1">
        <f t="shared" ref="R188" si="162">SUM(R189:R193)</f>
        <v>5858.8</v>
      </c>
      <c r="S188" s="1">
        <f>SUM(S189:S193)</f>
        <v>5858.8</v>
      </c>
      <c r="T188" s="1">
        <f t="shared" ref="T188" si="163">SUM(T189:T193)</f>
        <v>5828.8</v>
      </c>
      <c r="U188" s="1">
        <f t="shared" si="160"/>
        <v>5985.5</v>
      </c>
    </row>
    <row r="189" spans="1:21" x14ac:dyDescent="0.25">
      <c r="A189" s="133"/>
      <c r="B189" s="161"/>
      <c r="C189" s="186"/>
      <c r="D189" s="29" t="s">
        <v>21</v>
      </c>
      <c r="E189" s="29" t="s">
        <v>21</v>
      </c>
      <c r="F189" s="29" t="s">
        <v>21</v>
      </c>
      <c r="G189" s="29" t="s">
        <v>21</v>
      </c>
      <c r="H189" s="18" t="s">
        <v>3</v>
      </c>
      <c r="I189" s="35" t="s">
        <v>22</v>
      </c>
      <c r="J189" s="20">
        <v>0</v>
      </c>
      <c r="K189" s="56">
        <v>0</v>
      </c>
      <c r="L189" s="56">
        <v>0</v>
      </c>
      <c r="M189" s="56">
        <v>0</v>
      </c>
      <c r="N189" s="56">
        <v>0</v>
      </c>
      <c r="O189" s="56">
        <v>0</v>
      </c>
      <c r="P189" s="1">
        <v>0</v>
      </c>
      <c r="Q189" s="1">
        <v>0</v>
      </c>
      <c r="R189" s="1">
        <v>0</v>
      </c>
      <c r="S189" s="1">
        <v>0</v>
      </c>
      <c r="T189" s="1">
        <v>0</v>
      </c>
      <c r="U189" s="1">
        <v>0</v>
      </c>
    </row>
    <row r="190" spans="1:21" ht="47.25" x14ac:dyDescent="0.25">
      <c r="A190" s="133"/>
      <c r="B190" s="165"/>
      <c r="C190" s="186"/>
      <c r="D190" s="29" t="s">
        <v>21</v>
      </c>
      <c r="E190" s="29" t="s">
        <v>21</v>
      </c>
      <c r="F190" s="29" t="s">
        <v>21</v>
      </c>
      <c r="G190" s="29" t="s">
        <v>21</v>
      </c>
      <c r="H190" s="18" t="s">
        <v>5</v>
      </c>
      <c r="I190" s="35" t="s">
        <v>22</v>
      </c>
      <c r="J190" s="20">
        <v>1757.32</v>
      </c>
      <c r="K190" s="56">
        <v>1533.4</v>
      </c>
      <c r="L190" s="56">
        <v>1533.4</v>
      </c>
      <c r="M190" s="56">
        <v>1533.4</v>
      </c>
      <c r="N190" s="56">
        <v>1396.07</v>
      </c>
      <c r="O190" s="56">
        <v>1586.1</v>
      </c>
      <c r="P190" s="1">
        <v>5943.09</v>
      </c>
      <c r="Q190" s="1">
        <v>5858.8</v>
      </c>
      <c r="R190" s="1">
        <v>5858.8</v>
      </c>
      <c r="S190" s="1">
        <v>5858.8</v>
      </c>
      <c r="T190" s="1">
        <v>5828.8</v>
      </c>
      <c r="U190" s="1">
        <v>5985.5</v>
      </c>
    </row>
    <row r="191" spans="1:21" x14ac:dyDescent="0.25">
      <c r="A191" s="133"/>
      <c r="B191" s="165"/>
      <c r="C191" s="186"/>
      <c r="D191" s="29" t="s">
        <v>21</v>
      </c>
      <c r="E191" s="29" t="s">
        <v>21</v>
      </c>
      <c r="F191" s="29" t="s">
        <v>21</v>
      </c>
      <c r="G191" s="29" t="s">
        <v>21</v>
      </c>
      <c r="H191" s="18" t="s">
        <v>4</v>
      </c>
      <c r="I191" s="35" t="s">
        <v>22</v>
      </c>
      <c r="J191" s="20">
        <v>0</v>
      </c>
      <c r="K191" s="56">
        <v>0</v>
      </c>
      <c r="L191" s="56">
        <v>0</v>
      </c>
      <c r="M191" s="56">
        <v>0</v>
      </c>
      <c r="N191" s="56">
        <v>0</v>
      </c>
      <c r="O191" s="56">
        <v>0</v>
      </c>
      <c r="P191" s="1">
        <v>0</v>
      </c>
      <c r="Q191" s="1">
        <v>0</v>
      </c>
      <c r="R191" s="1">
        <v>0</v>
      </c>
      <c r="S191" s="1">
        <v>0</v>
      </c>
      <c r="T191" s="1">
        <v>0</v>
      </c>
      <c r="U191" s="1">
        <v>0</v>
      </c>
    </row>
    <row r="192" spans="1:21" ht="63" x14ac:dyDescent="0.25">
      <c r="A192" s="133"/>
      <c r="B192" s="165"/>
      <c r="C192" s="186"/>
      <c r="D192" s="29" t="s">
        <v>21</v>
      </c>
      <c r="E192" s="29" t="s">
        <v>21</v>
      </c>
      <c r="F192" s="29" t="s">
        <v>21</v>
      </c>
      <c r="G192" s="29" t="s">
        <v>21</v>
      </c>
      <c r="H192" s="18" t="s">
        <v>6</v>
      </c>
      <c r="I192" s="35" t="s">
        <v>22</v>
      </c>
      <c r="J192" s="20">
        <v>0</v>
      </c>
      <c r="K192" s="56">
        <v>0</v>
      </c>
      <c r="L192" s="56">
        <v>0</v>
      </c>
      <c r="M192" s="56">
        <v>0</v>
      </c>
      <c r="N192" s="56">
        <v>0</v>
      </c>
      <c r="O192" s="56">
        <v>0</v>
      </c>
      <c r="P192" s="1">
        <v>0</v>
      </c>
      <c r="Q192" s="1">
        <v>0</v>
      </c>
      <c r="R192" s="1">
        <v>0</v>
      </c>
      <c r="S192" s="1">
        <v>0</v>
      </c>
      <c r="T192" s="1">
        <v>0</v>
      </c>
      <c r="U192" s="1">
        <v>0</v>
      </c>
    </row>
    <row r="193" spans="1:21" ht="31.5" x14ac:dyDescent="0.25">
      <c r="A193" s="132"/>
      <c r="B193" s="165"/>
      <c r="C193" s="186"/>
      <c r="D193" s="29" t="s">
        <v>21</v>
      </c>
      <c r="E193" s="29" t="s">
        <v>21</v>
      </c>
      <c r="F193" s="29" t="s">
        <v>21</v>
      </c>
      <c r="G193" s="29" t="s">
        <v>21</v>
      </c>
      <c r="H193" s="18" t="s">
        <v>7</v>
      </c>
      <c r="I193" s="35" t="s">
        <v>22</v>
      </c>
      <c r="J193" s="20">
        <v>0</v>
      </c>
      <c r="K193" s="56">
        <v>0</v>
      </c>
      <c r="L193" s="56">
        <v>0</v>
      </c>
      <c r="M193" s="56">
        <v>0</v>
      </c>
      <c r="N193" s="56">
        <v>0</v>
      </c>
      <c r="O193" s="56">
        <v>0</v>
      </c>
      <c r="P193" s="1">
        <v>0</v>
      </c>
      <c r="Q193" s="1">
        <v>0</v>
      </c>
      <c r="R193" s="1">
        <v>0</v>
      </c>
      <c r="S193" s="1">
        <v>0</v>
      </c>
      <c r="T193" s="1">
        <v>0</v>
      </c>
      <c r="U193" s="1">
        <v>0</v>
      </c>
    </row>
    <row r="194" spans="1:21" ht="94.5" x14ac:dyDescent="0.25">
      <c r="A194" s="31" t="s">
        <v>189</v>
      </c>
      <c r="B194" s="31" t="s">
        <v>45</v>
      </c>
      <c r="C194" s="29" t="s">
        <v>21</v>
      </c>
      <c r="D194" s="29" t="s">
        <v>21</v>
      </c>
      <c r="E194" s="29" t="s">
        <v>21</v>
      </c>
      <c r="F194" s="29" t="s">
        <v>21</v>
      </c>
      <c r="G194" s="29" t="s">
        <v>21</v>
      </c>
      <c r="H194" s="29" t="s">
        <v>21</v>
      </c>
      <c r="I194" s="8" t="s">
        <v>24</v>
      </c>
      <c r="J194" s="20">
        <v>0.3</v>
      </c>
      <c r="K194" s="56">
        <v>0.25</v>
      </c>
      <c r="L194" s="56" t="s">
        <v>21</v>
      </c>
      <c r="M194" s="56" t="s">
        <v>21</v>
      </c>
      <c r="N194" s="20">
        <v>0.2</v>
      </c>
      <c r="O194" s="20">
        <v>0.24</v>
      </c>
      <c r="P194" s="20">
        <v>0.24</v>
      </c>
      <c r="Q194" s="20">
        <v>0.23</v>
      </c>
      <c r="R194" s="20">
        <v>0.23</v>
      </c>
      <c r="S194" s="20"/>
      <c r="T194" s="20">
        <v>0.23</v>
      </c>
      <c r="U194" s="20">
        <v>0.22</v>
      </c>
    </row>
    <row r="195" spans="1:21" ht="31.5" x14ac:dyDescent="0.25">
      <c r="A195" s="131" t="s">
        <v>149</v>
      </c>
      <c r="B195" s="164" t="s">
        <v>98</v>
      </c>
      <c r="C195" s="181" t="s">
        <v>65</v>
      </c>
      <c r="D195" s="29">
        <v>856</v>
      </c>
      <c r="E195" s="29">
        <v>1004</v>
      </c>
      <c r="F195" s="8" t="s">
        <v>125</v>
      </c>
      <c r="G195" s="29" t="s">
        <v>21</v>
      </c>
      <c r="H195" s="18" t="s">
        <v>2</v>
      </c>
      <c r="I195" s="35" t="s">
        <v>22</v>
      </c>
      <c r="J195" s="20">
        <v>1083185.4099999999</v>
      </c>
      <c r="K195" s="20">
        <f>SUM(K196:K200)</f>
        <v>1867371.8</v>
      </c>
      <c r="L195" s="20">
        <f t="shared" ref="L195:U195" si="164">SUM(L196:L200)</f>
        <v>1869546.6600000001</v>
      </c>
      <c r="M195" s="20">
        <f t="shared" ref="M195" si="165">SUM(M196:M200)</f>
        <v>1869546.6600000001</v>
      </c>
      <c r="N195" s="20">
        <f t="shared" ref="N195:P195" si="166">SUM(N196:N200)</f>
        <v>1847717.44</v>
      </c>
      <c r="O195" s="20">
        <f t="shared" si="166"/>
        <v>2063718.5</v>
      </c>
      <c r="P195" s="1">
        <f t="shared" si="166"/>
        <v>2141955.77</v>
      </c>
      <c r="Q195" s="1">
        <f>SUM(Q196:Q200)</f>
        <v>2380470.4000000004</v>
      </c>
      <c r="R195" s="1">
        <f t="shared" ref="R195" si="167">SUM(R196:R200)</f>
        <v>2283927.7000000002</v>
      </c>
      <c r="S195" s="1">
        <f>SUM(S196:S200)</f>
        <v>2380470.4000000004</v>
      </c>
      <c r="T195" s="1">
        <f t="shared" ref="T195" si="168">SUM(T196:T200)</f>
        <v>2380200.8000000003</v>
      </c>
      <c r="U195" s="1">
        <f t="shared" si="164"/>
        <v>2407694.5</v>
      </c>
    </row>
    <row r="196" spans="1:21" x14ac:dyDescent="0.25">
      <c r="A196" s="138"/>
      <c r="B196" s="161"/>
      <c r="C196" s="182"/>
      <c r="D196" s="29" t="s">
        <v>21</v>
      </c>
      <c r="E196" s="29" t="s">
        <v>21</v>
      </c>
      <c r="F196" s="29" t="s">
        <v>21</v>
      </c>
      <c r="G196" s="29" t="s">
        <v>21</v>
      </c>
      <c r="H196" s="18" t="s">
        <v>3</v>
      </c>
      <c r="I196" s="35" t="s">
        <v>22</v>
      </c>
      <c r="J196" s="20">
        <v>783929.32</v>
      </c>
      <c r="K196" s="8">
        <v>1584571.1</v>
      </c>
      <c r="L196" s="30">
        <v>1584571.1</v>
      </c>
      <c r="M196" s="30">
        <v>1584571.1</v>
      </c>
      <c r="N196" s="30">
        <v>1582508.56</v>
      </c>
      <c r="O196" s="8">
        <v>1848977.4</v>
      </c>
      <c r="P196" s="23">
        <v>1940192.21</v>
      </c>
      <c r="Q196" s="8">
        <v>2155190.2000000002</v>
      </c>
      <c r="R196" s="23">
        <v>2103994.5</v>
      </c>
      <c r="S196" s="8">
        <v>2155190.2000000002</v>
      </c>
      <c r="T196" s="23">
        <v>2154920.6</v>
      </c>
      <c r="U196" s="8">
        <v>2219422.7999999998</v>
      </c>
    </row>
    <row r="197" spans="1:21" ht="47.25" x14ac:dyDescent="0.25">
      <c r="A197" s="138"/>
      <c r="B197" s="165"/>
      <c r="C197" s="182"/>
      <c r="D197" s="29" t="s">
        <v>21</v>
      </c>
      <c r="E197" s="29" t="s">
        <v>21</v>
      </c>
      <c r="F197" s="29" t="s">
        <v>21</v>
      </c>
      <c r="G197" s="29" t="s">
        <v>21</v>
      </c>
      <c r="H197" s="18" t="s">
        <v>5</v>
      </c>
      <c r="I197" s="35" t="s">
        <v>22</v>
      </c>
      <c r="J197" s="20">
        <v>299256.09999999998</v>
      </c>
      <c r="K197" s="8">
        <v>282800.7</v>
      </c>
      <c r="L197" s="30">
        <v>284975.56</v>
      </c>
      <c r="M197" s="30">
        <v>284975.56</v>
      </c>
      <c r="N197" s="30">
        <v>265208.88</v>
      </c>
      <c r="O197" s="8">
        <v>214741.1</v>
      </c>
      <c r="P197" s="23">
        <v>201763.56</v>
      </c>
      <c r="Q197" s="8">
        <v>225280.2</v>
      </c>
      <c r="R197" s="23">
        <v>179933.2</v>
      </c>
      <c r="S197" s="8">
        <v>225280.2</v>
      </c>
      <c r="T197" s="23">
        <v>225280.2</v>
      </c>
      <c r="U197" s="8">
        <v>188271.7</v>
      </c>
    </row>
    <row r="198" spans="1:21" x14ac:dyDescent="0.25">
      <c r="A198" s="138"/>
      <c r="B198" s="165"/>
      <c r="C198" s="182"/>
      <c r="D198" s="29" t="s">
        <v>21</v>
      </c>
      <c r="E198" s="29" t="s">
        <v>21</v>
      </c>
      <c r="F198" s="29" t="s">
        <v>21</v>
      </c>
      <c r="G198" s="29" t="s">
        <v>21</v>
      </c>
      <c r="H198" s="18" t="s">
        <v>4</v>
      </c>
      <c r="I198" s="35" t="s">
        <v>22</v>
      </c>
      <c r="J198" s="20">
        <v>0</v>
      </c>
      <c r="K198" s="20">
        <v>0</v>
      </c>
      <c r="L198" s="20">
        <v>0</v>
      </c>
      <c r="M198" s="20">
        <v>0</v>
      </c>
      <c r="N198" s="20">
        <v>0</v>
      </c>
      <c r="O198" s="20">
        <v>0</v>
      </c>
      <c r="P198" s="1">
        <v>0</v>
      </c>
      <c r="Q198" s="1">
        <v>0</v>
      </c>
      <c r="R198" s="1">
        <v>0</v>
      </c>
      <c r="S198" s="1">
        <v>0</v>
      </c>
      <c r="T198" s="1">
        <v>0</v>
      </c>
      <c r="U198" s="1">
        <v>0</v>
      </c>
    </row>
    <row r="199" spans="1:21" ht="63" x14ac:dyDescent="0.25">
      <c r="A199" s="138"/>
      <c r="B199" s="165"/>
      <c r="C199" s="182"/>
      <c r="D199" s="29" t="s">
        <v>21</v>
      </c>
      <c r="E199" s="29" t="s">
        <v>21</v>
      </c>
      <c r="F199" s="29" t="s">
        <v>21</v>
      </c>
      <c r="G199" s="29" t="s">
        <v>21</v>
      </c>
      <c r="H199" s="18" t="s">
        <v>6</v>
      </c>
      <c r="I199" s="35" t="s">
        <v>22</v>
      </c>
      <c r="J199" s="20">
        <v>0</v>
      </c>
      <c r="K199" s="20">
        <v>0</v>
      </c>
      <c r="L199" s="20">
        <v>0</v>
      </c>
      <c r="M199" s="20">
        <v>0</v>
      </c>
      <c r="N199" s="20">
        <v>0</v>
      </c>
      <c r="O199" s="20">
        <v>0</v>
      </c>
      <c r="P199" s="1">
        <v>0</v>
      </c>
      <c r="Q199" s="1">
        <v>0</v>
      </c>
      <c r="R199" s="1">
        <v>0</v>
      </c>
      <c r="S199" s="1">
        <v>0</v>
      </c>
      <c r="T199" s="1">
        <v>0</v>
      </c>
      <c r="U199" s="1">
        <v>0</v>
      </c>
    </row>
    <row r="200" spans="1:21" ht="31.5" x14ac:dyDescent="0.25">
      <c r="A200" s="139"/>
      <c r="B200" s="137"/>
      <c r="C200" s="182"/>
      <c r="D200" s="59" t="s">
        <v>21</v>
      </c>
      <c r="E200" s="59" t="s">
        <v>21</v>
      </c>
      <c r="F200" s="29" t="s">
        <v>21</v>
      </c>
      <c r="G200" s="29" t="s">
        <v>21</v>
      </c>
      <c r="H200" s="18" t="s">
        <v>7</v>
      </c>
      <c r="I200" s="35" t="s">
        <v>22</v>
      </c>
      <c r="J200" s="20">
        <v>0</v>
      </c>
      <c r="K200" s="20">
        <v>0</v>
      </c>
      <c r="L200" s="20">
        <v>0</v>
      </c>
      <c r="M200" s="20">
        <v>0</v>
      </c>
      <c r="N200" s="20">
        <v>0</v>
      </c>
      <c r="O200" s="20">
        <v>0</v>
      </c>
      <c r="P200" s="1">
        <v>0</v>
      </c>
      <c r="Q200" s="1">
        <v>0</v>
      </c>
      <c r="R200" s="1">
        <v>0</v>
      </c>
      <c r="S200" s="1">
        <v>0</v>
      </c>
      <c r="T200" s="1">
        <v>0</v>
      </c>
      <c r="U200" s="1">
        <v>0</v>
      </c>
    </row>
    <row r="201" spans="1:21" ht="120.75" customHeight="1" x14ac:dyDescent="0.25">
      <c r="A201" s="131" t="s">
        <v>101</v>
      </c>
      <c r="B201" s="34" t="s">
        <v>102</v>
      </c>
      <c r="C201" s="184"/>
      <c r="D201" s="29" t="s">
        <v>21</v>
      </c>
      <c r="E201" s="29" t="s">
        <v>21</v>
      </c>
      <c r="F201" s="29" t="s">
        <v>21</v>
      </c>
      <c r="G201" s="29" t="s">
        <v>21</v>
      </c>
      <c r="H201" s="29" t="s">
        <v>21</v>
      </c>
      <c r="I201" s="29" t="s">
        <v>24</v>
      </c>
      <c r="J201" s="8">
        <v>1.4650000000000001</v>
      </c>
      <c r="K201" s="29">
        <v>1.706</v>
      </c>
      <c r="L201" s="56" t="s">
        <v>21</v>
      </c>
      <c r="M201" s="56" t="s">
        <v>21</v>
      </c>
      <c r="N201" s="8">
        <v>1.4650000000000001</v>
      </c>
      <c r="O201" s="29">
        <v>1.718</v>
      </c>
      <c r="P201" s="1" t="s">
        <v>21</v>
      </c>
      <c r="Q201" s="1" t="s">
        <v>21</v>
      </c>
      <c r="R201" s="1" t="s">
        <v>21</v>
      </c>
      <c r="S201" s="1" t="s">
        <v>21</v>
      </c>
      <c r="T201" s="1" t="s">
        <v>21</v>
      </c>
      <c r="U201" s="1" t="s">
        <v>21</v>
      </c>
    </row>
    <row r="202" spans="1:21" ht="47.25" x14ac:dyDescent="0.25">
      <c r="A202" s="133"/>
      <c r="B202" s="60" t="s">
        <v>103</v>
      </c>
      <c r="C202" s="184"/>
      <c r="D202" s="29" t="s">
        <v>21</v>
      </c>
      <c r="E202" s="29" t="s">
        <v>21</v>
      </c>
      <c r="F202" s="29" t="s">
        <v>21</v>
      </c>
      <c r="G202" s="29" t="s">
        <v>21</v>
      </c>
      <c r="H202" s="18"/>
      <c r="I202" s="35"/>
      <c r="J202" s="20"/>
      <c r="K202" s="20"/>
      <c r="L202" s="20"/>
      <c r="M202" s="20"/>
      <c r="N202" s="20"/>
      <c r="O202" s="20"/>
      <c r="P202" s="61"/>
      <c r="Q202" s="61"/>
      <c r="R202" s="61"/>
      <c r="S202" s="61"/>
      <c r="T202" s="61"/>
      <c r="U202" s="61"/>
    </row>
    <row r="203" spans="1:21" x14ac:dyDescent="0.25">
      <c r="A203" s="133"/>
      <c r="B203" s="34" t="s">
        <v>104</v>
      </c>
      <c r="C203" s="184"/>
      <c r="D203" s="29" t="s">
        <v>21</v>
      </c>
      <c r="E203" s="29" t="s">
        <v>21</v>
      </c>
      <c r="F203" s="29" t="s">
        <v>21</v>
      </c>
      <c r="G203" s="29" t="s">
        <v>21</v>
      </c>
      <c r="H203" s="29" t="s">
        <v>21</v>
      </c>
      <c r="I203" s="29" t="s">
        <v>24</v>
      </c>
      <c r="J203" s="20">
        <v>90.1</v>
      </c>
      <c r="K203" s="20">
        <v>110.4</v>
      </c>
      <c r="L203" s="20" t="s">
        <v>21</v>
      </c>
      <c r="M203" s="20" t="s">
        <v>21</v>
      </c>
      <c r="N203" s="20">
        <v>91</v>
      </c>
      <c r="O203" s="20">
        <v>112</v>
      </c>
      <c r="P203" s="1" t="s">
        <v>21</v>
      </c>
      <c r="Q203" s="1" t="s">
        <v>21</v>
      </c>
      <c r="R203" s="1" t="s">
        <v>21</v>
      </c>
      <c r="S203" s="1" t="s">
        <v>21</v>
      </c>
      <c r="T203" s="1" t="s">
        <v>21</v>
      </c>
      <c r="U203" s="1" t="s">
        <v>21</v>
      </c>
    </row>
    <row r="204" spans="1:21" x14ac:dyDescent="0.25">
      <c r="A204" s="133"/>
      <c r="B204" s="34" t="s">
        <v>105</v>
      </c>
      <c r="C204" s="184"/>
      <c r="D204" s="29" t="s">
        <v>21</v>
      </c>
      <c r="E204" s="29" t="s">
        <v>21</v>
      </c>
      <c r="F204" s="29" t="s">
        <v>21</v>
      </c>
      <c r="G204" s="29" t="s">
        <v>21</v>
      </c>
      <c r="H204" s="29" t="s">
        <v>21</v>
      </c>
      <c r="I204" s="29" t="s">
        <v>24</v>
      </c>
      <c r="J204" s="20">
        <v>71.7</v>
      </c>
      <c r="K204" s="20">
        <v>88.8</v>
      </c>
      <c r="L204" s="20" t="s">
        <v>21</v>
      </c>
      <c r="M204" s="20" t="s">
        <v>21</v>
      </c>
      <c r="N204" s="20">
        <v>71.7</v>
      </c>
      <c r="O204" s="20">
        <v>92.6</v>
      </c>
      <c r="P204" s="1" t="s">
        <v>21</v>
      </c>
      <c r="Q204" s="1" t="s">
        <v>21</v>
      </c>
      <c r="R204" s="1" t="s">
        <v>21</v>
      </c>
      <c r="S204" s="1" t="s">
        <v>21</v>
      </c>
      <c r="T204" s="1" t="s">
        <v>21</v>
      </c>
      <c r="U204" s="1" t="s">
        <v>21</v>
      </c>
    </row>
    <row r="205" spans="1:21" ht="63" x14ac:dyDescent="0.25">
      <c r="A205" s="132"/>
      <c r="B205" s="31" t="s">
        <v>198</v>
      </c>
      <c r="C205" s="29" t="s">
        <v>21</v>
      </c>
      <c r="D205" s="29" t="s">
        <v>21</v>
      </c>
      <c r="E205" s="29" t="s">
        <v>21</v>
      </c>
      <c r="F205" s="29" t="s">
        <v>21</v>
      </c>
      <c r="G205" s="29" t="s">
        <v>21</v>
      </c>
      <c r="H205" s="29" t="s">
        <v>21</v>
      </c>
      <c r="I205" s="29" t="s">
        <v>26</v>
      </c>
      <c r="J205" s="8"/>
      <c r="K205" s="29"/>
      <c r="L205" s="56"/>
      <c r="M205" s="56"/>
      <c r="N205" s="8"/>
      <c r="O205" s="29"/>
      <c r="P205" s="42">
        <v>11810</v>
      </c>
      <c r="Q205" s="33">
        <v>6712</v>
      </c>
      <c r="R205" s="33" t="s">
        <v>21</v>
      </c>
      <c r="S205" s="33" t="s">
        <v>21</v>
      </c>
      <c r="T205" s="42">
        <v>11925</v>
      </c>
      <c r="U205" s="33">
        <v>6712</v>
      </c>
    </row>
    <row r="206" spans="1:21" ht="31.5" x14ac:dyDescent="0.25">
      <c r="A206" s="177" t="s">
        <v>106</v>
      </c>
      <c r="B206" s="177" t="s">
        <v>86</v>
      </c>
      <c r="C206" s="140" t="s">
        <v>138</v>
      </c>
      <c r="D206" s="122" t="s">
        <v>21</v>
      </c>
      <c r="E206" s="122" t="s">
        <v>21</v>
      </c>
      <c r="F206" s="123" t="s">
        <v>126</v>
      </c>
      <c r="G206" s="122" t="s">
        <v>21</v>
      </c>
      <c r="H206" s="124" t="s">
        <v>2</v>
      </c>
      <c r="I206" s="125" t="s">
        <v>22</v>
      </c>
      <c r="J206" s="117">
        <v>300</v>
      </c>
      <c r="K206" s="117">
        <f>SUM(K207:K211)</f>
        <v>920.09999999999991</v>
      </c>
      <c r="L206" s="117">
        <f t="shared" ref="L206:M206" si="169">SUM(L207:L211)</f>
        <v>920.09999999999991</v>
      </c>
      <c r="M206" s="117">
        <f t="shared" si="169"/>
        <v>920.09999999999991</v>
      </c>
      <c r="N206" s="117">
        <f t="shared" ref="N206:O206" si="170">SUM(N207:N211)</f>
        <v>690.99</v>
      </c>
      <c r="O206" s="117">
        <f t="shared" si="170"/>
        <v>1000</v>
      </c>
      <c r="P206" s="100">
        <f t="shared" ref="P206:U206" si="171">SUM(P207:P211)</f>
        <v>191.27599999999998</v>
      </c>
      <c r="Q206" s="100">
        <f t="shared" si="171"/>
        <v>342.90000000000003</v>
      </c>
      <c r="R206" s="100">
        <f t="shared" si="171"/>
        <v>630</v>
      </c>
      <c r="S206" s="100">
        <f t="shared" si="171"/>
        <v>342.90000000000003</v>
      </c>
      <c r="T206" s="100">
        <f t="shared" si="171"/>
        <v>297.10000000000002</v>
      </c>
      <c r="U206" s="100">
        <f t="shared" si="171"/>
        <v>540</v>
      </c>
    </row>
    <row r="207" spans="1:21" x14ac:dyDescent="0.25">
      <c r="A207" s="178"/>
      <c r="B207" s="178"/>
      <c r="C207" s="187"/>
      <c r="D207" s="122" t="s">
        <v>21</v>
      </c>
      <c r="E207" s="122" t="s">
        <v>21</v>
      </c>
      <c r="F207" s="122" t="s">
        <v>21</v>
      </c>
      <c r="G207" s="122" t="s">
        <v>21</v>
      </c>
      <c r="H207" s="107" t="s">
        <v>3</v>
      </c>
      <c r="I207" s="125" t="s">
        <v>22</v>
      </c>
      <c r="J207" s="117">
        <v>282</v>
      </c>
      <c r="K207" s="117">
        <f t="shared" ref="K207:O211" si="172">K213+K220+K227+K234+K241+K248+K255+K262+K269+K276</f>
        <v>910.8</v>
      </c>
      <c r="L207" s="117">
        <f t="shared" si="172"/>
        <v>910.8</v>
      </c>
      <c r="M207" s="117">
        <f t="shared" si="172"/>
        <v>910.8</v>
      </c>
      <c r="N207" s="117">
        <f t="shared" si="172"/>
        <v>684.08010000000002</v>
      </c>
      <c r="O207" s="117">
        <f t="shared" si="172"/>
        <v>990</v>
      </c>
      <c r="P207" s="100">
        <f>P213+P220+P227+P234+P241+P248+P262+P269+P276</f>
        <v>189.36323999999999</v>
      </c>
      <c r="Q207" s="100">
        <f t="shared" ref="Q207:U211" si="173">Q213+Q220+Q227+Q234+Q241+Q248+Q262+Q269+Q276</f>
        <v>336.6</v>
      </c>
      <c r="R207" s="100">
        <f t="shared" si="173"/>
        <v>623.70000000000005</v>
      </c>
      <c r="S207" s="100">
        <f t="shared" si="173"/>
        <v>336.6</v>
      </c>
      <c r="T207" s="100">
        <f t="shared" si="173"/>
        <v>294.10000000000002</v>
      </c>
      <c r="U207" s="100">
        <f t="shared" si="173"/>
        <v>534.6</v>
      </c>
    </row>
    <row r="208" spans="1:21" ht="47.25" x14ac:dyDescent="0.25">
      <c r="A208" s="178"/>
      <c r="B208" s="178"/>
      <c r="C208" s="187"/>
      <c r="D208" s="122" t="s">
        <v>21</v>
      </c>
      <c r="E208" s="122" t="s">
        <v>21</v>
      </c>
      <c r="F208" s="122" t="s">
        <v>21</v>
      </c>
      <c r="G208" s="122" t="s">
        <v>21</v>
      </c>
      <c r="H208" s="107" t="s">
        <v>5</v>
      </c>
      <c r="I208" s="125" t="s">
        <v>22</v>
      </c>
      <c r="J208" s="117">
        <v>18</v>
      </c>
      <c r="K208" s="117">
        <f t="shared" si="172"/>
        <v>9.3000000000000007</v>
      </c>
      <c r="L208" s="117">
        <f t="shared" si="172"/>
        <v>9.3000000000000007</v>
      </c>
      <c r="M208" s="117">
        <f t="shared" si="172"/>
        <v>9.3000000000000007</v>
      </c>
      <c r="N208" s="117">
        <f t="shared" si="172"/>
        <v>6.9099000000000004</v>
      </c>
      <c r="O208" s="117">
        <f t="shared" si="172"/>
        <v>10</v>
      </c>
      <c r="P208" s="100">
        <f>P214+P221+P228+P235+P242+P249+P263+P270+P277</f>
        <v>1.91276</v>
      </c>
      <c r="Q208" s="100">
        <f t="shared" si="173"/>
        <v>6.3</v>
      </c>
      <c r="R208" s="100">
        <f t="shared" si="173"/>
        <v>6.3</v>
      </c>
      <c r="S208" s="100">
        <f t="shared" si="173"/>
        <v>6.3</v>
      </c>
      <c r="T208" s="100">
        <f t="shared" si="173"/>
        <v>3</v>
      </c>
      <c r="U208" s="100">
        <f t="shared" si="173"/>
        <v>5.4</v>
      </c>
    </row>
    <row r="209" spans="1:21" x14ac:dyDescent="0.25">
      <c r="A209" s="178"/>
      <c r="B209" s="178"/>
      <c r="C209" s="187"/>
      <c r="D209" s="122" t="s">
        <v>21</v>
      </c>
      <c r="E209" s="122" t="s">
        <v>21</v>
      </c>
      <c r="F209" s="122" t="s">
        <v>21</v>
      </c>
      <c r="G209" s="122" t="s">
        <v>21</v>
      </c>
      <c r="H209" s="107" t="s">
        <v>4</v>
      </c>
      <c r="I209" s="125" t="s">
        <v>22</v>
      </c>
      <c r="J209" s="117">
        <v>0</v>
      </c>
      <c r="K209" s="117">
        <f t="shared" si="172"/>
        <v>0</v>
      </c>
      <c r="L209" s="117">
        <f t="shared" si="172"/>
        <v>0</v>
      </c>
      <c r="M209" s="117">
        <f t="shared" si="172"/>
        <v>0</v>
      </c>
      <c r="N209" s="117">
        <f t="shared" si="172"/>
        <v>0</v>
      </c>
      <c r="O209" s="117">
        <f t="shared" si="172"/>
        <v>0</v>
      </c>
      <c r="P209" s="100">
        <f>P215+P222+P229+P236+P243+P250+P264+P271+P278</f>
        <v>0</v>
      </c>
      <c r="Q209" s="100">
        <v>0</v>
      </c>
      <c r="R209" s="100">
        <f t="shared" si="173"/>
        <v>0</v>
      </c>
      <c r="S209" s="100">
        <f t="shared" si="173"/>
        <v>0</v>
      </c>
      <c r="T209" s="100">
        <f t="shared" si="173"/>
        <v>0</v>
      </c>
      <c r="U209" s="100">
        <f t="shared" si="173"/>
        <v>0</v>
      </c>
    </row>
    <row r="210" spans="1:21" ht="78.75" x14ac:dyDescent="0.25">
      <c r="A210" s="178"/>
      <c r="B210" s="178"/>
      <c r="C210" s="187"/>
      <c r="D210" s="122" t="s">
        <v>21</v>
      </c>
      <c r="E210" s="122" t="s">
        <v>21</v>
      </c>
      <c r="F210" s="122" t="s">
        <v>21</v>
      </c>
      <c r="G210" s="122" t="s">
        <v>21</v>
      </c>
      <c r="H210" s="107" t="s">
        <v>6</v>
      </c>
      <c r="I210" s="125" t="s">
        <v>22</v>
      </c>
      <c r="J210" s="117">
        <v>0</v>
      </c>
      <c r="K210" s="117">
        <f t="shared" si="172"/>
        <v>0</v>
      </c>
      <c r="L210" s="117">
        <f t="shared" si="172"/>
        <v>0</v>
      </c>
      <c r="M210" s="117">
        <f t="shared" si="172"/>
        <v>0</v>
      </c>
      <c r="N210" s="117">
        <f t="shared" si="172"/>
        <v>0</v>
      </c>
      <c r="O210" s="117">
        <f t="shared" si="172"/>
        <v>0</v>
      </c>
      <c r="P210" s="100">
        <f>P216+P223+P230+P237+P244+P251+P265+P272+P279</f>
        <v>0</v>
      </c>
      <c r="Q210" s="100">
        <v>0</v>
      </c>
      <c r="R210" s="100">
        <f t="shared" si="173"/>
        <v>0</v>
      </c>
      <c r="S210" s="100">
        <f t="shared" si="173"/>
        <v>0</v>
      </c>
      <c r="T210" s="100">
        <f t="shared" si="173"/>
        <v>0</v>
      </c>
      <c r="U210" s="100">
        <f t="shared" si="173"/>
        <v>0</v>
      </c>
    </row>
    <row r="211" spans="1:21" ht="31.5" x14ac:dyDescent="0.25">
      <c r="A211" s="179"/>
      <c r="B211" s="179"/>
      <c r="C211" s="188"/>
      <c r="D211" s="122" t="s">
        <v>21</v>
      </c>
      <c r="E211" s="122" t="s">
        <v>21</v>
      </c>
      <c r="F211" s="122" t="s">
        <v>21</v>
      </c>
      <c r="G211" s="122" t="s">
        <v>21</v>
      </c>
      <c r="H211" s="107" t="s">
        <v>7</v>
      </c>
      <c r="I211" s="125" t="s">
        <v>22</v>
      </c>
      <c r="J211" s="117">
        <v>0</v>
      </c>
      <c r="K211" s="117">
        <f t="shared" si="172"/>
        <v>0</v>
      </c>
      <c r="L211" s="117">
        <f t="shared" si="172"/>
        <v>0</v>
      </c>
      <c r="M211" s="117">
        <f t="shared" si="172"/>
        <v>0</v>
      </c>
      <c r="N211" s="117">
        <f t="shared" si="172"/>
        <v>0</v>
      </c>
      <c r="O211" s="117">
        <f t="shared" si="172"/>
        <v>0</v>
      </c>
      <c r="P211" s="100">
        <f>P217+P224+P231+P238+P245+P252+P266+P273+P280</f>
        <v>0</v>
      </c>
      <c r="Q211" s="100">
        <v>0</v>
      </c>
      <c r="R211" s="100">
        <f t="shared" si="173"/>
        <v>0</v>
      </c>
      <c r="S211" s="100">
        <f t="shared" si="173"/>
        <v>0</v>
      </c>
      <c r="T211" s="100">
        <f t="shared" si="173"/>
        <v>0</v>
      </c>
      <c r="U211" s="100">
        <f t="shared" si="173"/>
        <v>0</v>
      </c>
    </row>
    <row r="212" spans="1:21" x14ac:dyDescent="0.25">
      <c r="A212" s="137" t="s">
        <v>37</v>
      </c>
      <c r="B212" s="131" t="s">
        <v>87</v>
      </c>
      <c r="C212" s="131" t="s">
        <v>139</v>
      </c>
      <c r="D212" s="11" t="s">
        <v>21</v>
      </c>
      <c r="E212" s="11" t="s">
        <v>21</v>
      </c>
      <c r="F212" s="11" t="s">
        <v>21</v>
      </c>
      <c r="G212" s="11" t="s">
        <v>21</v>
      </c>
      <c r="H212" s="49" t="s">
        <v>2</v>
      </c>
      <c r="I212" s="49" t="s">
        <v>22</v>
      </c>
      <c r="J212" s="62">
        <v>0</v>
      </c>
      <c r="K212" s="20">
        <f>SUM(K213:K217)</f>
        <v>0</v>
      </c>
      <c r="L212" s="62">
        <v>0</v>
      </c>
      <c r="M212" s="62">
        <v>0</v>
      </c>
      <c r="N212" s="62">
        <v>0</v>
      </c>
      <c r="O212" s="62">
        <v>0</v>
      </c>
      <c r="P212" s="63">
        <v>0</v>
      </c>
      <c r="Q212" s="1">
        <f>SUM(Q213:Q217)</f>
        <v>0</v>
      </c>
      <c r="R212" s="63">
        <v>0</v>
      </c>
      <c r="S212" s="63">
        <v>0</v>
      </c>
      <c r="T212" s="63">
        <v>0</v>
      </c>
      <c r="U212" s="63">
        <v>0</v>
      </c>
    </row>
    <row r="213" spans="1:21" x14ac:dyDescent="0.25">
      <c r="A213" s="175"/>
      <c r="B213" s="133"/>
      <c r="C213" s="175"/>
      <c r="D213" s="11" t="s">
        <v>21</v>
      </c>
      <c r="E213" s="11" t="s">
        <v>21</v>
      </c>
      <c r="F213" s="11" t="s">
        <v>21</v>
      </c>
      <c r="G213" s="11" t="s">
        <v>21</v>
      </c>
      <c r="H213" s="49" t="s">
        <v>3</v>
      </c>
      <c r="I213" s="49" t="s">
        <v>22</v>
      </c>
      <c r="J213" s="62">
        <v>0</v>
      </c>
      <c r="K213" s="62">
        <v>0</v>
      </c>
      <c r="L213" s="62">
        <v>0</v>
      </c>
      <c r="M213" s="62">
        <v>0</v>
      </c>
      <c r="N213" s="62">
        <v>0</v>
      </c>
      <c r="O213" s="62">
        <v>0</v>
      </c>
      <c r="P213" s="63">
        <v>0</v>
      </c>
      <c r="Q213" s="63">
        <v>0</v>
      </c>
      <c r="R213" s="63">
        <v>0</v>
      </c>
      <c r="S213" s="63">
        <v>0</v>
      </c>
      <c r="T213" s="63">
        <v>0</v>
      </c>
      <c r="U213" s="63">
        <v>0</v>
      </c>
    </row>
    <row r="214" spans="1:21" ht="47.25" x14ac:dyDescent="0.25">
      <c r="A214" s="175"/>
      <c r="B214" s="133"/>
      <c r="C214" s="175"/>
      <c r="D214" s="11" t="s">
        <v>21</v>
      </c>
      <c r="E214" s="11" t="s">
        <v>21</v>
      </c>
      <c r="F214" s="11" t="s">
        <v>21</v>
      </c>
      <c r="G214" s="11" t="s">
        <v>21</v>
      </c>
      <c r="H214" s="49" t="s">
        <v>5</v>
      </c>
      <c r="I214" s="49" t="s">
        <v>22</v>
      </c>
      <c r="J214" s="62">
        <v>0</v>
      </c>
      <c r="K214" s="62">
        <v>0</v>
      </c>
      <c r="L214" s="62">
        <v>0</v>
      </c>
      <c r="M214" s="62">
        <v>0</v>
      </c>
      <c r="N214" s="62">
        <v>0</v>
      </c>
      <c r="O214" s="62">
        <v>0</v>
      </c>
      <c r="P214" s="63">
        <v>0</v>
      </c>
      <c r="Q214" s="63">
        <v>0</v>
      </c>
      <c r="R214" s="63">
        <v>0</v>
      </c>
      <c r="S214" s="63">
        <v>0</v>
      </c>
      <c r="T214" s="63">
        <v>0</v>
      </c>
      <c r="U214" s="63">
        <v>0</v>
      </c>
    </row>
    <row r="215" spans="1:21" x14ac:dyDescent="0.25">
      <c r="A215" s="175"/>
      <c r="B215" s="133"/>
      <c r="C215" s="175"/>
      <c r="D215" s="11" t="s">
        <v>21</v>
      </c>
      <c r="E215" s="11" t="s">
        <v>21</v>
      </c>
      <c r="F215" s="11" t="s">
        <v>21</v>
      </c>
      <c r="G215" s="11" t="s">
        <v>21</v>
      </c>
      <c r="H215" s="49" t="s">
        <v>4</v>
      </c>
      <c r="I215" s="49" t="s">
        <v>22</v>
      </c>
      <c r="J215" s="62">
        <v>0</v>
      </c>
      <c r="K215" s="62">
        <v>0</v>
      </c>
      <c r="L215" s="62">
        <v>0</v>
      </c>
      <c r="M215" s="62">
        <v>0</v>
      </c>
      <c r="N215" s="62">
        <v>0</v>
      </c>
      <c r="O215" s="62">
        <v>0</v>
      </c>
      <c r="P215" s="63">
        <v>0</v>
      </c>
      <c r="Q215" s="63">
        <v>0</v>
      </c>
      <c r="R215" s="63">
        <v>0</v>
      </c>
      <c r="S215" s="63">
        <v>0</v>
      </c>
      <c r="T215" s="63">
        <v>0</v>
      </c>
      <c r="U215" s="63">
        <v>0</v>
      </c>
    </row>
    <row r="216" spans="1:21" ht="63" x14ac:dyDescent="0.25">
      <c r="A216" s="175"/>
      <c r="B216" s="133"/>
      <c r="C216" s="175"/>
      <c r="D216" s="11" t="s">
        <v>21</v>
      </c>
      <c r="E216" s="11" t="s">
        <v>21</v>
      </c>
      <c r="F216" s="11" t="s">
        <v>21</v>
      </c>
      <c r="G216" s="11" t="s">
        <v>21</v>
      </c>
      <c r="H216" s="49" t="s">
        <v>6</v>
      </c>
      <c r="I216" s="49" t="s">
        <v>22</v>
      </c>
      <c r="J216" s="62">
        <v>0</v>
      </c>
      <c r="K216" s="62">
        <v>0</v>
      </c>
      <c r="L216" s="62">
        <v>0</v>
      </c>
      <c r="M216" s="62">
        <v>0</v>
      </c>
      <c r="N216" s="62">
        <v>0</v>
      </c>
      <c r="O216" s="62">
        <v>0</v>
      </c>
      <c r="P216" s="63">
        <v>0</v>
      </c>
      <c r="Q216" s="63">
        <v>0</v>
      </c>
      <c r="R216" s="63">
        <v>0</v>
      </c>
      <c r="S216" s="63">
        <v>0</v>
      </c>
      <c r="T216" s="63">
        <v>0</v>
      </c>
      <c r="U216" s="63">
        <v>0</v>
      </c>
    </row>
    <row r="217" spans="1:21" ht="31.5" x14ac:dyDescent="0.25">
      <c r="A217" s="176"/>
      <c r="B217" s="132"/>
      <c r="C217" s="176"/>
      <c r="D217" s="11" t="s">
        <v>21</v>
      </c>
      <c r="E217" s="11" t="s">
        <v>21</v>
      </c>
      <c r="F217" s="11" t="s">
        <v>21</v>
      </c>
      <c r="G217" s="11" t="s">
        <v>21</v>
      </c>
      <c r="H217" s="49" t="s">
        <v>7</v>
      </c>
      <c r="I217" s="49" t="s">
        <v>22</v>
      </c>
      <c r="J217" s="62">
        <v>0</v>
      </c>
      <c r="K217" s="62">
        <v>0</v>
      </c>
      <c r="L217" s="62">
        <v>0</v>
      </c>
      <c r="M217" s="62">
        <v>0</v>
      </c>
      <c r="N217" s="62">
        <v>0</v>
      </c>
      <c r="O217" s="62">
        <v>0</v>
      </c>
      <c r="P217" s="63">
        <v>0</v>
      </c>
      <c r="Q217" s="63">
        <v>0</v>
      </c>
      <c r="R217" s="63">
        <v>0</v>
      </c>
      <c r="S217" s="63">
        <v>0</v>
      </c>
      <c r="T217" s="63">
        <v>0</v>
      </c>
      <c r="U217" s="63">
        <v>0</v>
      </c>
    </row>
    <row r="218" spans="1:21" ht="91.5" customHeight="1" x14ac:dyDescent="0.25">
      <c r="A218" s="64" t="s">
        <v>207</v>
      </c>
      <c r="B218" s="49" t="s">
        <v>88</v>
      </c>
      <c r="C218" s="65" t="s">
        <v>21</v>
      </c>
      <c r="D218" s="11" t="s">
        <v>21</v>
      </c>
      <c r="E218" s="11" t="s">
        <v>21</v>
      </c>
      <c r="F218" s="11" t="s">
        <v>21</v>
      </c>
      <c r="G218" s="11" t="s">
        <v>21</v>
      </c>
      <c r="H218" s="66" t="s">
        <v>21</v>
      </c>
      <c r="I218" s="10" t="s">
        <v>175</v>
      </c>
      <c r="J218" s="8">
        <v>161</v>
      </c>
      <c r="K218" s="66">
        <v>90</v>
      </c>
      <c r="L218" s="66" t="s">
        <v>21</v>
      </c>
      <c r="M218" s="66" t="s">
        <v>21</v>
      </c>
      <c r="N218" s="8">
        <v>125</v>
      </c>
      <c r="O218" s="65">
        <v>90</v>
      </c>
      <c r="P218" s="42">
        <v>120</v>
      </c>
      <c r="Q218" s="67">
        <v>90</v>
      </c>
      <c r="R218" s="67">
        <v>90</v>
      </c>
      <c r="S218" s="63"/>
      <c r="T218" s="42">
        <v>70</v>
      </c>
      <c r="U218" s="67">
        <v>90</v>
      </c>
    </row>
    <row r="219" spans="1:21" x14ac:dyDescent="0.25">
      <c r="A219" s="172" t="s">
        <v>32</v>
      </c>
      <c r="B219" s="172" t="s">
        <v>89</v>
      </c>
      <c r="C219" s="169" t="s">
        <v>140</v>
      </c>
      <c r="D219" s="11" t="s">
        <v>21</v>
      </c>
      <c r="E219" s="11" t="s">
        <v>21</v>
      </c>
      <c r="F219" s="11" t="s">
        <v>21</v>
      </c>
      <c r="G219" s="11" t="s">
        <v>21</v>
      </c>
      <c r="H219" s="49" t="s">
        <v>2</v>
      </c>
      <c r="I219" s="49" t="s">
        <v>22</v>
      </c>
      <c r="J219" s="10">
        <v>300</v>
      </c>
      <c r="K219" s="20">
        <f>SUM(K220:K224)</f>
        <v>920.09999999999991</v>
      </c>
      <c r="L219" s="20">
        <f t="shared" ref="L219:M219" si="174">SUM(L220:L224)</f>
        <v>920.09999999999991</v>
      </c>
      <c r="M219" s="20">
        <f t="shared" si="174"/>
        <v>920.09999999999991</v>
      </c>
      <c r="N219" s="68">
        <f>N220+N221</f>
        <v>690.99</v>
      </c>
      <c r="O219" s="68">
        <f>O220+O221</f>
        <v>1000</v>
      </c>
      <c r="P219" s="55">
        <v>191.27599999999998</v>
      </c>
      <c r="Q219" s="1">
        <f>SUM(Q220:Q224)</f>
        <v>342.90000000000003</v>
      </c>
      <c r="R219" s="55">
        <v>630</v>
      </c>
      <c r="S219" s="1">
        <f>SUM(S220:S224)</f>
        <v>342.90000000000003</v>
      </c>
      <c r="T219" s="55">
        <v>191.27599999999998</v>
      </c>
      <c r="U219" s="55">
        <f>SUM(U220:U224)</f>
        <v>540</v>
      </c>
    </row>
    <row r="220" spans="1:21" x14ac:dyDescent="0.25">
      <c r="A220" s="173"/>
      <c r="B220" s="173"/>
      <c r="C220" s="170"/>
      <c r="D220" s="11" t="s">
        <v>21</v>
      </c>
      <c r="E220" s="11" t="s">
        <v>21</v>
      </c>
      <c r="F220" s="11" t="s">
        <v>21</v>
      </c>
      <c r="G220" s="11" t="s">
        <v>21</v>
      </c>
      <c r="H220" s="49" t="s">
        <v>3</v>
      </c>
      <c r="I220" s="49" t="s">
        <v>22</v>
      </c>
      <c r="J220" s="10">
        <v>282</v>
      </c>
      <c r="K220" s="56">
        <v>910.8</v>
      </c>
      <c r="L220" s="56">
        <v>910.8</v>
      </c>
      <c r="M220" s="56">
        <v>910.8</v>
      </c>
      <c r="N220" s="68">
        <v>684.08010000000002</v>
      </c>
      <c r="O220" s="68">
        <v>990</v>
      </c>
      <c r="P220" s="55">
        <v>189.36323999999999</v>
      </c>
      <c r="Q220" s="1">
        <v>336.6</v>
      </c>
      <c r="R220" s="55">
        <v>623.70000000000005</v>
      </c>
      <c r="S220" s="1">
        <v>336.6</v>
      </c>
      <c r="T220" s="55">
        <v>294.10000000000002</v>
      </c>
      <c r="U220" s="55">
        <v>534.6</v>
      </c>
    </row>
    <row r="221" spans="1:21" ht="47.25" x14ac:dyDescent="0.25">
      <c r="A221" s="173"/>
      <c r="B221" s="173"/>
      <c r="C221" s="170"/>
      <c r="D221" s="11" t="s">
        <v>21</v>
      </c>
      <c r="E221" s="11" t="s">
        <v>21</v>
      </c>
      <c r="F221" s="11" t="s">
        <v>21</v>
      </c>
      <c r="G221" s="11" t="s">
        <v>21</v>
      </c>
      <c r="H221" s="49" t="s">
        <v>5</v>
      </c>
      <c r="I221" s="49" t="s">
        <v>22</v>
      </c>
      <c r="J221" s="10">
        <v>18</v>
      </c>
      <c r="K221" s="56">
        <v>9.3000000000000007</v>
      </c>
      <c r="L221" s="56">
        <v>9.3000000000000007</v>
      </c>
      <c r="M221" s="56">
        <v>9.3000000000000007</v>
      </c>
      <c r="N221" s="68">
        <v>6.9099000000000004</v>
      </c>
      <c r="O221" s="68">
        <v>10</v>
      </c>
      <c r="P221" s="55">
        <v>1.91276</v>
      </c>
      <c r="Q221" s="1">
        <v>6.3</v>
      </c>
      <c r="R221" s="55">
        <v>6.3</v>
      </c>
      <c r="S221" s="1">
        <v>6.3</v>
      </c>
      <c r="T221" s="55">
        <v>3</v>
      </c>
      <c r="U221" s="55">
        <v>5.4</v>
      </c>
    </row>
    <row r="222" spans="1:21" x14ac:dyDescent="0.25">
      <c r="A222" s="44"/>
      <c r="B222" s="173"/>
      <c r="C222" s="170"/>
      <c r="D222" s="11" t="s">
        <v>21</v>
      </c>
      <c r="E222" s="11" t="s">
        <v>21</v>
      </c>
      <c r="F222" s="11" t="s">
        <v>21</v>
      </c>
      <c r="G222" s="11" t="s">
        <v>21</v>
      </c>
      <c r="H222" s="49" t="s">
        <v>4</v>
      </c>
      <c r="I222" s="49" t="s">
        <v>22</v>
      </c>
      <c r="J222" s="62">
        <v>0</v>
      </c>
      <c r="K222" s="62">
        <v>0</v>
      </c>
      <c r="L222" s="62">
        <v>0</v>
      </c>
      <c r="M222" s="62">
        <v>0</v>
      </c>
      <c r="N222" s="62">
        <v>0</v>
      </c>
      <c r="O222" s="62">
        <v>0</v>
      </c>
      <c r="P222" s="63">
        <v>0</v>
      </c>
      <c r="Q222" s="63">
        <v>0</v>
      </c>
      <c r="R222" s="63">
        <v>0</v>
      </c>
      <c r="S222" s="63">
        <v>0</v>
      </c>
      <c r="T222" s="63">
        <v>0</v>
      </c>
      <c r="U222" s="63">
        <v>0</v>
      </c>
    </row>
    <row r="223" spans="1:21" ht="63" x14ac:dyDescent="0.25">
      <c r="A223" s="44"/>
      <c r="B223" s="173"/>
      <c r="C223" s="170"/>
      <c r="D223" s="69" t="s">
        <v>21</v>
      </c>
      <c r="E223" s="69" t="s">
        <v>21</v>
      </c>
      <c r="F223" s="69" t="s">
        <v>21</v>
      </c>
      <c r="G223" s="69" t="s">
        <v>21</v>
      </c>
      <c r="H223" s="49" t="s">
        <v>6</v>
      </c>
      <c r="I223" s="49" t="s">
        <v>22</v>
      </c>
      <c r="J223" s="62">
        <v>0</v>
      </c>
      <c r="K223" s="62">
        <v>0</v>
      </c>
      <c r="L223" s="62">
        <v>0</v>
      </c>
      <c r="M223" s="62">
        <v>0</v>
      </c>
      <c r="N223" s="62">
        <v>0</v>
      </c>
      <c r="O223" s="62">
        <v>0</v>
      </c>
      <c r="P223" s="63">
        <v>0</v>
      </c>
      <c r="Q223" s="63">
        <v>0</v>
      </c>
      <c r="R223" s="63">
        <v>0</v>
      </c>
      <c r="S223" s="63">
        <v>0</v>
      </c>
      <c r="T223" s="63">
        <v>0</v>
      </c>
      <c r="U223" s="63">
        <v>0</v>
      </c>
    </row>
    <row r="224" spans="1:21" ht="31.5" x14ac:dyDescent="0.25">
      <c r="A224" s="45"/>
      <c r="B224" s="174"/>
      <c r="C224" s="171"/>
      <c r="D224" s="69" t="s">
        <v>21</v>
      </c>
      <c r="E224" s="69" t="s">
        <v>21</v>
      </c>
      <c r="F224" s="69" t="s">
        <v>21</v>
      </c>
      <c r="G224" s="69" t="s">
        <v>21</v>
      </c>
      <c r="H224" s="69" t="s">
        <v>7</v>
      </c>
      <c r="I224" s="49" t="s">
        <v>22</v>
      </c>
      <c r="J224" s="62">
        <v>0</v>
      </c>
      <c r="K224" s="62">
        <v>0</v>
      </c>
      <c r="L224" s="62">
        <v>0</v>
      </c>
      <c r="M224" s="62">
        <v>0</v>
      </c>
      <c r="N224" s="62">
        <v>0</v>
      </c>
      <c r="O224" s="62">
        <v>0</v>
      </c>
      <c r="P224" s="63">
        <v>0</v>
      </c>
      <c r="Q224" s="63">
        <v>0</v>
      </c>
      <c r="R224" s="63">
        <v>0</v>
      </c>
      <c r="S224" s="63">
        <v>0</v>
      </c>
      <c r="T224" s="63">
        <v>0</v>
      </c>
      <c r="U224" s="63">
        <v>0</v>
      </c>
    </row>
    <row r="225" spans="1:21" ht="157.5" x14ac:dyDescent="0.25">
      <c r="A225" s="64" t="s">
        <v>208</v>
      </c>
      <c r="B225" s="70" t="s">
        <v>90</v>
      </c>
      <c r="C225" s="10" t="s">
        <v>21</v>
      </c>
      <c r="D225" s="10" t="s">
        <v>21</v>
      </c>
      <c r="E225" s="10" t="s">
        <v>21</v>
      </c>
      <c r="F225" s="10" t="s">
        <v>21</v>
      </c>
      <c r="G225" s="10" t="s">
        <v>21</v>
      </c>
      <c r="H225" s="10" t="s">
        <v>21</v>
      </c>
      <c r="I225" s="10" t="s">
        <v>24</v>
      </c>
      <c r="J225" s="10">
        <v>6</v>
      </c>
      <c r="K225" s="10">
        <v>1</v>
      </c>
      <c r="L225" s="10" t="s">
        <v>21</v>
      </c>
      <c r="M225" s="10" t="s">
        <v>21</v>
      </c>
      <c r="N225" s="10">
        <v>1</v>
      </c>
      <c r="O225" s="10">
        <v>1</v>
      </c>
      <c r="P225" s="71">
        <v>1</v>
      </c>
      <c r="Q225" s="71">
        <v>1</v>
      </c>
      <c r="R225" s="71">
        <v>1</v>
      </c>
      <c r="S225" s="71" t="s">
        <v>21</v>
      </c>
      <c r="T225" s="71">
        <v>1</v>
      </c>
      <c r="U225" s="71">
        <v>1</v>
      </c>
    </row>
    <row r="226" spans="1:21" ht="16.5" customHeight="1" x14ac:dyDescent="0.25">
      <c r="A226" s="131" t="s">
        <v>150</v>
      </c>
      <c r="B226" s="131" t="s">
        <v>91</v>
      </c>
      <c r="C226" s="131" t="s">
        <v>141</v>
      </c>
      <c r="D226" s="10" t="s">
        <v>21</v>
      </c>
      <c r="E226" s="10" t="s">
        <v>21</v>
      </c>
      <c r="F226" s="10" t="s">
        <v>21</v>
      </c>
      <c r="G226" s="10" t="s">
        <v>21</v>
      </c>
      <c r="H226" s="72" t="s">
        <v>2</v>
      </c>
      <c r="I226" s="73" t="s">
        <v>22</v>
      </c>
      <c r="J226" s="20">
        <f>SUM(J227:J231)</f>
        <v>0</v>
      </c>
      <c r="K226" s="20">
        <f>SUM(K227:K231)</f>
        <v>0</v>
      </c>
      <c r="L226" s="20">
        <f>SUM(L227:L231)</f>
        <v>0</v>
      </c>
      <c r="M226" s="20">
        <f>SUM(M227:M231)</f>
        <v>0</v>
      </c>
      <c r="N226" s="20">
        <f>SUM(N227:N231)</f>
        <v>0</v>
      </c>
      <c r="O226" s="62">
        <v>0</v>
      </c>
      <c r="P226" s="1">
        <f>SUM(P227:P231)</f>
        <v>0</v>
      </c>
      <c r="Q226" s="1">
        <f>SUM(Q227:Q231)</f>
        <v>0</v>
      </c>
      <c r="R226" s="63">
        <v>0</v>
      </c>
      <c r="S226" s="1">
        <f>SUM(S227:S231)</f>
        <v>0</v>
      </c>
      <c r="T226" s="1">
        <f>SUM(T227:T231)</f>
        <v>0</v>
      </c>
      <c r="U226" s="63">
        <v>0</v>
      </c>
    </row>
    <row r="227" spans="1:21" x14ac:dyDescent="0.25">
      <c r="A227" s="175"/>
      <c r="B227" s="133"/>
      <c r="C227" s="175"/>
      <c r="D227" s="10" t="s">
        <v>21</v>
      </c>
      <c r="E227" s="10" t="s">
        <v>21</v>
      </c>
      <c r="F227" s="10" t="s">
        <v>21</v>
      </c>
      <c r="G227" s="10" t="s">
        <v>21</v>
      </c>
      <c r="H227" s="49" t="s">
        <v>3</v>
      </c>
      <c r="I227" s="69" t="s">
        <v>22</v>
      </c>
      <c r="J227" s="62">
        <v>0</v>
      </c>
      <c r="K227" s="62">
        <v>0</v>
      </c>
      <c r="L227" s="62">
        <v>0</v>
      </c>
      <c r="M227" s="62">
        <v>0</v>
      </c>
      <c r="N227" s="62">
        <v>0</v>
      </c>
      <c r="O227" s="62">
        <v>0</v>
      </c>
      <c r="P227" s="63">
        <v>0</v>
      </c>
      <c r="Q227" s="63">
        <v>0</v>
      </c>
      <c r="R227" s="63">
        <v>0</v>
      </c>
      <c r="S227" s="63">
        <v>0</v>
      </c>
      <c r="T227" s="63">
        <v>0</v>
      </c>
      <c r="U227" s="63">
        <v>0</v>
      </c>
    </row>
    <row r="228" spans="1:21" ht="47.25" x14ac:dyDescent="0.25">
      <c r="A228" s="175"/>
      <c r="B228" s="133"/>
      <c r="C228" s="175"/>
      <c r="D228" s="10" t="s">
        <v>21</v>
      </c>
      <c r="E228" s="10" t="s">
        <v>21</v>
      </c>
      <c r="F228" s="10" t="s">
        <v>21</v>
      </c>
      <c r="G228" s="10" t="s">
        <v>21</v>
      </c>
      <c r="H228" s="49" t="s">
        <v>5</v>
      </c>
      <c r="I228" s="69" t="s">
        <v>22</v>
      </c>
      <c r="J228" s="62">
        <v>0</v>
      </c>
      <c r="K228" s="62">
        <v>0</v>
      </c>
      <c r="L228" s="62">
        <v>0</v>
      </c>
      <c r="M228" s="62">
        <v>0</v>
      </c>
      <c r="N228" s="62">
        <v>0</v>
      </c>
      <c r="O228" s="62">
        <v>0</v>
      </c>
      <c r="P228" s="63">
        <v>0</v>
      </c>
      <c r="Q228" s="63">
        <v>0</v>
      </c>
      <c r="R228" s="63">
        <v>0</v>
      </c>
      <c r="S228" s="63">
        <v>0</v>
      </c>
      <c r="T228" s="63">
        <v>0</v>
      </c>
      <c r="U228" s="63">
        <v>0</v>
      </c>
    </row>
    <row r="229" spans="1:21" x14ac:dyDescent="0.25">
      <c r="A229" s="175"/>
      <c r="B229" s="133"/>
      <c r="C229" s="175"/>
      <c r="D229" s="10" t="s">
        <v>21</v>
      </c>
      <c r="E229" s="10" t="s">
        <v>21</v>
      </c>
      <c r="F229" s="10" t="s">
        <v>21</v>
      </c>
      <c r="G229" s="10" t="s">
        <v>21</v>
      </c>
      <c r="H229" s="74" t="s">
        <v>4</v>
      </c>
      <c r="I229" s="69" t="s">
        <v>22</v>
      </c>
      <c r="J229" s="62">
        <v>0</v>
      </c>
      <c r="K229" s="62">
        <v>0</v>
      </c>
      <c r="L229" s="62">
        <v>0</v>
      </c>
      <c r="M229" s="62">
        <v>0</v>
      </c>
      <c r="N229" s="62">
        <v>0</v>
      </c>
      <c r="O229" s="62">
        <v>0</v>
      </c>
      <c r="P229" s="63">
        <v>0</v>
      </c>
      <c r="Q229" s="63">
        <v>0</v>
      </c>
      <c r="R229" s="63">
        <v>0</v>
      </c>
      <c r="S229" s="63">
        <v>0</v>
      </c>
      <c r="T229" s="63">
        <v>0</v>
      </c>
      <c r="U229" s="63">
        <v>0</v>
      </c>
    </row>
    <row r="230" spans="1:21" ht="96" customHeight="1" x14ac:dyDescent="0.25">
      <c r="A230" s="175"/>
      <c r="B230" s="133"/>
      <c r="C230" s="175"/>
      <c r="D230" s="66" t="s">
        <v>21</v>
      </c>
      <c r="E230" s="66" t="s">
        <v>21</v>
      </c>
      <c r="F230" s="66" t="s">
        <v>21</v>
      </c>
      <c r="G230" s="66" t="s">
        <v>21</v>
      </c>
      <c r="H230" s="49" t="s">
        <v>6</v>
      </c>
      <c r="I230" s="69" t="s">
        <v>22</v>
      </c>
      <c r="J230" s="62">
        <v>0</v>
      </c>
      <c r="K230" s="62">
        <v>0</v>
      </c>
      <c r="L230" s="62">
        <v>0</v>
      </c>
      <c r="M230" s="62">
        <v>0</v>
      </c>
      <c r="N230" s="62">
        <v>0</v>
      </c>
      <c r="O230" s="62">
        <v>0</v>
      </c>
      <c r="P230" s="63">
        <v>0</v>
      </c>
      <c r="Q230" s="63">
        <v>0</v>
      </c>
      <c r="R230" s="63">
        <v>0</v>
      </c>
      <c r="S230" s="63">
        <v>0</v>
      </c>
      <c r="T230" s="63">
        <v>0</v>
      </c>
      <c r="U230" s="63">
        <v>0</v>
      </c>
    </row>
    <row r="231" spans="1:21" ht="42.95" customHeight="1" x14ac:dyDescent="0.25">
      <c r="A231" s="176"/>
      <c r="B231" s="132"/>
      <c r="C231" s="176"/>
      <c r="D231" s="66" t="s">
        <v>21</v>
      </c>
      <c r="E231" s="66" t="s">
        <v>21</v>
      </c>
      <c r="F231" s="66" t="s">
        <v>21</v>
      </c>
      <c r="G231" s="66" t="s">
        <v>21</v>
      </c>
      <c r="H231" s="49" t="s">
        <v>7</v>
      </c>
      <c r="I231" s="69" t="s">
        <v>22</v>
      </c>
      <c r="J231" s="62">
        <v>0</v>
      </c>
      <c r="K231" s="62">
        <v>0</v>
      </c>
      <c r="L231" s="62">
        <v>0</v>
      </c>
      <c r="M231" s="62">
        <v>0</v>
      </c>
      <c r="N231" s="62">
        <v>0</v>
      </c>
      <c r="O231" s="62">
        <v>0</v>
      </c>
      <c r="P231" s="63">
        <v>0</v>
      </c>
      <c r="Q231" s="63">
        <v>0</v>
      </c>
      <c r="R231" s="63">
        <v>0</v>
      </c>
      <c r="S231" s="63">
        <v>0</v>
      </c>
      <c r="T231" s="63">
        <v>0</v>
      </c>
      <c r="U231" s="63">
        <v>0</v>
      </c>
    </row>
    <row r="232" spans="1:21" ht="110.25" x14ac:dyDescent="0.25">
      <c r="A232" s="64" t="s">
        <v>209</v>
      </c>
      <c r="B232" s="75" t="s">
        <v>92</v>
      </c>
      <c r="C232" s="62" t="s">
        <v>21</v>
      </c>
      <c r="D232" s="62" t="s">
        <v>21</v>
      </c>
      <c r="E232" s="62" t="s">
        <v>21</v>
      </c>
      <c r="F232" s="62" t="s">
        <v>21</v>
      </c>
      <c r="G232" s="62" t="s">
        <v>21</v>
      </c>
      <c r="H232" s="62" t="s">
        <v>21</v>
      </c>
      <c r="I232" s="62" t="s">
        <v>25</v>
      </c>
      <c r="J232" s="62">
        <v>161</v>
      </c>
      <c r="K232" s="62">
        <v>90</v>
      </c>
      <c r="L232" s="62" t="s">
        <v>21</v>
      </c>
      <c r="M232" s="62" t="s">
        <v>21</v>
      </c>
      <c r="N232" s="62">
        <v>125</v>
      </c>
      <c r="O232" s="62">
        <v>90</v>
      </c>
      <c r="P232" s="67">
        <v>125</v>
      </c>
      <c r="Q232" s="67">
        <v>90</v>
      </c>
      <c r="R232" s="67"/>
      <c r="S232" s="67" t="s">
        <v>21</v>
      </c>
      <c r="T232" s="67"/>
      <c r="U232" s="67">
        <v>90</v>
      </c>
    </row>
    <row r="233" spans="1:21" x14ac:dyDescent="0.25">
      <c r="A233" s="172" t="s">
        <v>35</v>
      </c>
      <c r="B233" s="131" t="s">
        <v>93</v>
      </c>
      <c r="C233" s="181" t="s">
        <v>50</v>
      </c>
      <c r="D233" s="62" t="s">
        <v>21</v>
      </c>
      <c r="E233" s="62" t="s">
        <v>21</v>
      </c>
      <c r="F233" s="62" t="s">
        <v>21</v>
      </c>
      <c r="G233" s="62" t="s">
        <v>21</v>
      </c>
      <c r="H233" s="76" t="s">
        <v>2</v>
      </c>
      <c r="I233" s="69" t="s">
        <v>22</v>
      </c>
      <c r="J233" s="77">
        <f>J234+J235</f>
        <v>0</v>
      </c>
      <c r="K233" s="20">
        <f>SUM(K234:K238)</f>
        <v>0</v>
      </c>
      <c r="L233" s="20">
        <v>0</v>
      </c>
      <c r="M233" s="20">
        <v>0</v>
      </c>
      <c r="N233" s="77">
        <f>N234+N235</f>
        <v>0</v>
      </c>
      <c r="O233" s="77">
        <v>0</v>
      </c>
      <c r="P233" s="78">
        <f>P234+P235</f>
        <v>0</v>
      </c>
      <c r="Q233" s="1">
        <f>SUM(Q234:Q238)</f>
        <v>0</v>
      </c>
      <c r="R233" s="78">
        <v>0</v>
      </c>
      <c r="S233" s="1">
        <v>0</v>
      </c>
      <c r="T233" s="78">
        <f>T234+T235</f>
        <v>0</v>
      </c>
      <c r="U233" s="78">
        <v>0</v>
      </c>
    </row>
    <row r="234" spans="1:21" x14ac:dyDescent="0.25">
      <c r="A234" s="173"/>
      <c r="B234" s="133"/>
      <c r="C234" s="182"/>
      <c r="D234" s="62" t="s">
        <v>21</v>
      </c>
      <c r="E234" s="62" t="s">
        <v>21</v>
      </c>
      <c r="F234" s="62" t="s">
        <v>21</v>
      </c>
      <c r="G234" s="62" t="s">
        <v>21</v>
      </c>
      <c r="H234" s="69" t="s">
        <v>3</v>
      </c>
      <c r="I234" s="69" t="s">
        <v>22</v>
      </c>
      <c r="J234" s="77">
        <v>0</v>
      </c>
      <c r="K234" s="77">
        <v>0</v>
      </c>
      <c r="L234" s="77">
        <v>0</v>
      </c>
      <c r="M234" s="77">
        <v>0</v>
      </c>
      <c r="N234" s="77">
        <v>0</v>
      </c>
      <c r="O234" s="77">
        <v>0</v>
      </c>
      <c r="P234" s="78">
        <v>0</v>
      </c>
      <c r="Q234" s="78">
        <v>0</v>
      </c>
      <c r="R234" s="78">
        <v>0</v>
      </c>
      <c r="S234" s="78">
        <v>0</v>
      </c>
      <c r="T234" s="78">
        <v>0</v>
      </c>
      <c r="U234" s="78">
        <v>0</v>
      </c>
    </row>
    <row r="235" spans="1:21" ht="47.25" x14ac:dyDescent="0.25">
      <c r="A235" s="173"/>
      <c r="B235" s="133"/>
      <c r="C235" s="182"/>
      <c r="D235" s="62" t="s">
        <v>21</v>
      </c>
      <c r="E235" s="62" t="s">
        <v>21</v>
      </c>
      <c r="F235" s="62" t="s">
        <v>21</v>
      </c>
      <c r="G235" s="62" t="s">
        <v>21</v>
      </c>
      <c r="H235" s="69" t="s">
        <v>5</v>
      </c>
      <c r="I235" s="69" t="s">
        <v>22</v>
      </c>
      <c r="J235" s="77">
        <v>0</v>
      </c>
      <c r="K235" s="77">
        <v>0</v>
      </c>
      <c r="L235" s="77">
        <v>0</v>
      </c>
      <c r="M235" s="77">
        <v>0</v>
      </c>
      <c r="N235" s="77">
        <v>0</v>
      </c>
      <c r="O235" s="77">
        <v>0</v>
      </c>
      <c r="P235" s="78">
        <v>0</v>
      </c>
      <c r="Q235" s="78">
        <v>0</v>
      </c>
      <c r="R235" s="78">
        <v>0</v>
      </c>
      <c r="S235" s="78">
        <v>0</v>
      </c>
      <c r="T235" s="78">
        <v>0</v>
      </c>
      <c r="U235" s="78">
        <v>0</v>
      </c>
    </row>
    <row r="236" spans="1:21" x14ac:dyDescent="0.25">
      <c r="A236" s="173"/>
      <c r="B236" s="133"/>
      <c r="C236" s="182"/>
      <c r="D236" s="62" t="s">
        <v>21</v>
      </c>
      <c r="E236" s="62" t="s">
        <v>21</v>
      </c>
      <c r="F236" s="62" t="s">
        <v>21</v>
      </c>
      <c r="G236" s="62" t="s">
        <v>21</v>
      </c>
      <c r="H236" s="74" t="s">
        <v>4</v>
      </c>
      <c r="I236" s="69" t="s">
        <v>22</v>
      </c>
      <c r="J236" s="77">
        <v>0</v>
      </c>
      <c r="K236" s="77">
        <v>0</v>
      </c>
      <c r="L236" s="77">
        <v>0</v>
      </c>
      <c r="M236" s="77">
        <v>0</v>
      </c>
      <c r="N236" s="77">
        <v>0</v>
      </c>
      <c r="O236" s="77">
        <v>0</v>
      </c>
      <c r="P236" s="78">
        <v>0</v>
      </c>
      <c r="Q236" s="78">
        <v>0</v>
      </c>
      <c r="R236" s="78">
        <v>0</v>
      </c>
      <c r="S236" s="78">
        <v>0</v>
      </c>
      <c r="T236" s="78">
        <v>0</v>
      </c>
      <c r="U236" s="78">
        <v>0</v>
      </c>
    </row>
    <row r="237" spans="1:21" ht="63" x14ac:dyDescent="0.25">
      <c r="A237" s="173"/>
      <c r="B237" s="133"/>
      <c r="C237" s="182"/>
      <c r="D237" s="62" t="s">
        <v>21</v>
      </c>
      <c r="E237" s="62" t="s">
        <v>21</v>
      </c>
      <c r="F237" s="62" t="s">
        <v>21</v>
      </c>
      <c r="G237" s="62" t="s">
        <v>21</v>
      </c>
      <c r="H237" s="49" t="s">
        <v>6</v>
      </c>
      <c r="I237" s="69" t="s">
        <v>22</v>
      </c>
      <c r="J237" s="77">
        <v>0</v>
      </c>
      <c r="K237" s="77">
        <v>0</v>
      </c>
      <c r="L237" s="77">
        <v>0</v>
      </c>
      <c r="M237" s="77">
        <v>0</v>
      </c>
      <c r="N237" s="77">
        <v>0</v>
      </c>
      <c r="O237" s="77">
        <v>0</v>
      </c>
      <c r="P237" s="78">
        <v>0</v>
      </c>
      <c r="Q237" s="78">
        <v>0</v>
      </c>
      <c r="R237" s="78">
        <v>0</v>
      </c>
      <c r="S237" s="78">
        <v>0</v>
      </c>
      <c r="T237" s="78">
        <v>0</v>
      </c>
      <c r="U237" s="78">
        <v>0</v>
      </c>
    </row>
    <row r="238" spans="1:21" ht="31.5" x14ac:dyDescent="0.25">
      <c r="A238" s="174"/>
      <c r="B238" s="132"/>
      <c r="C238" s="183"/>
      <c r="D238" s="62" t="s">
        <v>21</v>
      </c>
      <c r="E238" s="62" t="s">
        <v>21</v>
      </c>
      <c r="F238" s="62" t="s">
        <v>21</v>
      </c>
      <c r="G238" s="62" t="s">
        <v>21</v>
      </c>
      <c r="H238" s="49" t="s">
        <v>7</v>
      </c>
      <c r="I238" s="69" t="s">
        <v>22</v>
      </c>
      <c r="J238" s="77">
        <v>0</v>
      </c>
      <c r="K238" s="77">
        <v>0</v>
      </c>
      <c r="L238" s="77">
        <v>0</v>
      </c>
      <c r="M238" s="77">
        <v>0</v>
      </c>
      <c r="N238" s="77">
        <v>0</v>
      </c>
      <c r="O238" s="77">
        <v>0</v>
      </c>
      <c r="P238" s="78">
        <v>0</v>
      </c>
      <c r="Q238" s="78">
        <v>0</v>
      </c>
      <c r="R238" s="78">
        <v>0</v>
      </c>
      <c r="S238" s="78">
        <v>0</v>
      </c>
      <c r="T238" s="78">
        <v>0</v>
      </c>
      <c r="U238" s="78">
        <v>0</v>
      </c>
    </row>
    <row r="239" spans="1:21" ht="157.5" x14ac:dyDescent="0.25">
      <c r="A239" s="64" t="s">
        <v>210</v>
      </c>
      <c r="B239" s="79" t="s">
        <v>94</v>
      </c>
      <c r="C239" s="11" t="s">
        <v>21</v>
      </c>
      <c r="D239" s="62" t="s">
        <v>21</v>
      </c>
      <c r="E239" s="62" t="s">
        <v>21</v>
      </c>
      <c r="F239" s="62" t="s">
        <v>21</v>
      </c>
      <c r="G239" s="62" t="s">
        <v>21</v>
      </c>
      <c r="H239" s="11" t="s">
        <v>21</v>
      </c>
      <c r="I239" s="12"/>
      <c r="J239" s="29">
        <v>65</v>
      </c>
      <c r="K239" s="29">
        <v>65</v>
      </c>
      <c r="L239" s="11" t="s">
        <v>21</v>
      </c>
      <c r="M239" s="11" t="s">
        <v>21</v>
      </c>
      <c r="N239" s="29">
        <v>70.400000000000006</v>
      </c>
      <c r="O239" s="29">
        <v>65</v>
      </c>
      <c r="P239" s="1">
        <v>70.400000000000006</v>
      </c>
      <c r="Q239" s="1">
        <v>65</v>
      </c>
      <c r="R239" s="1">
        <v>65</v>
      </c>
      <c r="S239" s="43" t="s">
        <v>21</v>
      </c>
      <c r="T239" s="1">
        <v>75</v>
      </c>
      <c r="U239" s="1">
        <v>65</v>
      </c>
    </row>
    <row r="240" spans="1:21" x14ac:dyDescent="0.25">
      <c r="A240" s="131" t="s">
        <v>151</v>
      </c>
      <c r="B240" s="166" t="s">
        <v>95</v>
      </c>
      <c r="C240" s="131" t="s">
        <v>142</v>
      </c>
      <c r="D240" s="62" t="s">
        <v>21</v>
      </c>
      <c r="E240" s="62" t="s">
        <v>21</v>
      </c>
      <c r="F240" s="62" t="s">
        <v>21</v>
      </c>
      <c r="G240" s="62" t="s">
        <v>21</v>
      </c>
      <c r="H240" s="74" t="s">
        <v>2</v>
      </c>
      <c r="I240" s="69" t="s">
        <v>22</v>
      </c>
      <c r="J240" s="20">
        <f>SUM(J241:J245)</f>
        <v>0</v>
      </c>
      <c r="K240" s="20">
        <f>SUM(K241:K245)</f>
        <v>0</v>
      </c>
      <c r="L240" s="20">
        <f>SUM(L241:L245)</f>
        <v>0</v>
      </c>
      <c r="M240" s="20">
        <f>SUM(M241:M245)</f>
        <v>0</v>
      </c>
      <c r="N240" s="20">
        <f>SUM(N241:N245)</f>
        <v>0</v>
      </c>
      <c r="O240" s="65">
        <v>0</v>
      </c>
      <c r="P240" s="1">
        <f>SUM(P241:P245)</f>
        <v>0</v>
      </c>
      <c r="Q240" s="1">
        <f>SUM(Q241:Q245)</f>
        <v>0</v>
      </c>
      <c r="R240" s="78">
        <v>0</v>
      </c>
      <c r="S240" s="1">
        <f>SUM(S241:S245)</f>
        <v>0</v>
      </c>
      <c r="T240" s="1">
        <f>SUM(T241:T245)</f>
        <v>0</v>
      </c>
      <c r="U240" s="78">
        <v>0</v>
      </c>
    </row>
    <row r="241" spans="1:21" x14ac:dyDescent="0.25">
      <c r="A241" s="138"/>
      <c r="B241" s="167"/>
      <c r="C241" s="175"/>
      <c r="D241" s="62" t="s">
        <v>21</v>
      </c>
      <c r="E241" s="62" t="s">
        <v>21</v>
      </c>
      <c r="F241" s="62" t="s">
        <v>21</v>
      </c>
      <c r="G241" s="62" t="s">
        <v>21</v>
      </c>
      <c r="H241" s="49" t="s">
        <v>3</v>
      </c>
      <c r="I241" s="69" t="s">
        <v>22</v>
      </c>
      <c r="J241" s="77">
        <v>0</v>
      </c>
      <c r="K241" s="77">
        <v>0</v>
      </c>
      <c r="L241" s="77">
        <v>0</v>
      </c>
      <c r="M241" s="77">
        <v>0</v>
      </c>
      <c r="N241" s="77">
        <v>0</v>
      </c>
      <c r="O241" s="77">
        <v>0</v>
      </c>
      <c r="P241" s="78">
        <v>0</v>
      </c>
      <c r="Q241" s="78">
        <v>0</v>
      </c>
      <c r="R241" s="78">
        <v>0</v>
      </c>
      <c r="S241" s="78">
        <v>0</v>
      </c>
      <c r="T241" s="78">
        <v>0</v>
      </c>
      <c r="U241" s="78">
        <v>0</v>
      </c>
    </row>
    <row r="242" spans="1:21" ht="47.25" x14ac:dyDescent="0.25">
      <c r="A242" s="138"/>
      <c r="B242" s="167"/>
      <c r="C242" s="175"/>
      <c r="D242" s="62" t="s">
        <v>21</v>
      </c>
      <c r="E242" s="62" t="s">
        <v>21</v>
      </c>
      <c r="F242" s="62" t="s">
        <v>21</v>
      </c>
      <c r="G242" s="62" t="s">
        <v>21</v>
      </c>
      <c r="H242" s="49" t="s">
        <v>5</v>
      </c>
      <c r="I242" s="69" t="s">
        <v>22</v>
      </c>
      <c r="J242" s="77">
        <v>0</v>
      </c>
      <c r="K242" s="77">
        <v>0</v>
      </c>
      <c r="L242" s="77">
        <v>0</v>
      </c>
      <c r="M242" s="77">
        <v>0</v>
      </c>
      <c r="N242" s="77">
        <v>0</v>
      </c>
      <c r="O242" s="77">
        <v>0</v>
      </c>
      <c r="P242" s="78">
        <v>0</v>
      </c>
      <c r="Q242" s="78">
        <v>0</v>
      </c>
      <c r="R242" s="78">
        <v>0</v>
      </c>
      <c r="S242" s="78">
        <v>0</v>
      </c>
      <c r="T242" s="78">
        <v>0</v>
      </c>
      <c r="U242" s="78">
        <v>0</v>
      </c>
    </row>
    <row r="243" spans="1:21" x14ac:dyDescent="0.25">
      <c r="A243" s="138"/>
      <c r="B243" s="167"/>
      <c r="C243" s="175"/>
      <c r="D243" s="62" t="s">
        <v>21</v>
      </c>
      <c r="E243" s="62" t="s">
        <v>21</v>
      </c>
      <c r="F243" s="62" t="s">
        <v>21</v>
      </c>
      <c r="G243" s="62" t="s">
        <v>21</v>
      </c>
      <c r="H243" s="74" t="s">
        <v>4</v>
      </c>
      <c r="I243" s="69" t="s">
        <v>22</v>
      </c>
      <c r="J243" s="77">
        <v>0</v>
      </c>
      <c r="K243" s="77">
        <v>0</v>
      </c>
      <c r="L243" s="77">
        <v>0</v>
      </c>
      <c r="M243" s="77">
        <v>0</v>
      </c>
      <c r="N243" s="77">
        <v>0</v>
      </c>
      <c r="O243" s="77">
        <v>0</v>
      </c>
      <c r="P243" s="78">
        <v>0</v>
      </c>
      <c r="Q243" s="78">
        <v>0</v>
      </c>
      <c r="R243" s="78">
        <v>0</v>
      </c>
      <c r="S243" s="78">
        <v>0</v>
      </c>
      <c r="T243" s="78">
        <v>0</v>
      </c>
      <c r="U243" s="78">
        <v>0</v>
      </c>
    </row>
    <row r="244" spans="1:21" ht="63" x14ac:dyDescent="0.25">
      <c r="A244" s="138"/>
      <c r="B244" s="167"/>
      <c r="C244" s="175"/>
      <c r="D244" s="62" t="s">
        <v>21</v>
      </c>
      <c r="E244" s="62" t="s">
        <v>21</v>
      </c>
      <c r="F244" s="62" t="s">
        <v>21</v>
      </c>
      <c r="G244" s="62" t="s">
        <v>21</v>
      </c>
      <c r="H244" s="49" t="s">
        <v>6</v>
      </c>
      <c r="I244" s="69" t="s">
        <v>22</v>
      </c>
      <c r="J244" s="77">
        <v>0</v>
      </c>
      <c r="K244" s="77">
        <v>0</v>
      </c>
      <c r="L244" s="77">
        <v>0</v>
      </c>
      <c r="M244" s="77">
        <v>0</v>
      </c>
      <c r="N244" s="77">
        <v>0</v>
      </c>
      <c r="O244" s="77">
        <v>0</v>
      </c>
      <c r="P244" s="78">
        <v>0</v>
      </c>
      <c r="Q244" s="78">
        <v>0</v>
      </c>
      <c r="R244" s="78">
        <v>0</v>
      </c>
      <c r="S244" s="78">
        <v>0</v>
      </c>
      <c r="T244" s="78">
        <v>0</v>
      </c>
      <c r="U244" s="78">
        <v>0</v>
      </c>
    </row>
    <row r="245" spans="1:21" ht="31.5" x14ac:dyDescent="0.25">
      <c r="A245" s="139"/>
      <c r="B245" s="168"/>
      <c r="C245" s="176"/>
      <c r="D245" s="62" t="s">
        <v>21</v>
      </c>
      <c r="E245" s="62" t="s">
        <v>21</v>
      </c>
      <c r="F245" s="62" t="s">
        <v>21</v>
      </c>
      <c r="G245" s="62" t="s">
        <v>21</v>
      </c>
      <c r="H245" s="49" t="s">
        <v>7</v>
      </c>
      <c r="I245" s="69" t="s">
        <v>22</v>
      </c>
      <c r="J245" s="77">
        <v>0</v>
      </c>
      <c r="K245" s="77">
        <v>0</v>
      </c>
      <c r="L245" s="77">
        <v>0</v>
      </c>
      <c r="M245" s="77">
        <v>0</v>
      </c>
      <c r="N245" s="77">
        <v>0</v>
      </c>
      <c r="O245" s="77">
        <v>0</v>
      </c>
      <c r="P245" s="78">
        <v>0</v>
      </c>
      <c r="Q245" s="78">
        <v>0</v>
      </c>
      <c r="R245" s="78">
        <v>0</v>
      </c>
      <c r="S245" s="78">
        <v>0</v>
      </c>
      <c r="T245" s="78">
        <v>0</v>
      </c>
      <c r="U245" s="78">
        <v>0</v>
      </c>
    </row>
    <row r="246" spans="1:21" ht="157.5" x14ac:dyDescent="0.25">
      <c r="A246" s="64" t="s">
        <v>211</v>
      </c>
      <c r="B246" s="79" t="s">
        <v>94</v>
      </c>
      <c r="C246" s="11" t="s">
        <v>21</v>
      </c>
      <c r="D246" s="62" t="s">
        <v>21</v>
      </c>
      <c r="E246" s="62" t="s">
        <v>21</v>
      </c>
      <c r="F246" s="62" t="s">
        <v>21</v>
      </c>
      <c r="G246" s="62" t="s">
        <v>21</v>
      </c>
      <c r="H246" s="11" t="s">
        <v>21</v>
      </c>
      <c r="I246" s="12"/>
      <c r="J246" s="29">
        <v>65</v>
      </c>
      <c r="K246" s="29">
        <v>65</v>
      </c>
      <c r="L246" s="11" t="s">
        <v>21</v>
      </c>
      <c r="M246" s="11" t="s">
        <v>21</v>
      </c>
      <c r="N246" s="29">
        <v>70.400000000000006</v>
      </c>
      <c r="O246" s="29">
        <v>65</v>
      </c>
      <c r="P246" s="1">
        <v>70.400000000000006</v>
      </c>
      <c r="Q246" s="1">
        <v>65</v>
      </c>
      <c r="R246" s="1">
        <v>65</v>
      </c>
      <c r="S246" s="43" t="s">
        <v>21</v>
      </c>
      <c r="T246" s="1">
        <v>75</v>
      </c>
      <c r="U246" s="1">
        <v>65</v>
      </c>
    </row>
    <row r="247" spans="1:21" ht="16.5" customHeight="1" x14ac:dyDescent="0.25">
      <c r="A247" s="169" t="s">
        <v>38</v>
      </c>
      <c r="B247" s="131" t="s">
        <v>176</v>
      </c>
      <c r="C247" s="131" t="s">
        <v>143</v>
      </c>
      <c r="D247" s="62" t="s">
        <v>21</v>
      </c>
      <c r="E247" s="62" t="s">
        <v>21</v>
      </c>
      <c r="F247" s="62" t="s">
        <v>21</v>
      </c>
      <c r="G247" s="62" t="s">
        <v>21</v>
      </c>
      <c r="H247" s="74" t="s">
        <v>2</v>
      </c>
      <c r="I247" s="69" t="s">
        <v>22</v>
      </c>
      <c r="J247" s="20">
        <f>SUM(J248:J252)</f>
        <v>0</v>
      </c>
      <c r="K247" s="20">
        <f>SUM(K248:K252)</f>
        <v>0</v>
      </c>
      <c r="L247" s="20">
        <f>SUM(L248:L252)</f>
        <v>0</v>
      </c>
      <c r="M247" s="20">
        <f>SUM(M248:M252)</f>
        <v>0</v>
      </c>
      <c r="N247" s="20">
        <f>SUM(N248:N252)</f>
        <v>0</v>
      </c>
      <c r="O247" s="77">
        <v>0</v>
      </c>
      <c r="P247" s="1">
        <f>SUM(P248:P252)</f>
        <v>0</v>
      </c>
      <c r="Q247" s="1">
        <f>SUM(Q248:Q252)</f>
        <v>0</v>
      </c>
      <c r="R247" s="78">
        <v>0</v>
      </c>
      <c r="S247" s="1">
        <f>SUM(S248:S252)</f>
        <v>0</v>
      </c>
      <c r="T247" s="1">
        <f>SUM(T248:T252)</f>
        <v>0</v>
      </c>
      <c r="U247" s="78">
        <v>0</v>
      </c>
    </row>
    <row r="248" spans="1:21" x14ac:dyDescent="0.25">
      <c r="A248" s="170"/>
      <c r="B248" s="133"/>
      <c r="C248" s="175"/>
      <c r="D248" s="62" t="s">
        <v>21</v>
      </c>
      <c r="E248" s="62" t="s">
        <v>21</v>
      </c>
      <c r="F248" s="62" t="s">
        <v>21</v>
      </c>
      <c r="G248" s="62" t="s">
        <v>21</v>
      </c>
      <c r="H248" s="49" t="s">
        <v>3</v>
      </c>
      <c r="I248" s="69" t="s">
        <v>22</v>
      </c>
      <c r="J248" s="77">
        <v>0</v>
      </c>
      <c r="K248" s="77">
        <v>0</v>
      </c>
      <c r="L248" s="77">
        <v>0</v>
      </c>
      <c r="M248" s="77">
        <v>0</v>
      </c>
      <c r="N248" s="77">
        <v>0</v>
      </c>
      <c r="O248" s="77">
        <v>0</v>
      </c>
      <c r="P248" s="78">
        <v>0</v>
      </c>
      <c r="Q248" s="78">
        <v>0</v>
      </c>
      <c r="R248" s="78">
        <v>0</v>
      </c>
      <c r="S248" s="78">
        <v>0</v>
      </c>
      <c r="T248" s="78">
        <v>0</v>
      </c>
      <c r="U248" s="78">
        <v>0</v>
      </c>
    </row>
    <row r="249" spans="1:21" ht="47.25" x14ac:dyDescent="0.25">
      <c r="A249" s="170"/>
      <c r="B249" s="133"/>
      <c r="C249" s="175"/>
      <c r="D249" s="62" t="s">
        <v>21</v>
      </c>
      <c r="E249" s="62" t="s">
        <v>21</v>
      </c>
      <c r="F249" s="62" t="s">
        <v>21</v>
      </c>
      <c r="G249" s="62" t="s">
        <v>21</v>
      </c>
      <c r="H249" s="49" t="s">
        <v>5</v>
      </c>
      <c r="I249" s="69" t="s">
        <v>22</v>
      </c>
      <c r="J249" s="77">
        <v>0</v>
      </c>
      <c r="K249" s="77">
        <v>0</v>
      </c>
      <c r="L249" s="77">
        <v>0</v>
      </c>
      <c r="M249" s="77">
        <v>0</v>
      </c>
      <c r="N249" s="77">
        <v>0</v>
      </c>
      <c r="O249" s="77">
        <v>0</v>
      </c>
      <c r="P249" s="78">
        <v>0</v>
      </c>
      <c r="Q249" s="78">
        <v>0</v>
      </c>
      <c r="R249" s="78">
        <v>0</v>
      </c>
      <c r="S249" s="78">
        <v>0</v>
      </c>
      <c r="T249" s="78">
        <v>0</v>
      </c>
      <c r="U249" s="78">
        <v>0</v>
      </c>
    </row>
    <row r="250" spans="1:21" ht="17.100000000000001" customHeight="1" x14ac:dyDescent="0.25">
      <c r="A250" s="170"/>
      <c r="B250" s="133"/>
      <c r="C250" s="175"/>
      <c r="D250" s="62" t="s">
        <v>21</v>
      </c>
      <c r="E250" s="62" t="s">
        <v>21</v>
      </c>
      <c r="F250" s="62" t="s">
        <v>21</v>
      </c>
      <c r="G250" s="62" t="s">
        <v>21</v>
      </c>
      <c r="H250" s="74" t="s">
        <v>4</v>
      </c>
      <c r="I250" s="69" t="s">
        <v>22</v>
      </c>
      <c r="J250" s="77">
        <v>0</v>
      </c>
      <c r="K250" s="77">
        <v>0</v>
      </c>
      <c r="L250" s="77">
        <v>0</v>
      </c>
      <c r="M250" s="77">
        <v>0</v>
      </c>
      <c r="N250" s="77">
        <v>0</v>
      </c>
      <c r="O250" s="77">
        <v>0</v>
      </c>
      <c r="P250" s="78">
        <v>0</v>
      </c>
      <c r="Q250" s="78">
        <v>0</v>
      </c>
      <c r="R250" s="78">
        <v>0</v>
      </c>
      <c r="S250" s="78">
        <v>0</v>
      </c>
      <c r="T250" s="78">
        <v>0</v>
      </c>
      <c r="U250" s="78">
        <v>0</v>
      </c>
    </row>
    <row r="251" spans="1:21" ht="63" x14ac:dyDescent="0.25">
      <c r="A251" s="170"/>
      <c r="B251" s="133"/>
      <c r="C251" s="175"/>
      <c r="D251" s="62" t="s">
        <v>21</v>
      </c>
      <c r="E251" s="62" t="s">
        <v>21</v>
      </c>
      <c r="F251" s="62" t="s">
        <v>21</v>
      </c>
      <c r="G251" s="62" t="s">
        <v>21</v>
      </c>
      <c r="H251" s="49" t="s">
        <v>191</v>
      </c>
      <c r="I251" s="69" t="s">
        <v>22</v>
      </c>
      <c r="J251" s="77">
        <v>0</v>
      </c>
      <c r="K251" s="77">
        <v>0</v>
      </c>
      <c r="L251" s="77">
        <v>0</v>
      </c>
      <c r="M251" s="77">
        <v>0</v>
      </c>
      <c r="N251" s="77">
        <v>0</v>
      </c>
      <c r="O251" s="77">
        <v>0</v>
      </c>
      <c r="P251" s="78">
        <v>0</v>
      </c>
      <c r="Q251" s="78">
        <v>0</v>
      </c>
      <c r="R251" s="78">
        <v>0</v>
      </c>
      <c r="S251" s="78">
        <v>0</v>
      </c>
      <c r="T251" s="78">
        <v>0</v>
      </c>
      <c r="U251" s="78">
        <v>0</v>
      </c>
    </row>
    <row r="252" spans="1:21" ht="31.5" x14ac:dyDescent="0.25">
      <c r="A252" s="171"/>
      <c r="B252" s="132"/>
      <c r="C252" s="176"/>
      <c r="D252" s="62" t="s">
        <v>21</v>
      </c>
      <c r="E252" s="62" t="s">
        <v>21</v>
      </c>
      <c r="F252" s="62" t="s">
        <v>21</v>
      </c>
      <c r="G252" s="62" t="s">
        <v>21</v>
      </c>
      <c r="H252" s="49" t="s">
        <v>7</v>
      </c>
      <c r="I252" s="69" t="s">
        <v>22</v>
      </c>
      <c r="J252" s="77">
        <v>0</v>
      </c>
      <c r="K252" s="77">
        <v>0</v>
      </c>
      <c r="L252" s="77">
        <v>0</v>
      </c>
      <c r="M252" s="77">
        <v>0</v>
      </c>
      <c r="N252" s="77">
        <v>0</v>
      </c>
      <c r="O252" s="77">
        <v>0</v>
      </c>
      <c r="P252" s="78">
        <v>0</v>
      </c>
      <c r="Q252" s="78">
        <v>0</v>
      </c>
      <c r="R252" s="78">
        <v>0</v>
      </c>
      <c r="S252" s="78">
        <v>0</v>
      </c>
      <c r="T252" s="78">
        <v>0</v>
      </c>
      <c r="U252" s="78">
        <v>0</v>
      </c>
    </row>
    <row r="253" spans="1:21" ht="75.75" customHeight="1" x14ac:dyDescent="0.25">
      <c r="A253" s="64" t="s">
        <v>212</v>
      </c>
      <c r="B253" s="79" t="s">
        <v>177</v>
      </c>
      <c r="C253" s="11" t="s">
        <v>21</v>
      </c>
      <c r="D253" s="62" t="s">
        <v>21</v>
      </c>
      <c r="E253" s="62" t="s">
        <v>21</v>
      </c>
      <c r="F253" s="62" t="s">
        <v>21</v>
      </c>
      <c r="G253" s="62" t="s">
        <v>21</v>
      </c>
      <c r="H253" s="11" t="s">
        <v>21</v>
      </c>
      <c r="I253" s="47" t="s">
        <v>24</v>
      </c>
      <c r="J253" s="29">
        <v>100</v>
      </c>
      <c r="K253" s="29">
        <v>100</v>
      </c>
      <c r="L253" s="11" t="s">
        <v>21</v>
      </c>
      <c r="M253" s="11" t="s">
        <v>21</v>
      </c>
      <c r="N253" s="29">
        <v>100</v>
      </c>
      <c r="O253" s="29">
        <v>100</v>
      </c>
      <c r="P253" s="33">
        <v>100</v>
      </c>
      <c r="Q253" s="33">
        <v>100</v>
      </c>
      <c r="R253" s="33">
        <v>100</v>
      </c>
      <c r="S253" s="43" t="s">
        <v>21</v>
      </c>
      <c r="T253" s="33">
        <v>100</v>
      </c>
      <c r="U253" s="33">
        <v>100</v>
      </c>
    </row>
    <row r="254" spans="1:21" x14ac:dyDescent="0.25">
      <c r="A254" s="169" t="s">
        <v>39</v>
      </c>
      <c r="B254" s="131" t="s">
        <v>178</v>
      </c>
      <c r="C254" s="131" t="s">
        <v>144</v>
      </c>
      <c r="D254" s="62" t="s">
        <v>21</v>
      </c>
      <c r="E254" s="62" t="s">
        <v>21</v>
      </c>
      <c r="F254" s="62" t="s">
        <v>21</v>
      </c>
      <c r="G254" s="62" t="s">
        <v>21</v>
      </c>
      <c r="H254" s="74" t="s">
        <v>2</v>
      </c>
      <c r="I254" s="69" t="s">
        <v>22</v>
      </c>
      <c r="J254" s="77">
        <v>0</v>
      </c>
      <c r="K254" s="20">
        <f>SUM(K255:K259)</f>
        <v>0</v>
      </c>
      <c r="L254" s="20">
        <f>SUM(L255:L259)</f>
        <v>0</v>
      </c>
      <c r="M254" s="20">
        <f>SUM(M255:M259)</f>
        <v>0</v>
      </c>
      <c r="N254" s="77">
        <v>0</v>
      </c>
      <c r="O254" s="77">
        <v>0</v>
      </c>
      <c r="P254" s="78">
        <v>0</v>
      </c>
      <c r="Q254" s="1">
        <f>SUM(Q255:Q259)</f>
        <v>0</v>
      </c>
      <c r="R254" s="78">
        <v>0</v>
      </c>
      <c r="S254" s="1">
        <f>SUM(S255:S259)</f>
        <v>0</v>
      </c>
      <c r="T254" s="78">
        <v>0</v>
      </c>
      <c r="U254" s="78">
        <v>0</v>
      </c>
    </row>
    <row r="255" spans="1:21" x14ac:dyDescent="0.25">
      <c r="A255" s="170"/>
      <c r="B255" s="133"/>
      <c r="C255" s="175"/>
      <c r="D255" s="62" t="s">
        <v>21</v>
      </c>
      <c r="E255" s="62" t="s">
        <v>21</v>
      </c>
      <c r="F255" s="62" t="s">
        <v>21</v>
      </c>
      <c r="G255" s="62" t="s">
        <v>21</v>
      </c>
      <c r="H255" s="49" t="s">
        <v>3</v>
      </c>
      <c r="I255" s="69" t="s">
        <v>22</v>
      </c>
      <c r="J255" s="77">
        <v>0</v>
      </c>
      <c r="K255" s="77">
        <v>0</v>
      </c>
      <c r="L255" s="77">
        <v>0</v>
      </c>
      <c r="M255" s="77">
        <v>0</v>
      </c>
      <c r="N255" s="77">
        <v>0</v>
      </c>
      <c r="O255" s="77">
        <v>0</v>
      </c>
      <c r="P255" s="78">
        <v>0</v>
      </c>
      <c r="Q255" s="78">
        <v>0</v>
      </c>
      <c r="R255" s="78">
        <v>0</v>
      </c>
      <c r="S255" s="78">
        <v>0</v>
      </c>
      <c r="T255" s="78">
        <v>0</v>
      </c>
      <c r="U255" s="78">
        <v>0</v>
      </c>
    </row>
    <row r="256" spans="1:21" ht="47.25" x14ac:dyDescent="0.25">
      <c r="A256" s="170"/>
      <c r="B256" s="133"/>
      <c r="C256" s="175"/>
      <c r="D256" s="62" t="s">
        <v>21</v>
      </c>
      <c r="E256" s="62" t="s">
        <v>21</v>
      </c>
      <c r="F256" s="62" t="s">
        <v>21</v>
      </c>
      <c r="G256" s="62" t="s">
        <v>21</v>
      </c>
      <c r="H256" s="49" t="s">
        <v>5</v>
      </c>
      <c r="I256" s="69" t="s">
        <v>22</v>
      </c>
      <c r="J256" s="77">
        <v>0</v>
      </c>
      <c r="K256" s="77">
        <v>0</v>
      </c>
      <c r="L256" s="77">
        <v>0</v>
      </c>
      <c r="M256" s="77">
        <v>0</v>
      </c>
      <c r="N256" s="77">
        <v>0</v>
      </c>
      <c r="O256" s="77">
        <v>0</v>
      </c>
      <c r="P256" s="78">
        <v>0</v>
      </c>
      <c r="Q256" s="78">
        <v>0</v>
      </c>
      <c r="R256" s="78">
        <v>0</v>
      </c>
      <c r="S256" s="78">
        <v>0</v>
      </c>
      <c r="T256" s="78">
        <v>0</v>
      </c>
      <c r="U256" s="78">
        <v>0</v>
      </c>
    </row>
    <row r="257" spans="1:21" x14ac:dyDescent="0.25">
      <c r="A257" s="170"/>
      <c r="B257" s="133"/>
      <c r="C257" s="175"/>
      <c r="D257" s="62" t="s">
        <v>21</v>
      </c>
      <c r="E257" s="62" t="s">
        <v>21</v>
      </c>
      <c r="F257" s="62" t="s">
        <v>21</v>
      </c>
      <c r="G257" s="62" t="s">
        <v>21</v>
      </c>
      <c r="H257" s="74" t="s">
        <v>4</v>
      </c>
      <c r="I257" s="69" t="s">
        <v>22</v>
      </c>
      <c r="J257" s="77">
        <v>0</v>
      </c>
      <c r="K257" s="77">
        <v>0</v>
      </c>
      <c r="L257" s="77">
        <v>0</v>
      </c>
      <c r="M257" s="77">
        <v>0</v>
      </c>
      <c r="N257" s="77">
        <v>0</v>
      </c>
      <c r="O257" s="77">
        <v>0</v>
      </c>
      <c r="P257" s="78">
        <v>0</v>
      </c>
      <c r="Q257" s="78">
        <v>0</v>
      </c>
      <c r="R257" s="78">
        <v>0</v>
      </c>
      <c r="S257" s="78">
        <v>0</v>
      </c>
      <c r="T257" s="78">
        <v>0</v>
      </c>
      <c r="U257" s="78">
        <v>0</v>
      </c>
    </row>
    <row r="258" spans="1:21" ht="63" x14ac:dyDescent="0.25">
      <c r="A258" s="170"/>
      <c r="B258" s="133"/>
      <c r="C258" s="175"/>
      <c r="D258" s="62" t="s">
        <v>21</v>
      </c>
      <c r="E258" s="62" t="s">
        <v>21</v>
      </c>
      <c r="F258" s="62" t="s">
        <v>21</v>
      </c>
      <c r="G258" s="62" t="s">
        <v>21</v>
      </c>
      <c r="H258" s="49" t="s">
        <v>6</v>
      </c>
      <c r="I258" s="69" t="s">
        <v>22</v>
      </c>
      <c r="J258" s="77">
        <v>0</v>
      </c>
      <c r="K258" s="77">
        <v>0</v>
      </c>
      <c r="L258" s="77">
        <v>0</v>
      </c>
      <c r="M258" s="77">
        <v>0</v>
      </c>
      <c r="N258" s="77">
        <v>0</v>
      </c>
      <c r="O258" s="77">
        <v>0</v>
      </c>
      <c r="P258" s="78">
        <v>0</v>
      </c>
      <c r="Q258" s="78">
        <v>0</v>
      </c>
      <c r="R258" s="78">
        <v>0</v>
      </c>
      <c r="S258" s="78">
        <v>0</v>
      </c>
      <c r="T258" s="78">
        <v>0</v>
      </c>
      <c r="U258" s="78">
        <v>0</v>
      </c>
    </row>
    <row r="259" spans="1:21" ht="31.5" x14ac:dyDescent="0.25">
      <c r="A259" s="171"/>
      <c r="B259" s="132"/>
      <c r="C259" s="176"/>
      <c r="D259" s="62" t="s">
        <v>21</v>
      </c>
      <c r="E259" s="62" t="s">
        <v>21</v>
      </c>
      <c r="F259" s="62" t="s">
        <v>21</v>
      </c>
      <c r="G259" s="62" t="s">
        <v>21</v>
      </c>
      <c r="H259" s="69" t="s">
        <v>7</v>
      </c>
      <c r="I259" s="69" t="s">
        <v>22</v>
      </c>
      <c r="J259" s="77">
        <v>0</v>
      </c>
      <c r="K259" s="77">
        <v>0</v>
      </c>
      <c r="L259" s="77">
        <v>0</v>
      </c>
      <c r="M259" s="77">
        <v>0</v>
      </c>
      <c r="N259" s="77">
        <v>0</v>
      </c>
      <c r="O259" s="77">
        <v>0</v>
      </c>
      <c r="P259" s="78">
        <v>0</v>
      </c>
      <c r="Q259" s="78">
        <v>0</v>
      </c>
      <c r="R259" s="78">
        <v>0</v>
      </c>
      <c r="S259" s="78">
        <v>0</v>
      </c>
      <c r="T259" s="78">
        <v>0</v>
      </c>
      <c r="U259" s="78">
        <v>0</v>
      </c>
    </row>
    <row r="260" spans="1:21" ht="63" x14ac:dyDescent="0.25">
      <c r="A260" s="64" t="s">
        <v>213</v>
      </c>
      <c r="B260" s="79" t="s">
        <v>177</v>
      </c>
      <c r="C260" s="11" t="s">
        <v>21</v>
      </c>
      <c r="D260" s="62" t="s">
        <v>21</v>
      </c>
      <c r="E260" s="62" t="s">
        <v>21</v>
      </c>
      <c r="F260" s="62" t="s">
        <v>21</v>
      </c>
      <c r="G260" s="62" t="s">
        <v>21</v>
      </c>
      <c r="H260" s="11" t="s">
        <v>21</v>
      </c>
      <c r="I260" s="47" t="s">
        <v>24</v>
      </c>
      <c r="J260" s="29">
        <v>100</v>
      </c>
      <c r="K260" s="29">
        <v>100</v>
      </c>
      <c r="L260" s="11" t="s">
        <v>21</v>
      </c>
      <c r="M260" s="11" t="s">
        <v>21</v>
      </c>
      <c r="N260" s="29">
        <v>100</v>
      </c>
      <c r="O260" s="29">
        <v>100</v>
      </c>
      <c r="P260" s="33">
        <v>100</v>
      </c>
      <c r="Q260" s="33">
        <v>100</v>
      </c>
      <c r="R260" s="33">
        <v>100</v>
      </c>
      <c r="S260" s="43" t="s">
        <v>21</v>
      </c>
      <c r="T260" s="33">
        <v>100</v>
      </c>
      <c r="U260" s="33">
        <v>100</v>
      </c>
    </row>
    <row r="261" spans="1:21" x14ac:dyDescent="0.25">
      <c r="A261" s="172" t="s">
        <v>40</v>
      </c>
      <c r="B261" s="166" t="s">
        <v>190</v>
      </c>
      <c r="C261" s="181" t="s">
        <v>50</v>
      </c>
      <c r="D261" s="62" t="s">
        <v>21</v>
      </c>
      <c r="E261" s="62" t="s">
        <v>21</v>
      </c>
      <c r="F261" s="62" t="s">
        <v>21</v>
      </c>
      <c r="G261" s="62" t="s">
        <v>21</v>
      </c>
      <c r="H261" s="49" t="s">
        <v>2</v>
      </c>
      <c r="I261" s="69" t="s">
        <v>22</v>
      </c>
      <c r="J261" s="20">
        <f>SUM(J262:J266)</f>
        <v>0</v>
      </c>
      <c r="K261" s="20">
        <f>SUM(K262:K266)</f>
        <v>0</v>
      </c>
      <c r="L261" s="20">
        <f>SUM(L262:L266)</f>
        <v>0</v>
      </c>
      <c r="M261" s="20">
        <f>SUM(M262:M266)</f>
        <v>0</v>
      </c>
      <c r="N261" s="20">
        <f>SUM(N262:N266)</f>
        <v>0</v>
      </c>
      <c r="O261" s="77">
        <v>0</v>
      </c>
      <c r="P261" s="1">
        <f>SUM(P262:P266)</f>
        <v>0</v>
      </c>
      <c r="Q261" s="1">
        <f>SUM(Q262:Q266)</f>
        <v>0</v>
      </c>
      <c r="R261" s="78">
        <v>0</v>
      </c>
      <c r="S261" s="1">
        <f>SUM(S262:S266)</f>
        <v>0</v>
      </c>
      <c r="T261" s="1">
        <f>SUM(T262:T266)</f>
        <v>0</v>
      </c>
      <c r="U261" s="78">
        <v>0</v>
      </c>
    </row>
    <row r="262" spans="1:21" x14ac:dyDescent="0.25">
      <c r="A262" s="173"/>
      <c r="B262" s="167"/>
      <c r="C262" s="182"/>
      <c r="D262" s="62" t="s">
        <v>21</v>
      </c>
      <c r="E262" s="62" t="s">
        <v>21</v>
      </c>
      <c r="F262" s="62" t="s">
        <v>21</v>
      </c>
      <c r="G262" s="62" t="s">
        <v>21</v>
      </c>
      <c r="H262" s="49" t="s">
        <v>3</v>
      </c>
      <c r="I262" s="69" t="s">
        <v>22</v>
      </c>
      <c r="J262" s="77">
        <v>0</v>
      </c>
      <c r="K262" s="77">
        <v>0</v>
      </c>
      <c r="L262" s="77">
        <v>0</v>
      </c>
      <c r="M262" s="77">
        <v>0</v>
      </c>
      <c r="N262" s="77">
        <v>0</v>
      </c>
      <c r="O262" s="77">
        <v>0</v>
      </c>
      <c r="P262" s="78">
        <v>0</v>
      </c>
      <c r="Q262" s="78">
        <v>0</v>
      </c>
      <c r="R262" s="78">
        <v>0</v>
      </c>
      <c r="S262" s="78">
        <v>0</v>
      </c>
      <c r="T262" s="78">
        <v>0</v>
      </c>
      <c r="U262" s="78">
        <v>0</v>
      </c>
    </row>
    <row r="263" spans="1:21" ht="47.25" x14ac:dyDescent="0.25">
      <c r="A263" s="173"/>
      <c r="B263" s="167"/>
      <c r="C263" s="182"/>
      <c r="D263" s="62" t="s">
        <v>21</v>
      </c>
      <c r="E263" s="62" t="s">
        <v>21</v>
      </c>
      <c r="F263" s="62" t="s">
        <v>21</v>
      </c>
      <c r="G263" s="62" t="s">
        <v>21</v>
      </c>
      <c r="H263" s="49" t="s">
        <v>5</v>
      </c>
      <c r="I263" s="69" t="s">
        <v>22</v>
      </c>
      <c r="J263" s="77">
        <v>0</v>
      </c>
      <c r="K263" s="77">
        <v>0</v>
      </c>
      <c r="L263" s="77">
        <v>0</v>
      </c>
      <c r="M263" s="77">
        <v>0</v>
      </c>
      <c r="N263" s="77">
        <v>0</v>
      </c>
      <c r="O263" s="77">
        <v>0</v>
      </c>
      <c r="P263" s="78">
        <v>0</v>
      </c>
      <c r="Q263" s="78">
        <v>0</v>
      </c>
      <c r="R263" s="78">
        <v>0</v>
      </c>
      <c r="S263" s="78">
        <v>0</v>
      </c>
      <c r="T263" s="78">
        <v>0</v>
      </c>
      <c r="U263" s="78">
        <v>0</v>
      </c>
    </row>
    <row r="264" spans="1:21" x14ac:dyDescent="0.25">
      <c r="A264" s="173"/>
      <c r="B264" s="167"/>
      <c r="C264" s="182"/>
      <c r="D264" s="62" t="s">
        <v>21</v>
      </c>
      <c r="E264" s="62" t="s">
        <v>21</v>
      </c>
      <c r="F264" s="62" t="s">
        <v>21</v>
      </c>
      <c r="G264" s="62" t="s">
        <v>21</v>
      </c>
      <c r="H264" s="49" t="s">
        <v>4</v>
      </c>
      <c r="I264" s="69" t="s">
        <v>22</v>
      </c>
      <c r="J264" s="77">
        <v>0</v>
      </c>
      <c r="K264" s="77">
        <v>0</v>
      </c>
      <c r="L264" s="77">
        <v>0</v>
      </c>
      <c r="M264" s="77">
        <v>0</v>
      </c>
      <c r="N264" s="77">
        <v>0</v>
      </c>
      <c r="O264" s="77">
        <v>0</v>
      </c>
      <c r="P264" s="78">
        <v>0</v>
      </c>
      <c r="Q264" s="78">
        <v>0</v>
      </c>
      <c r="R264" s="78">
        <v>0</v>
      </c>
      <c r="S264" s="78">
        <v>0</v>
      </c>
      <c r="T264" s="78">
        <v>0</v>
      </c>
      <c r="U264" s="78">
        <v>0</v>
      </c>
    </row>
    <row r="265" spans="1:21" ht="63" x14ac:dyDescent="0.25">
      <c r="A265" s="173"/>
      <c r="B265" s="167"/>
      <c r="C265" s="182"/>
      <c r="D265" s="62" t="s">
        <v>21</v>
      </c>
      <c r="E265" s="62" t="s">
        <v>21</v>
      </c>
      <c r="F265" s="62" t="s">
        <v>21</v>
      </c>
      <c r="G265" s="62" t="s">
        <v>21</v>
      </c>
      <c r="H265" s="49" t="s">
        <v>6</v>
      </c>
      <c r="I265" s="69" t="s">
        <v>22</v>
      </c>
      <c r="J265" s="77">
        <v>0</v>
      </c>
      <c r="K265" s="77">
        <v>0</v>
      </c>
      <c r="L265" s="77">
        <v>0</v>
      </c>
      <c r="M265" s="77">
        <v>0</v>
      </c>
      <c r="N265" s="77">
        <v>0</v>
      </c>
      <c r="O265" s="77">
        <v>0</v>
      </c>
      <c r="P265" s="78">
        <v>0</v>
      </c>
      <c r="Q265" s="78">
        <v>0</v>
      </c>
      <c r="R265" s="78">
        <v>0</v>
      </c>
      <c r="S265" s="78">
        <v>0</v>
      </c>
      <c r="T265" s="78">
        <v>0</v>
      </c>
      <c r="U265" s="78">
        <v>0</v>
      </c>
    </row>
    <row r="266" spans="1:21" ht="31.5" x14ac:dyDescent="0.25">
      <c r="A266" s="45"/>
      <c r="B266" s="168"/>
      <c r="C266" s="183"/>
      <c r="D266" s="62" t="s">
        <v>21</v>
      </c>
      <c r="E266" s="62" t="s">
        <v>21</v>
      </c>
      <c r="F266" s="62" t="s">
        <v>21</v>
      </c>
      <c r="G266" s="62" t="s">
        <v>21</v>
      </c>
      <c r="H266" s="49" t="s">
        <v>7</v>
      </c>
      <c r="I266" s="69" t="s">
        <v>22</v>
      </c>
      <c r="J266" s="77">
        <v>0</v>
      </c>
      <c r="K266" s="77">
        <v>0</v>
      </c>
      <c r="L266" s="77">
        <v>0</v>
      </c>
      <c r="M266" s="77">
        <v>0</v>
      </c>
      <c r="N266" s="77">
        <v>0</v>
      </c>
      <c r="O266" s="77">
        <v>0</v>
      </c>
      <c r="P266" s="78">
        <v>0</v>
      </c>
      <c r="Q266" s="78">
        <v>0</v>
      </c>
      <c r="R266" s="78">
        <v>0</v>
      </c>
      <c r="S266" s="78">
        <v>0</v>
      </c>
      <c r="T266" s="78">
        <v>0</v>
      </c>
      <c r="U266" s="78">
        <v>0</v>
      </c>
    </row>
    <row r="267" spans="1:21" ht="157.5" x14ac:dyDescent="0.25">
      <c r="A267" s="64" t="s">
        <v>214</v>
      </c>
      <c r="B267" s="80" t="s">
        <v>179</v>
      </c>
      <c r="C267" s="11" t="s">
        <v>21</v>
      </c>
      <c r="D267" s="62" t="s">
        <v>21</v>
      </c>
      <c r="E267" s="62" t="s">
        <v>21</v>
      </c>
      <c r="F267" s="62" t="s">
        <v>21</v>
      </c>
      <c r="G267" s="62" t="s">
        <v>21</v>
      </c>
      <c r="H267" s="11" t="s">
        <v>21</v>
      </c>
      <c r="I267" s="47" t="s">
        <v>24</v>
      </c>
      <c r="J267" s="29">
        <v>65</v>
      </c>
      <c r="K267" s="29">
        <v>65</v>
      </c>
      <c r="L267" s="11" t="s">
        <v>21</v>
      </c>
      <c r="M267" s="11" t="s">
        <v>21</v>
      </c>
      <c r="N267" s="29">
        <v>70.400000000000006</v>
      </c>
      <c r="O267" s="29">
        <v>65</v>
      </c>
      <c r="P267" s="1">
        <v>70.400000000000006</v>
      </c>
      <c r="Q267" s="1">
        <v>65</v>
      </c>
      <c r="R267" s="1">
        <v>65</v>
      </c>
      <c r="S267" s="43" t="s">
        <v>21</v>
      </c>
      <c r="T267" s="1">
        <v>75</v>
      </c>
      <c r="U267" s="1">
        <v>65</v>
      </c>
    </row>
    <row r="268" spans="1:21" x14ac:dyDescent="0.25">
      <c r="A268" s="172" t="s">
        <v>41</v>
      </c>
      <c r="B268" s="166" t="s">
        <v>96</v>
      </c>
      <c r="C268" s="181" t="s">
        <v>50</v>
      </c>
      <c r="D268" s="62" t="s">
        <v>21</v>
      </c>
      <c r="E268" s="62" t="s">
        <v>21</v>
      </c>
      <c r="F268" s="62" t="s">
        <v>21</v>
      </c>
      <c r="G268" s="62" t="s">
        <v>21</v>
      </c>
      <c r="H268" s="49" t="s">
        <v>2</v>
      </c>
      <c r="I268" s="69" t="s">
        <v>22</v>
      </c>
      <c r="J268" s="77">
        <v>0</v>
      </c>
      <c r="K268" s="20">
        <f>SUM(K269:K273)</f>
        <v>0</v>
      </c>
      <c r="L268" s="20">
        <f>SUM(L269:L273)</f>
        <v>0</v>
      </c>
      <c r="M268" s="20">
        <f>SUM(M269:M273)</f>
        <v>0</v>
      </c>
      <c r="N268" s="77">
        <v>0</v>
      </c>
      <c r="O268" s="77">
        <v>0</v>
      </c>
      <c r="P268" s="78">
        <v>0</v>
      </c>
      <c r="Q268" s="1">
        <f>SUM(Q269:Q273)</f>
        <v>0</v>
      </c>
      <c r="R268" s="78">
        <v>0</v>
      </c>
      <c r="S268" s="1">
        <f>SUM(S269:S273)</f>
        <v>0</v>
      </c>
      <c r="T268" s="78">
        <v>0</v>
      </c>
      <c r="U268" s="78">
        <v>0</v>
      </c>
    </row>
    <row r="269" spans="1:21" x14ac:dyDescent="0.25">
      <c r="A269" s="173"/>
      <c r="B269" s="167"/>
      <c r="C269" s="182"/>
      <c r="D269" s="62" t="s">
        <v>21</v>
      </c>
      <c r="E269" s="62" t="s">
        <v>21</v>
      </c>
      <c r="F269" s="62" t="s">
        <v>21</v>
      </c>
      <c r="G269" s="62" t="s">
        <v>21</v>
      </c>
      <c r="H269" s="49" t="s">
        <v>3</v>
      </c>
      <c r="I269" s="69" t="s">
        <v>22</v>
      </c>
      <c r="J269" s="77">
        <v>0</v>
      </c>
      <c r="K269" s="77">
        <v>0</v>
      </c>
      <c r="L269" s="77">
        <v>0</v>
      </c>
      <c r="M269" s="77">
        <v>0</v>
      </c>
      <c r="N269" s="77">
        <v>0</v>
      </c>
      <c r="O269" s="77">
        <v>0</v>
      </c>
      <c r="P269" s="78">
        <v>0</v>
      </c>
      <c r="Q269" s="78">
        <v>0</v>
      </c>
      <c r="R269" s="78">
        <v>0</v>
      </c>
      <c r="S269" s="78">
        <v>0</v>
      </c>
      <c r="T269" s="78">
        <v>0</v>
      </c>
      <c r="U269" s="78">
        <v>0</v>
      </c>
    </row>
    <row r="270" spans="1:21" ht="47.25" x14ac:dyDescent="0.25">
      <c r="A270" s="173"/>
      <c r="B270" s="167"/>
      <c r="C270" s="182"/>
      <c r="D270" s="62" t="s">
        <v>21</v>
      </c>
      <c r="E270" s="62" t="s">
        <v>21</v>
      </c>
      <c r="F270" s="62" t="s">
        <v>21</v>
      </c>
      <c r="G270" s="62" t="s">
        <v>21</v>
      </c>
      <c r="H270" s="49" t="s">
        <v>5</v>
      </c>
      <c r="I270" s="69" t="s">
        <v>22</v>
      </c>
      <c r="J270" s="77">
        <v>0</v>
      </c>
      <c r="K270" s="77">
        <v>0</v>
      </c>
      <c r="L270" s="77">
        <v>0</v>
      </c>
      <c r="M270" s="77">
        <v>0</v>
      </c>
      <c r="N270" s="77">
        <v>0</v>
      </c>
      <c r="O270" s="77">
        <v>0</v>
      </c>
      <c r="P270" s="78">
        <v>0</v>
      </c>
      <c r="Q270" s="78">
        <v>0</v>
      </c>
      <c r="R270" s="78">
        <v>0</v>
      </c>
      <c r="S270" s="78">
        <v>0</v>
      </c>
      <c r="T270" s="78">
        <v>0</v>
      </c>
      <c r="U270" s="78">
        <v>0</v>
      </c>
    </row>
    <row r="271" spans="1:21" x14ac:dyDescent="0.25">
      <c r="A271" s="173"/>
      <c r="B271" s="167"/>
      <c r="C271" s="182"/>
      <c r="D271" s="62" t="s">
        <v>21</v>
      </c>
      <c r="E271" s="62" t="s">
        <v>21</v>
      </c>
      <c r="F271" s="62" t="s">
        <v>21</v>
      </c>
      <c r="G271" s="62" t="s">
        <v>21</v>
      </c>
      <c r="H271" s="49" t="s">
        <v>4</v>
      </c>
      <c r="I271" s="69" t="s">
        <v>22</v>
      </c>
      <c r="J271" s="77">
        <v>0</v>
      </c>
      <c r="K271" s="77">
        <v>0</v>
      </c>
      <c r="L271" s="77">
        <v>0</v>
      </c>
      <c r="M271" s="77">
        <v>0</v>
      </c>
      <c r="N271" s="77">
        <v>0</v>
      </c>
      <c r="O271" s="77">
        <v>0</v>
      </c>
      <c r="P271" s="78">
        <v>0</v>
      </c>
      <c r="Q271" s="78">
        <v>0</v>
      </c>
      <c r="R271" s="78">
        <v>0</v>
      </c>
      <c r="S271" s="78">
        <v>0</v>
      </c>
      <c r="T271" s="78">
        <v>0</v>
      </c>
      <c r="U271" s="78">
        <v>0</v>
      </c>
    </row>
    <row r="272" spans="1:21" ht="63" x14ac:dyDescent="0.25">
      <c r="A272" s="44"/>
      <c r="B272" s="167"/>
      <c r="C272" s="182"/>
      <c r="D272" s="62" t="s">
        <v>21</v>
      </c>
      <c r="E272" s="62" t="s">
        <v>21</v>
      </c>
      <c r="F272" s="62" t="s">
        <v>21</v>
      </c>
      <c r="G272" s="62" t="s">
        <v>21</v>
      </c>
      <c r="H272" s="49" t="s">
        <v>6</v>
      </c>
      <c r="I272" s="69" t="s">
        <v>22</v>
      </c>
      <c r="J272" s="77">
        <v>0</v>
      </c>
      <c r="K272" s="77">
        <v>0</v>
      </c>
      <c r="L272" s="77">
        <v>0</v>
      </c>
      <c r="M272" s="77">
        <v>0</v>
      </c>
      <c r="N272" s="77">
        <v>0</v>
      </c>
      <c r="O272" s="77">
        <v>0</v>
      </c>
      <c r="P272" s="78">
        <v>0</v>
      </c>
      <c r="Q272" s="78">
        <v>0</v>
      </c>
      <c r="R272" s="78">
        <v>0</v>
      </c>
      <c r="S272" s="78">
        <v>0</v>
      </c>
      <c r="T272" s="78">
        <v>0</v>
      </c>
      <c r="U272" s="78">
        <v>0</v>
      </c>
    </row>
    <row r="273" spans="1:21" ht="31.5" x14ac:dyDescent="0.25">
      <c r="A273" s="45"/>
      <c r="B273" s="168"/>
      <c r="C273" s="183"/>
      <c r="D273" s="62" t="s">
        <v>21</v>
      </c>
      <c r="E273" s="62" t="s">
        <v>21</v>
      </c>
      <c r="F273" s="62" t="s">
        <v>21</v>
      </c>
      <c r="G273" s="62" t="s">
        <v>21</v>
      </c>
      <c r="H273" s="49" t="s">
        <v>7</v>
      </c>
      <c r="I273" s="69" t="s">
        <v>22</v>
      </c>
      <c r="J273" s="77">
        <v>0</v>
      </c>
      <c r="K273" s="77">
        <v>0</v>
      </c>
      <c r="L273" s="77">
        <v>0</v>
      </c>
      <c r="M273" s="77">
        <v>0</v>
      </c>
      <c r="N273" s="77">
        <v>0</v>
      </c>
      <c r="O273" s="77">
        <v>0</v>
      </c>
      <c r="P273" s="78">
        <v>0</v>
      </c>
      <c r="Q273" s="78">
        <v>0</v>
      </c>
      <c r="R273" s="78">
        <v>0</v>
      </c>
      <c r="S273" s="78">
        <v>0</v>
      </c>
      <c r="T273" s="78">
        <v>0</v>
      </c>
      <c r="U273" s="78">
        <v>0</v>
      </c>
    </row>
    <row r="274" spans="1:21" ht="110.25" x14ac:dyDescent="0.25">
      <c r="A274" s="64" t="s">
        <v>215</v>
      </c>
      <c r="B274" s="81" t="s">
        <v>180</v>
      </c>
      <c r="C274" s="11" t="s">
        <v>21</v>
      </c>
      <c r="D274" s="62" t="s">
        <v>21</v>
      </c>
      <c r="E274" s="62" t="s">
        <v>21</v>
      </c>
      <c r="F274" s="62" t="s">
        <v>21</v>
      </c>
      <c r="G274" s="62" t="s">
        <v>21</v>
      </c>
      <c r="H274" s="11" t="s">
        <v>21</v>
      </c>
      <c r="I274" s="47" t="s">
        <v>24</v>
      </c>
      <c r="J274" s="29">
        <v>100</v>
      </c>
      <c r="K274" s="29">
        <v>100</v>
      </c>
      <c r="L274" s="11" t="s">
        <v>21</v>
      </c>
      <c r="M274" s="11" t="s">
        <v>21</v>
      </c>
      <c r="N274" s="29">
        <v>100</v>
      </c>
      <c r="O274" s="29">
        <v>100</v>
      </c>
      <c r="P274" s="33">
        <v>100</v>
      </c>
      <c r="Q274" s="33">
        <v>100</v>
      </c>
      <c r="R274" s="33">
        <v>100</v>
      </c>
      <c r="S274" s="43" t="s">
        <v>21</v>
      </c>
      <c r="T274" s="33">
        <v>100</v>
      </c>
      <c r="U274" s="33">
        <v>100</v>
      </c>
    </row>
    <row r="275" spans="1:21" x14ac:dyDescent="0.25">
      <c r="A275" s="172" t="s">
        <v>42</v>
      </c>
      <c r="B275" s="166" t="s">
        <v>97</v>
      </c>
      <c r="C275" s="181" t="s">
        <v>50</v>
      </c>
      <c r="D275" s="62" t="s">
        <v>21</v>
      </c>
      <c r="E275" s="62" t="s">
        <v>21</v>
      </c>
      <c r="F275" s="62" t="s">
        <v>21</v>
      </c>
      <c r="G275" s="62" t="s">
        <v>21</v>
      </c>
      <c r="H275" s="49" t="s">
        <v>2</v>
      </c>
      <c r="I275" s="69" t="s">
        <v>22</v>
      </c>
      <c r="J275" s="77">
        <v>0</v>
      </c>
      <c r="K275" s="20">
        <f>SUM(K276:K280)</f>
        <v>0</v>
      </c>
      <c r="L275" s="20">
        <f>SUM(L276:L280)</f>
        <v>0</v>
      </c>
      <c r="M275" s="20">
        <f>SUM(M276:M280)</f>
        <v>0</v>
      </c>
      <c r="N275" s="77">
        <v>0</v>
      </c>
      <c r="O275" s="77">
        <v>0</v>
      </c>
      <c r="P275" s="78">
        <v>0</v>
      </c>
      <c r="Q275" s="1">
        <f>SUM(Q276:Q280)</f>
        <v>0</v>
      </c>
      <c r="R275" s="78">
        <v>0</v>
      </c>
      <c r="S275" s="1">
        <f>SUM(S276:S280)</f>
        <v>0</v>
      </c>
      <c r="T275" s="78">
        <v>0</v>
      </c>
      <c r="U275" s="78">
        <v>0</v>
      </c>
    </row>
    <row r="276" spans="1:21" x14ac:dyDescent="0.25">
      <c r="A276" s="173"/>
      <c r="B276" s="167"/>
      <c r="C276" s="182"/>
      <c r="D276" s="62" t="s">
        <v>21</v>
      </c>
      <c r="E276" s="62" t="s">
        <v>21</v>
      </c>
      <c r="F276" s="62" t="s">
        <v>21</v>
      </c>
      <c r="G276" s="62" t="s">
        <v>21</v>
      </c>
      <c r="H276" s="49" t="s">
        <v>3</v>
      </c>
      <c r="I276" s="69" t="s">
        <v>22</v>
      </c>
      <c r="J276" s="77">
        <v>0</v>
      </c>
      <c r="K276" s="77">
        <v>0</v>
      </c>
      <c r="L276" s="77">
        <v>0</v>
      </c>
      <c r="M276" s="77">
        <v>0</v>
      </c>
      <c r="N276" s="77">
        <v>0</v>
      </c>
      <c r="O276" s="77">
        <v>0</v>
      </c>
      <c r="P276" s="78">
        <v>0</v>
      </c>
      <c r="Q276" s="78">
        <v>0</v>
      </c>
      <c r="R276" s="78">
        <v>0</v>
      </c>
      <c r="S276" s="78">
        <v>0</v>
      </c>
      <c r="T276" s="78">
        <v>0</v>
      </c>
      <c r="U276" s="78">
        <v>0</v>
      </c>
    </row>
    <row r="277" spans="1:21" ht="47.25" x14ac:dyDescent="0.25">
      <c r="A277" s="173"/>
      <c r="B277" s="167"/>
      <c r="C277" s="182"/>
      <c r="D277" s="62" t="s">
        <v>21</v>
      </c>
      <c r="E277" s="62" t="s">
        <v>21</v>
      </c>
      <c r="F277" s="62" t="s">
        <v>21</v>
      </c>
      <c r="G277" s="62" t="s">
        <v>21</v>
      </c>
      <c r="H277" s="49" t="s">
        <v>5</v>
      </c>
      <c r="I277" s="69" t="s">
        <v>22</v>
      </c>
      <c r="J277" s="77">
        <v>0</v>
      </c>
      <c r="K277" s="77">
        <v>0</v>
      </c>
      <c r="L277" s="77">
        <v>0</v>
      </c>
      <c r="M277" s="77">
        <v>0</v>
      </c>
      <c r="N277" s="77">
        <v>0</v>
      </c>
      <c r="O277" s="77">
        <v>0</v>
      </c>
      <c r="P277" s="78">
        <v>0</v>
      </c>
      <c r="Q277" s="78">
        <v>0</v>
      </c>
      <c r="R277" s="78">
        <v>0</v>
      </c>
      <c r="S277" s="78">
        <v>0</v>
      </c>
      <c r="T277" s="78">
        <v>0</v>
      </c>
      <c r="U277" s="78">
        <v>0</v>
      </c>
    </row>
    <row r="278" spans="1:21" x14ac:dyDescent="0.25">
      <c r="A278" s="173"/>
      <c r="B278" s="167"/>
      <c r="C278" s="182"/>
      <c r="D278" s="62" t="s">
        <v>21</v>
      </c>
      <c r="E278" s="62" t="s">
        <v>21</v>
      </c>
      <c r="F278" s="62" t="s">
        <v>21</v>
      </c>
      <c r="G278" s="62" t="s">
        <v>21</v>
      </c>
      <c r="H278" s="49" t="s">
        <v>4</v>
      </c>
      <c r="I278" s="69" t="s">
        <v>22</v>
      </c>
      <c r="J278" s="77">
        <v>0</v>
      </c>
      <c r="K278" s="77">
        <v>0</v>
      </c>
      <c r="L278" s="77">
        <v>0</v>
      </c>
      <c r="M278" s="77">
        <v>0</v>
      </c>
      <c r="N278" s="77">
        <v>0</v>
      </c>
      <c r="O278" s="77">
        <v>0</v>
      </c>
      <c r="P278" s="78">
        <v>0</v>
      </c>
      <c r="Q278" s="78">
        <v>0</v>
      </c>
      <c r="R278" s="78">
        <v>0</v>
      </c>
      <c r="S278" s="78">
        <v>0</v>
      </c>
      <c r="T278" s="78">
        <v>0</v>
      </c>
      <c r="U278" s="78">
        <v>0</v>
      </c>
    </row>
    <row r="279" spans="1:21" ht="63" x14ac:dyDescent="0.25">
      <c r="A279" s="173"/>
      <c r="B279" s="167"/>
      <c r="C279" s="182"/>
      <c r="D279" s="62" t="s">
        <v>21</v>
      </c>
      <c r="E279" s="62" t="s">
        <v>21</v>
      </c>
      <c r="F279" s="62" t="s">
        <v>21</v>
      </c>
      <c r="G279" s="62" t="s">
        <v>21</v>
      </c>
      <c r="H279" s="49" t="s">
        <v>6</v>
      </c>
      <c r="I279" s="69" t="s">
        <v>22</v>
      </c>
      <c r="J279" s="77">
        <v>0</v>
      </c>
      <c r="K279" s="77">
        <v>0</v>
      </c>
      <c r="L279" s="77">
        <v>0</v>
      </c>
      <c r="M279" s="77">
        <v>0</v>
      </c>
      <c r="N279" s="77">
        <v>0</v>
      </c>
      <c r="O279" s="77">
        <v>0</v>
      </c>
      <c r="P279" s="78">
        <v>0</v>
      </c>
      <c r="Q279" s="78">
        <v>0</v>
      </c>
      <c r="R279" s="78">
        <v>0</v>
      </c>
      <c r="S279" s="78">
        <v>0</v>
      </c>
      <c r="T279" s="78">
        <v>0</v>
      </c>
      <c r="U279" s="78">
        <v>0</v>
      </c>
    </row>
    <row r="280" spans="1:21" ht="31.5" x14ac:dyDescent="0.25">
      <c r="A280" s="174"/>
      <c r="B280" s="168"/>
      <c r="C280" s="183"/>
      <c r="D280" s="62" t="s">
        <v>21</v>
      </c>
      <c r="E280" s="62" t="s">
        <v>21</v>
      </c>
      <c r="F280" s="62" t="s">
        <v>21</v>
      </c>
      <c r="G280" s="62" t="s">
        <v>21</v>
      </c>
      <c r="H280" s="49" t="s">
        <v>7</v>
      </c>
      <c r="I280" s="69" t="s">
        <v>22</v>
      </c>
      <c r="J280" s="77">
        <v>0</v>
      </c>
      <c r="K280" s="77">
        <v>0</v>
      </c>
      <c r="L280" s="77">
        <v>0</v>
      </c>
      <c r="M280" s="77">
        <v>0</v>
      </c>
      <c r="N280" s="77">
        <v>0</v>
      </c>
      <c r="O280" s="77">
        <v>0</v>
      </c>
      <c r="P280" s="78">
        <v>0</v>
      </c>
      <c r="Q280" s="78">
        <v>0</v>
      </c>
      <c r="R280" s="78">
        <v>0</v>
      </c>
      <c r="S280" s="78">
        <v>0</v>
      </c>
      <c r="T280" s="78">
        <v>0</v>
      </c>
      <c r="U280" s="78">
        <v>0</v>
      </c>
    </row>
    <row r="281" spans="1:21" ht="78.75" x14ac:dyDescent="0.25">
      <c r="A281" s="64" t="s">
        <v>216</v>
      </c>
      <c r="B281" s="82" t="s">
        <v>181</v>
      </c>
      <c r="C281" s="77" t="s">
        <v>21</v>
      </c>
      <c r="D281" s="62" t="s">
        <v>21</v>
      </c>
      <c r="E281" s="62" t="s">
        <v>21</v>
      </c>
      <c r="F281" s="62" t="s">
        <v>21</v>
      </c>
      <c r="G281" s="62" t="s">
        <v>21</v>
      </c>
      <c r="H281" s="83" t="s">
        <v>25</v>
      </c>
      <c r="I281" s="77"/>
      <c r="J281" s="77">
        <v>161</v>
      </c>
      <c r="K281" s="77">
        <v>90</v>
      </c>
      <c r="L281" s="77" t="s">
        <v>21</v>
      </c>
      <c r="M281" s="77" t="s">
        <v>21</v>
      </c>
      <c r="N281" s="77">
        <v>125</v>
      </c>
      <c r="O281" s="77">
        <v>90</v>
      </c>
      <c r="P281" s="84">
        <v>120</v>
      </c>
      <c r="Q281" s="84">
        <v>90</v>
      </c>
      <c r="R281" s="84">
        <v>90</v>
      </c>
      <c r="S281" s="84" t="s">
        <v>21</v>
      </c>
      <c r="T281" s="84">
        <v>70</v>
      </c>
      <c r="U281" s="84">
        <v>90</v>
      </c>
    </row>
    <row r="282" spans="1:21" ht="26.25" customHeight="1" x14ac:dyDescent="0.25">
      <c r="A282" s="140" t="s">
        <v>20</v>
      </c>
      <c r="B282" s="140" t="s">
        <v>58</v>
      </c>
      <c r="C282" s="180"/>
      <c r="D282" s="122" t="s">
        <v>128</v>
      </c>
      <c r="E282" s="95" t="s">
        <v>21</v>
      </c>
      <c r="F282" s="123" t="s">
        <v>127</v>
      </c>
      <c r="G282" s="95" t="s">
        <v>21</v>
      </c>
      <c r="H282" s="107" t="s">
        <v>2</v>
      </c>
      <c r="I282" s="98" t="s">
        <v>22</v>
      </c>
      <c r="J282" s="99">
        <v>140419.5</v>
      </c>
      <c r="K282" s="99">
        <f>SUM(K283:K287)</f>
        <v>138353.79999999999</v>
      </c>
      <c r="L282" s="99">
        <f>L284</f>
        <v>131573.71354999999</v>
      </c>
      <c r="M282" s="99">
        <f>M284</f>
        <v>131573.71354999999</v>
      </c>
      <c r="N282" s="99">
        <f>N284</f>
        <v>130520.89945</v>
      </c>
      <c r="O282" s="99">
        <f>O284</f>
        <v>128961.1</v>
      </c>
      <c r="P282" s="100">
        <f>P284</f>
        <v>126830.21</v>
      </c>
      <c r="Q282" s="100">
        <f>SUM(Q283:Q287)</f>
        <v>147472.6</v>
      </c>
      <c r="R282" s="100">
        <f>R284</f>
        <v>135893.5</v>
      </c>
      <c r="S282" s="100">
        <f>S284</f>
        <v>147472.6</v>
      </c>
      <c r="T282" s="100">
        <f>T284</f>
        <v>146631</v>
      </c>
      <c r="U282" s="100">
        <f>U284</f>
        <v>164811.20000000001</v>
      </c>
    </row>
    <row r="283" spans="1:21" x14ac:dyDescent="0.25">
      <c r="A283" s="141"/>
      <c r="B283" s="141"/>
      <c r="C283" s="180"/>
      <c r="D283" s="126" t="s">
        <v>21</v>
      </c>
      <c r="E283" s="126" t="s">
        <v>21</v>
      </c>
      <c r="F283" s="126" t="s">
        <v>21</v>
      </c>
      <c r="G283" s="126" t="s">
        <v>21</v>
      </c>
      <c r="H283" s="107" t="s">
        <v>3</v>
      </c>
      <c r="I283" s="98" t="s">
        <v>22</v>
      </c>
      <c r="J283" s="99">
        <v>202.4</v>
      </c>
      <c r="K283" s="99">
        <v>0</v>
      </c>
      <c r="L283" s="99">
        <v>0</v>
      </c>
      <c r="M283" s="99">
        <v>0</v>
      </c>
      <c r="N283" s="99">
        <v>0</v>
      </c>
      <c r="O283" s="99">
        <v>0</v>
      </c>
      <c r="P283" s="100">
        <v>0</v>
      </c>
      <c r="Q283" s="100">
        <v>0</v>
      </c>
      <c r="R283" s="100">
        <v>0</v>
      </c>
      <c r="S283" s="100">
        <v>0</v>
      </c>
      <c r="T283" s="100">
        <v>0</v>
      </c>
      <c r="U283" s="100">
        <v>0</v>
      </c>
    </row>
    <row r="284" spans="1:21" ht="47.25" x14ac:dyDescent="0.25">
      <c r="A284" s="141"/>
      <c r="B284" s="141"/>
      <c r="C284" s="180"/>
      <c r="D284" s="126" t="s">
        <v>21</v>
      </c>
      <c r="E284" s="126" t="s">
        <v>21</v>
      </c>
      <c r="F284" s="126" t="s">
        <v>21</v>
      </c>
      <c r="G284" s="126" t="s">
        <v>21</v>
      </c>
      <c r="H284" s="107" t="s">
        <v>5</v>
      </c>
      <c r="I284" s="98" t="s">
        <v>22</v>
      </c>
      <c r="J284" s="99">
        <v>140217.1</v>
      </c>
      <c r="K284" s="99">
        <v>138353.79999999999</v>
      </c>
      <c r="L284" s="99">
        <v>131573.71354999999</v>
      </c>
      <c r="M284" s="99">
        <v>131573.71354999999</v>
      </c>
      <c r="N284" s="99">
        <v>130520.89945</v>
      </c>
      <c r="O284" s="99">
        <v>128961.1</v>
      </c>
      <c r="P284" s="100">
        <v>126830.21</v>
      </c>
      <c r="Q284" s="127">
        <v>147472.6</v>
      </c>
      <c r="R284" s="100">
        <v>135893.5</v>
      </c>
      <c r="S284" s="127">
        <v>147472.6</v>
      </c>
      <c r="T284" s="128">
        <v>146631</v>
      </c>
      <c r="U284" s="122">
        <v>164811.20000000001</v>
      </c>
    </row>
    <row r="285" spans="1:21" x14ac:dyDescent="0.25">
      <c r="A285" s="141"/>
      <c r="B285" s="129"/>
      <c r="C285" s="180"/>
      <c r="D285" s="122" t="s">
        <v>21</v>
      </c>
      <c r="E285" s="95" t="s">
        <v>21</v>
      </c>
      <c r="F285" s="95" t="s">
        <v>21</v>
      </c>
      <c r="G285" s="95" t="s">
        <v>21</v>
      </c>
      <c r="H285" s="107" t="s">
        <v>4</v>
      </c>
      <c r="I285" s="98" t="s">
        <v>22</v>
      </c>
      <c r="J285" s="99">
        <v>0</v>
      </c>
      <c r="K285" s="99">
        <v>0</v>
      </c>
      <c r="L285" s="99">
        <v>0</v>
      </c>
      <c r="M285" s="99">
        <v>0</v>
      </c>
      <c r="N285" s="99">
        <v>0</v>
      </c>
      <c r="O285" s="99">
        <v>0</v>
      </c>
      <c r="P285" s="100">
        <v>0</v>
      </c>
      <c r="Q285" s="100">
        <v>0</v>
      </c>
      <c r="R285" s="100">
        <v>0</v>
      </c>
      <c r="S285" s="100">
        <v>0</v>
      </c>
      <c r="T285" s="100">
        <v>0</v>
      </c>
      <c r="U285" s="100">
        <v>0</v>
      </c>
    </row>
    <row r="286" spans="1:21" ht="78.75" x14ac:dyDescent="0.25">
      <c r="A286" s="141"/>
      <c r="B286" s="129"/>
      <c r="C286" s="180"/>
      <c r="D286" s="122" t="s">
        <v>21</v>
      </c>
      <c r="E286" s="95" t="s">
        <v>21</v>
      </c>
      <c r="F286" s="95" t="s">
        <v>21</v>
      </c>
      <c r="G286" s="95" t="s">
        <v>21</v>
      </c>
      <c r="H286" s="107" t="s">
        <v>6</v>
      </c>
      <c r="I286" s="98" t="s">
        <v>22</v>
      </c>
      <c r="J286" s="99">
        <v>0</v>
      </c>
      <c r="K286" s="99">
        <v>0</v>
      </c>
      <c r="L286" s="99">
        <v>0</v>
      </c>
      <c r="M286" s="99">
        <v>0</v>
      </c>
      <c r="N286" s="99">
        <v>0</v>
      </c>
      <c r="O286" s="99">
        <v>0</v>
      </c>
      <c r="P286" s="100">
        <v>0</v>
      </c>
      <c r="Q286" s="100">
        <v>0</v>
      </c>
      <c r="R286" s="100">
        <v>0</v>
      </c>
      <c r="S286" s="100">
        <v>0</v>
      </c>
      <c r="T286" s="100">
        <v>0</v>
      </c>
      <c r="U286" s="100">
        <v>0</v>
      </c>
    </row>
    <row r="287" spans="1:21" ht="31.5" x14ac:dyDescent="0.25">
      <c r="A287" s="130"/>
      <c r="B287" s="130"/>
      <c r="C287" s="180"/>
      <c r="D287" s="122" t="s">
        <v>21</v>
      </c>
      <c r="E287" s="95" t="s">
        <v>21</v>
      </c>
      <c r="F287" s="95" t="s">
        <v>21</v>
      </c>
      <c r="G287" s="95" t="s">
        <v>21</v>
      </c>
      <c r="H287" s="107" t="s">
        <v>7</v>
      </c>
      <c r="I287" s="98" t="s">
        <v>22</v>
      </c>
      <c r="J287" s="99">
        <v>0</v>
      </c>
      <c r="K287" s="99">
        <v>0</v>
      </c>
      <c r="L287" s="99">
        <v>0</v>
      </c>
      <c r="M287" s="99">
        <v>0</v>
      </c>
      <c r="N287" s="99">
        <v>0</v>
      </c>
      <c r="O287" s="99">
        <v>0</v>
      </c>
      <c r="P287" s="100">
        <v>0</v>
      </c>
      <c r="Q287" s="100">
        <v>0</v>
      </c>
      <c r="R287" s="100">
        <v>0</v>
      </c>
      <c r="S287" s="100">
        <v>0</v>
      </c>
      <c r="T287" s="100">
        <v>0</v>
      </c>
      <c r="U287" s="100">
        <v>0</v>
      </c>
    </row>
    <row r="288" spans="1:21" x14ac:dyDescent="0.25">
      <c r="J288" s="85"/>
      <c r="K288" s="85"/>
      <c r="L288" s="85"/>
      <c r="M288" s="85"/>
      <c r="N288" s="85"/>
      <c r="O288" s="85"/>
      <c r="P288" s="85"/>
      <c r="Q288" s="85"/>
      <c r="R288" s="85"/>
      <c r="S288" s="85"/>
      <c r="T288" s="85"/>
      <c r="U288" s="86"/>
    </row>
  </sheetData>
  <mergeCells count="141">
    <mergeCell ref="A15:A20"/>
    <mergeCell ref="A282:A286"/>
    <mergeCell ref="B282:B284"/>
    <mergeCell ref="B181:B186"/>
    <mergeCell ref="A188:A193"/>
    <mergeCell ref="B188:B193"/>
    <mergeCell ref="B21:B25"/>
    <mergeCell ref="B15:B19"/>
    <mergeCell ref="B9:B13"/>
    <mergeCell ref="A79:A81"/>
    <mergeCell ref="A108:A110"/>
    <mergeCell ref="A31:A36"/>
    <mergeCell ref="B31:B36"/>
    <mergeCell ref="A219:A221"/>
    <mergeCell ref="A115:A117"/>
    <mergeCell ref="B115:B118"/>
    <mergeCell ref="A121:A125"/>
    <mergeCell ref="A133:A138"/>
    <mergeCell ref="B133:B137"/>
    <mergeCell ref="A106:A107"/>
    <mergeCell ref="A37:A42"/>
    <mergeCell ref="A43:A48"/>
    <mergeCell ref="A49:A50"/>
    <mergeCell ref="A3:U3"/>
    <mergeCell ref="D6:G7"/>
    <mergeCell ref="H6:H8"/>
    <mergeCell ref="I6:I8"/>
    <mergeCell ref="J6:J8"/>
    <mergeCell ref="C6:C8"/>
    <mergeCell ref="A6:A8"/>
    <mergeCell ref="A5:U5"/>
    <mergeCell ref="B6:B8"/>
    <mergeCell ref="U6:U8"/>
    <mergeCell ref="K6:N7"/>
    <mergeCell ref="N4:U4"/>
    <mergeCell ref="C43:C48"/>
    <mergeCell ref="A27:A30"/>
    <mergeCell ref="B43:B48"/>
    <mergeCell ref="C15:C20"/>
    <mergeCell ref="C21:C26"/>
    <mergeCell ref="C9:C14"/>
    <mergeCell ref="C31:C36"/>
    <mergeCell ref="Q6:T7"/>
    <mergeCell ref="O6:O8"/>
    <mergeCell ref="P6:P8"/>
    <mergeCell ref="A9:A14"/>
    <mergeCell ref="C58:C60"/>
    <mergeCell ref="C79:C84"/>
    <mergeCell ref="C51:C56"/>
    <mergeCell ref="C65:C70"/>
    <mergeCell ref="C150:C155"/>
    <mergeCell ref="C254:C259"/>
    <mergeCell ref="C156:C161"/>
    <mergeCell ref="C166:C171"/>
    <mergeCell ref="C240:C245"/>
    <mergeCell ref="C133:C138"/>
    <mergeCell ref="B114:G114"/>
    <mergeCell ref="B77:G77"/>
    <mergeCell ref="B78:G78"/>
    <mergeCell ref="B79:B84"/>
    <mergeCell ref="B85:G85"/>
    <mergeCell ref="B92:G92"/>
    <mergeCell ref="B99:G99"/>
    <mergeCell ref="B106:G106"/>
    <mergeCell ref="C86:C91"/>
    <mergeCell ref="B100:B105"/>
    <mergeCell ref="C100:C105"/>
    <mergeCell ref="C93:C98"/>
    <mergeCell ref="B121:B126"/>
    <mergeCell ref="B93:B98"/>
    <mergeCell ref="B195:B200"/>
    <mergeCell ref="B173:B178"/>
    <mergeCell ref="A233:A238"/>
    <mergeCell ref="A179:A180"/>
    <mergeCell ref="A206:A211"/>
    <mergeCell ref="C282:C287"/>
    <mergeCell ref="C247:C252"/>
    <mergeCell ref="B233:B238"/>
    <mergeCell ref="B206:B211"/>
    <mergeCell ref="A201:A205"/>
    <mergeCell ref="C268:C273"/>
    <mergeCell ref="C275:C280"/>
    <mergeCell ref="C212:C217"/>
    <mergeCell ref="C219:C224"/>
    <mergeCell ref="C261:C266"/>
    <mergeCell ref="C195:C200"/>
    <mergeCell ref="C201:C204"/>
    <mergeCell ref="C173:C178"/>
    <mergeCell ref="C181:C186"/>
    <mergeCell ref="C233:C238"/>
    <mergeCell ref="C188:C193"/>
    <mergeCell ref="C226:C231"/>
    <mergeCell ref="C206:C211"/>
    <mergeCell ref="A140:A145"/>
    <mergeCell ref="A156:A161"/>
    <mergeCell ref="B156:B161"/>
    <mergeCell ref="A166:A171"/>
    <mergeCell ref="B166:B171"/>
    <mergeCell ref="B261:B266"/>
    <mergeCell ref="B275:B280"/>
    <mergeCell ref="A254:A259"/>
    <mergeCell ref="A275:A280"/>
    <mergeCell ref="A247:A252"/>
    <mergeCell ref="B268:B273"/>
    <mergeCell ref="A268:A271"/>
    <mergeCell ref="A261:A265"/>
    <mergeCell ref="A173:A178"/>
    <mergeCell ref="A240:A245"/>
    <mergeCell ref="B240:B245"/>
    <mergeCell ref="B247:B252"/>
    <mergeCell ref="B254:B259"/>
    <mergeCell ref="A212:A217"/>
    <mergeCell ref="B212:B217"/>
    <mergeCell ref="B219:B224"/>
    <mergeCell ref="A226:A231"/>
    <mergeCell ref="B226:B231"/>
    <mergeCell ref="A195:A200"/>
    <mergeCell ref="A77:A78"/>
    <mergeCell ref="A58:A63"/>
    <mergeCell ref="B58:B63"/>
    <mergeCell ref="A71:A76"/>
    <mergeCell ref="B71:B76"/>
    <mergeCell ref="A150:A152"/>
    <mergeCell ref="A181:A186"/>
    <mergeCell ref="A51:A56"/>
    <mergeCell ref="A127:A132"/>
    <mergeCell ref="A162:A165"/>
    <mergeCell ref="A146:A149"/>
    <mergeCell ref="A65:A70"/>
    <mergeCell ref="B65:B70"/>
    <mergeCell ref="B150:B152"/>
    <mergeCell ref="B107:G107"/>
    <mergeCell ref="B108:B113"/>
    <mergeCell ref="C108:C113"/>
    <mergeCell ref="B140:B144"/>
    <mergeCell ref="C140:C145"/>
    <mergeCell ref="B51:B56"/>
    <mergeCell ref="C71:C76"/>
    <mergeCell ref="C115:C120"/>
    <mergeCell ref="C121:C126"/>
    <mergeCell ref="B86:B91"/>
  </mergeCells>
  <pageMargins left="0.51181102362204722" right="0.51181102362204722" top="1.1811023622047245" bottom="0.35433070866141736" header="0.31496062992125984" footer="0.31496062992125984"/>
  <pageSetup paperSize="9" scale="46" fitToHeight="0" orientation="landscape" horizontalDpi="4294967294" verticalDpi="4294967294" r:id="rId1"/>
  <rowBreaks count="1" manualBreakCount="1">
    <brk id="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Все источники_ППГ</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economy57 (Петрова И.В.)</dc:creator>
  <cp:lastModifiedBy>Елена Викентьевна Зайцева</cp:lastModifiedBy>
  <cp:lastPrinted>2023-02-18T11:08:16Z</cp:lastPrinted>
  <dcterms:created xsi:type="dcterms:W3CDTF">2016-01-21T05:48:17Z</dcterms:created>
  <dcterms:modified xsi:type="dcterms:W3CDTF">2023-02-18T11:52:06Z</dcterms:modified>
</cp:coreProperties>
</file>