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360" windowWidth="15480" windowHeight="10920"/>
  </bookViews>
  <sheets>
    <sheet name="Приложение 2" sheetId="1" r:id="rId1"/>
  </sheets>
  <definedNames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26">#REF!</definedName>
    <definedName name="_col27">#REF!</definedName>
    <definedName name="_col28">#REF!</definedName>
    <definedName name="_col29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End1">#REF!</definedName>
    <definedName name="_End10">#REF!</definedName>
    <definedName name="_End2">#REF!</definedName>
    <definedName name="_End3">#REF!</definedName>
    <definedName name="_End4">#REF!</definedName>
    <definedName name="_End5">#REF!</definedName>
    <definedName name="_End6">#REF!</definedName>
    <definedName name="_End7">#REF!</definedName>
    <definedName name="_End8">#REF!</definedName>
    <definedName name="_End9">#REF!</definedName>
    <definedName name="_xlnm._FilterDatabase" localSheetId="0" hidden="1">'Приложение 2'!$A$11:$F$64</definedName>
    <definedName name="budg_name">#REF!</definedName>
    <definedName name="chief">#REF!</definedName>
    <definedName name="chief_div">#REF!</definedName>
    <definedName name="chief_fin">#REF!</definedName>
    <definedName name="chief_OUR">#REF!</definedName>
    <definedName name="chief_post">#REF!</definedName>
    <definedName name="CHIEF_POST_OUR">#REF!</definedName>
    <definedName name="chief_soc_fio">#REF!</definedName>
    <definedName name="chief_soc_post">#REF!</definedName>
    <definedName name="code">#REF!</definedName>
    <definedName name="CurentGroup">#REF!</definedName>
    <definedName name="CURR_USER">#REF!</definedName>
    <definedName name="CurRow">#REF!</definedName>
    <definedName name="cyear1">#REF!</definedName>
    <definedName name="Data">#REF!</definedName>
    <definedName name="DataFields">#REF!</definedName>
    <definedName name="date_BEG">#REF!</definedName>
    <definedName name="date_END">#REF!</definedName>
    <definedName name="del">#REF!</definedName>
    <definedName name="dep_full_name">#REF!</definedName>
    <definedName name="dep_link">#REF!</definedName>
    <definedName name="dep_name1">#REF!</definedName>
    <definedName name="doc_date">#REF!</definedName>
    <definedName name="doc_num">#REF!</definedName>
    <definedName name="doc_quarter">#REF!</definedName>
    <definedName name="EndRow">#REF!</definedName>
    <definedName name="glbuh">#REF!</definedName>
    <definedName name="GLBUH_OUR">#REF!</definedName>
    <definedName name="GroupOrder">#REF!</definedName>
    <definedName name="HEAD">#REF!</definedName>
    <definedName name="longname">#REF!</definedName>
    <definedName name="LONGNAME_OUR">#REF!</definedName>
    <definedName name="notnullcol">#REF!</definedName>
    <definedName name="okato">#REF!</definedName>
    <definedName name="okato1">#REF!</definedName>
    <definedName name="okpo">#REF!</definedName>
    <definedName name="OKPO_OUR">#REF!</definedName>
    <definedName name="okved">#REF!</definedName>
    <definedName name="okved1">#REF!</definedName>
    <definedName name="orders">#REF!</definedName>
    <definedName name="orgname">#REF!</definedName>
    <definedName name="ORGNAME_OUR">#REF!</definedName>
    <definedName name="performer_fio">#REF!</definedName>
    <definedName name="performer_phone">#REF!</definedName>
    <definedName name="performer_post">#REF!</definedName>
    <definedName name="performer_soc_fio">#REF!</definedName>
    <definedName name="performer_soc_phone">#REF!</definedName>
    <definedName name="performer_soc_post">#REF!</definedName>
    <definedName name="PERIOD_WORK">#REF!</definedName>
    <definedName name="PPP_CODE">#REF!</definedName>
    <definedName name="PPP_CODE1">#REF!</definedName>
    <definedName name="PPP_NAME">#REF!</definedName>
    <definedName name="region">#REF!</definedName>
    <definedName name="REGION_OUR">#REF!</definedName>
    <definedName name="REM_DATE_TYPE">#REF!</definedName>
    <definedName name="REM_QUART">#REF!</definedName>
    <definedName name="REM_SONO">#REF!</definedName>
    <definedName name="REM_YEAR">#REF!</definedName>
    <definedName name="replace_zero">#REF!</definedName>
    <definedName name="sono">#REF!</definedName>
    <definedName name="SONO_OUR">#REF!</definedName>
    <definedName name="Start1">#REF!</definedName>
    <definedName name="Start10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Row">#REF!</definedName>
    <definedName name="TOWN">#REF!</definedName>
    <definedName name="USER_POST">#REF!</definedName>
    <definedName name="ved">#REF!</definedName>
    <definedName name="_xlnm.Print_Area" localSheetId="0">'Приложение 2'!$A$1:$F$62</definedName>
  </definedNames>
  <calcPr calcId="124519"/>
</workbook>
</file>

<file path=xl/calcChain.xml><?xml version="1.0" encoding="utf-8"?>
<calcChain xmlns="http://schemas.openxmlformats.org/spreadsheetml/2006/main">
  <c r="E62" i="1"/>
  <c r="E26"/>
  <c r="E50"/>
  <c r="E55"/>
  <c r="D40"/>
  <c r="D12"/>
  <c r="D55"/>
  <c r="F57"/>
  <c r="F59"/>
  <c r="F60"/>
  <c r="F61"/>
  <c r="E40"/>
  <c r="F39" l="1"/>
  <c r="F29"/>
  <c r="F24"/>
  <c r="E38"/>
  <c r="D38"/>
  <c r="D26"/>
  <c r="E21"/>
  <c r="D21"/>
  <c r="F44"/>
  <c r="F38" l="1"/>
  <c r="E58"/>
  <c r="D58"/>
  <c r="E12"/>
  <c r="F27"/>
  <c r="F21"/>
  <c r="F25"/>
  <c r="F43"/>
  <c r="F14"/>
  <c r="E47"/>
  <c r="D47"/>
  <c r="F49"/>
  <c r="F16"/>
  <c r="E19"/>
  <c r="E33"/>
  <c r="D19"/>
  <c r="D33"/>
  <c r="D50"/>
  <c r="F30"/>
  <c r="F37"/>
  <c r="F36"/>
  <c r="F13"/>
  <c r="F22"/>
  <c r="F23"/>
  <c r="F28"/>
  <c r="F31"/>
  <c r="F32"/>
  <c r="F34"/>
  <c r="F35"/>
  <c r="F48"/>
  <c r="F51"/>
  <c r="F52"/>
  <c r="F56"/>
  <c r="F41"/>
  <c r="F42"/>
  <c r="F45"/>
  <c r="F46"/>
  <c r="F53"/>
  <c r="F15"/>
  <c r="F20"/>
  <c r="F18"/>
  <c r="D62" l="1"/>
  <c r="F58"/>
  <c r="F47"/>
  <c r="F19"/>
  <c r="F55"/>
  <c r="F50"/>
  <c r="F40"/>
  <c r="F33"/>
  <c r="F26"/>
  <c r="F12"/>
  <c r="F62" l="1"/>
</calcChain>
</file>

<file path=xl/sharedStrings.xml><?xml version="1.0" encoding="utf-8"?>
<sst xmlns="http://schemas.openxmlformats.org/spreadsheetml/2006/main" count="152" uniqueCount="82">
  <si>
    <t>(рублей)</t>
  </si>
  <si>
    <t>Наименование</t>
  </si>
  <si>
    <t>РЗ</t>
  </si>
  <si>
    <t>ПР</t>
  </si>
  <si>
    <t>назначено</t>
  </si>
  <si>
    <t>исполнено</t>
  </si>
  <si>
    <t>% исполнения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</si>
  <si>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</si>
  <si>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</si>
  <si>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</si>
  <si>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Другие общегосударственные вопросы</t>
  </si>
  <si>
    <t>13</t>
  </si>
  <si>
    <t>03</t>
  </si>
  <si>
    <t>09</t>
  </si>
  <si>
    <t>Сельское хозяйство и рыболовство</t>
  </si>
  <si>
    <t>05</t>
  </si>
  <si>
    <t>Дорожное хозяйство (дорожные фонды)</t>
  </si>
  <si>
    <t>Другие вопросы в области национальной экономики</t>
  </si>
  <si>
    <t>12</t>
  </si>
  <si>
    <t>Жилищное хозяйство</t>
  </si>
  <si>
    <t>Коммунальное хозяйство</t>
  </si>
  <si>
    <t>02</t>
  </si>
  <si>
    <t>Пенсионное обеспечение</t>
  </si>
  <si>
    <t>Социальное обеспечение населения</t>
  </si>
  <si>
    <t>Физическая культура</t>
  </si>
  <si>
    <t>07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</si>
  <si>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</si>
  <si>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</si>
  <si>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</si>
  <si>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</si>
  <si>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</si>
  <si>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Охрана семьи и детства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</si>
  <si>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</si>
  <si>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</si>
  <si>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Национальная оборона</t>
  </si>
  <si>
    <t>Мобилизационная и вневойсковая подготовка</t>
  </si>
  <si>
    <t>Итого:</t>
  </si>
  <si>
    <t>Органы юстиции</t>
  </si>
  <si>
    <t>08</t>
  </si>
  <si>
    <t>Культура</t>
  </si>
  <si>
    <t>Благоустройство</t>
  </si>
  <si>
    <t>Исполнение расходов бюджета Порецкого сельского поселения Порецкого района</t>
  </si>
  <si>
    <t xml:space="preserve"> Чувашской Республики за 2011 год по разделам, подразделам,  целевым статьям и видам</t>
  </si>
  <si>
    <t>расходов функциональной классификации расходов бюджетов Российской Федерации</t>
  </si>
  <si>
    <t>Другие вопросы в области жилищно-коммунального хозяйства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</si>
  <si>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</si>
  <si>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</si>
  <si>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</si>
  <si>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</si>
  <si>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</si>
  <si>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Социальная политика</t>
  </si>
  <si>
    <t>Физическая культура и спорт</t>
  </si>
  <si>
    <t>Другие вопросы в области социальной политики</t>
  </si>
  <si>
    <t xml:space="preserve">Исполнение расходов бюджета Порецкого района Чувашской Республики по разделам </t>
  </si>
  <si>
    <t xml:space="preserve"> и подразделам функциональной классификации расходов бюджетов </t>
  </si>
  <si>
    <t>Судебная система</t>
  </si>
  <si>
    <t>Культура, кинематография</t>
  </si>
  <si>
    <t>Дотации на выравнивание бюджетной обеспеченности субъектов Российской Федерации и муниципальных  образований</t>
  </si>
  <si>
    <t>Иные дотации</t>
  </si>
  <si>
    <t>14</t>
  </si>
  <si>
    <t>Приложение 2</t>
  </si>
  <si>
    <t>Межбюджетные трансферты общего характера бюджетам субъектов Российской Федерации и муниципальных образований</t>
  </si>
  <si>
    <t>Обеспечение проведения выборов и референдумов</t>
  </si>
  <si>
    <t>Другие вопросы в области культуры, кинематографии</t>
  </si>
  <si>
    <t>Дополнительное образование детей</t>
  </si>
  <si>
    <t>11</t>
  </si>
  <si>
    <t>Другие вопросы в области национальной безопасности и правоохранительной деятельности</t>
  </si>
  <si>
    <t>Резервные фонды</t>
  </si>
  <si>
    <t>Общеэкономические вопросы</t>
  </si>
  <si>
    <t>Прочие межбюджетные трансферты общего характера</t>
  </si>
  <si>
    <t>муниципального округа Чувашской Республики</t>
  </si>
  <si>
    <t>Транспорт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</si>
  <si>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</si>
  <si>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</si>
  <si>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Водное хозяйство</t>
  </si>
  <si>
    <t>Охрана окружающей среды</t>
  </si>
  <si>
    <t>Другие вопросы в области охраны окружающей среды</t>
  </si>
  <si>
    <t>Профессиональная подготовка, переподготовка и повышение квалификации</t>
  </si>
  <si>
    <t xml:space="preserve">  
Спорт высших достижений
</t>
  </si>
  <si>
    <t xml:space="preserve">к решению Собрания депутатов Порецкого  </t>
  </si>
  <si>
    <t>от                  №  С-</t>
  </si>
  <si>
    <t>Российской Федерации за  2024 год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</si>
</sst>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name val="Arial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sz val="8"/>
      <color rgb="FF000000"/>
      <name val="Arial"/>
    </font>
    <font>
      <sz val="10"/>
      <color rgb="FF000000"/>
      <name val="Times New Roman"/>
      <family val="1"/>
      <charset val="204"/>
    </font>
    <font>
      <sz val="8"/>
      <color rgb="FF000000"/>
      <name val="Arial Cy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7" borderId="1" applyNumberFormat="0" applyAlignment="0" applyProtection="0"/>
    <xf numFmtId="0" fontId="4" fillId="15" borderId="2" applyNumberFormat="0" applyAlignment="0" applyProtection="0"/>
    <xf numFmtId="0" fontId="5" fillId="15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6" fillId="4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4" fontId="22" fillId="0" borderId="12">
      <alignment horizontal="right"/>
    </xf>
    <xf numFmtId="0" fontId="22" fillId="0" borderId="13">
      <alignment horizontal="left" wrapText="1" indent="2"/>
    </xf>
    <xf numFmtId="4" fontId="24" fillId="0" borderId="14">
      <alignment horizontal="right" wrapText="1"/>
    </xf>
  </cellStyleXfs>
  <cellXfs count="43">
    <xf numFmtId="0" fontId="0" fillId="0" borderId="0" xfId="0"/>
    <xf numFmtId="0" fontId="19" fillId="0" borderId="0" xfId="0" applyFont="1" applyFill="1"/>
    <xf numFmtId="49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/>
    <xf numFmtId="0" fontId="19" fillId="0" borderId="10" xfId="0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justify" vertical="center" wrapText="1"/>
    </xf>
    <xf numFmtId="49" fontId="20" fillId="0" borderId="10" xfId="0" applyNumberFormat="1" applyFont="1" applyFill="1" applyBorder="1" applyAlignment="1">
      <alignment horizontal="right" wrapText="1"/>
    </xf>
    <xf numFmtId="4" fontId="20" fillId="0" borderId="10" xfId="0" applyNumberFormat="1" applyFont="1" applyFill="1" applyBorder="1" applyAlignment="1">
      <alignment horizontal="right" wrapText="1"/>
    </xf>
    <xf numFmtId="0" fontId="19" fillId="0" borderId="0" xfId="0" applyFont="1" applyFill="1" applyAlignment="1">
      <alignment vertical="center"/>
    </xf>
    <xf numFmtId="0" fontId="19" fillId="0" borderId="10" xfId="0" applyFont="1" applyFill="1" applyBorder="1" applyAlignment="1">
      <alignment horizontal="justify" vertical="center" wrapText="1"/>
    </xf>
    <xf numFmtId="49" fontId="19" fillId="0" borderId="10" xfId="0" applyNumberFormat="1" applyFont="1" applyFill="1" applyBorder="1" applyAlignment="1">
      <alignment horizontal="right" wrapText="1"/>
    </xf>
    <xf numFmtId="4" fontId="19" fillId="0" borderId="10" xfId="0" applyNumberFormat="1" applyFont="1" applyFill="1" applyBorder="1" applyAlignment="1">
      <alignment horizontal="right" wrapText="1"/>
    </xf>
    <xf numFmtId="0" fontId="19" fillId="0" borderId="10" xfId="0" applyFont="1" applyFill="1" applyBorder="1" applyAlignment="1">
      <alignment horizontal="justify" vertical="top" wrapText="1"/>
    </xf>
    <xf numFmtId="0" fontId="20" fillId="0" borderId="10" xfId="0" applyFont="1" applyFill="1" applyBorder="1" applyAlignment="1">
      <alignment horizontal="justify" vertical="top" wrapText="1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/>
    <xf numFmtId="4" fontId="20" fillId="0" borderId="10" xfId="0" applyNumberFormat="1" applyFont="1" applyFill="1" applyBorder="1" applyAlignment="1">
      <alignment horizontal="right" shrinkToFit="1"/>
    </xf>
    <xf numFmtId="4" fontId="19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vertical="top" wrapText="1"/>
    </xf>
    <xf numFmtId="0" fontId="20" fillId="18" borderId="10" xfId="0" applyFont="1" applyFill="1" applyBorder="1" applyAlignment="1">
      <alignment vertical="center" wrapText="1"/>
    </xf>
    <xf numFmtId="49" fontId="19" fillId="18" borderId="10" xfId="0" applyNumberFormat="1" applyFont="1" applyFill="1" applyBorder="1" applyAlignment="1">
      <alignment horizontal="right" wrapText="1"/>
    </xf>
    <xf numFmtId="4" fontId="20" fillId="18" borderId="10" xfId="0" applyNumberFormat="1" applyFont="1" applyFill="1" applyBorder="1" applyAlignment="1">
      <alignment horizontal="right" wrapText="1"/>
    </xf>
    <xf numFmtId="4" fontId="19" fillId="0" borderId="0" xfId="0" applyNumberFormat="1" applyFont="1" applyFill="1"/>
    <xf numFmtId="164" fontId="20" fillId="0" borderId="10" xfId="0" applyNumberFormat="1" applyFont="1" applyFill="1" applyBorder="1" applyAlignment="1">
      <alignment horizontal="right" wrapText="1"/>
    </xf>
    <xf numFmtId="164" fontId="19" fillId="0" borderId="10" xfId="0" applyNumberFormat="1" applyFont="1" applyFill="1" applyBorder="1" applyAlignment="1">
      <alignment horizontal="right" wrapText="1"/>
    </xf>
    <xf numFmtId="164" fontId="20" fillId="18" borderId="10" xfId="0" applyNumberFormat="1" applyFont="1" applyFill="1" applyBorder="1" applyAlignment="1">
      <alignment horizontal="right" wrapText="1"/>
    </xf>
    <xf numFmtId="0" fontId="20" fillId="0" borderId="10" xfId="0" applyFont="1" applyFill="1" applyBorder="1" applyAlignment="1">
      <alignment vertical="top" wrapText="1"/>
    </xf>
    <xf numFmtId="2" fontId="19" fillId="0" borderId="10" xfId="0" applyNumberFormat="1" applyFont="1" applyFill="1" applyBorder="1" applyAlignment="1">
      <alignment horizontal="right" wrapText="1"/>
    </xf>
    <xf numFmtId="0" fontId="23" fillId="0" borderId="13" xfId="43" applyNumberFormat="1" applyFont="1" applyAlignment="1" applyProtection="1">
      <alignment vertical="top" wrapText="1"/>
    </xf>
    <xf numFmtId="4" fontId="22" fillId="19" borderId="12" xfId="42" applyNumberFormat="1" applyFill="1" applyProtection="1">
      <alignment horizontal="right"/>
    </xf>
    <xf numFmtId="4" fontId="19" fillId="19" borderId="10" xfId="0" applyNumberFormat="1" applyFont="1" applyFill="1" applyBorder="1" applyAlignment="1">
      <alignment horizontal="right" wrapText="1"/>
    </xf>
    <xf numFmtId="0" fontId="21" fillId="0" borderId="0" xfId="0" applyFont="1" applyAlignment="1">
      <alignment horizont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19" fillId="0" borderId="11" xfId="0" applyFont="1" applyFill="1" applyBorder="1" applyAlignment="1">
      <alignment horizontal="right" vertical="center"/>
    </xf>
    <xf numFmtId="4" fontId="24" fillId="0" borderId="14" xfId="44" applyNumberFormat="1" applyProtection="1">
      <alignment horizontal="right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1" xfId="43"/>
    <cellStyle name="xl46" xfId="42"/>
    <cellStyle name="xl83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64"/>
  <sheetViews>
    <sheetView tabSelected="1" view="pageBreakPreview" zoomScaleSheetLayoutView="80" workbookViewId="0">
      <selection activeCell="F62" sqref="F62"/>
    </sheetView>
  </sheetViews>
  <sheetFormatPr defaultColWidth="58.140625" defaultRowHeight="12.75"/>
  <cols>
    <col min="1" max="1" width="46.7109375" style="1" customWidth="1"/>
    <col min="2" max="2" width="5.85546875" style="1" customWidth="1"/>
    <col min="3" max="3" width="6.140625" style="1" customWidth="1"/>
    <col min="4" max="4" width="15.140625" style="1" customWidth="1"/>
    <col min="5" max="5" width="15.5703125" style="1" customWidth="1"/>
    <col min="6" max="6" width="8.85546875" style="1" customWidth="1"/>
    <col min="7" max="7" width="22.5703125" style="1" customWidth="1"/>
    <col min="8" max="16384" width="58.140625" style="1"/>
  </cols>
  <sheetData>
    <row r="1" spans="1:14">
      <c r="B1" s="2"/>
      <c r="C1" s="38" t="s">
        <v>60</v>
      </c>
      <c r="D1" s="38"/>
      <c r="E1" s="38"/>
      <c r="F1" s="38"/>
    </row>
    <row r="2" spans="1:14">
      <c r="A2" s="38" t="s">
        <v>79</v>
      </c>
      <c r="B2" s="38"/>
      <c r="C2" s="38"/>
      <c r="D2" s="38"/>
      <c r="E2" s="38"/>
      <c r="F2" s="38"/>
    </row>
    <row r="3" spans="1:14">
      <c r="A3" s="38" t="s">
        <v>70</v>
      </c>
      <c r="B3" s="38"/>
      <c r="C3" s="38"/>
      <c r="D3" s="38"/>
      <c r="E3" s="38"/>
      <c r="F3" s="38"/>
    </row>
    <row r="4" spans="1:14">
      <c r="B4" s="2"/>
      <c r="C4" s="39" t="s">
        <v>80</v>
      </c>
      <c r="D4" s="39"/>
      <c r="E4" s="39"/>
      <c r="F4" s="39"/>
    </row>
    <row r="5" spans="1:14">
      <c r="B5" s="2"/>
      <c r="C5" s="2"/>
      <c r="D5" s="3"/>
      <c r="E5" s="3"/>
      <c r="F5" s="3"/>
    </row>
    <row r="6" spans="1:14" s="4" customFormat="1">
      <c r="A6" s="40" t="s">
        <v>53</v>
      </c>
      <c r="B6" s="40"/>
      <c r="C6" s="40"/>
      <c r="D6" s="40"/>
      <c r="E6" s="40"/>
      <c r="F6" s="40"/>
    </row>
    <row r="7" spans="1:14" s="4" customFormat="1">
      <c r="A7" s="40" t="s">
        <v>54</v>
      </c>
      <c r="B7" s="40"/>
      <c r="C7" s="40"/>
      <c r="D7" s="40"/>
      <c r="E7" s="40"/>
      <c r="F7" s="40"/>
      <c r="G7" s="37" t="s">
        <v>41</v>
      </c>
      <c r="H7" s="37"/>
      <c r="I7" s="37"/>
      <c r="J7" s="37"/>
      <c r="K7" s="37"/>
      <c r="L7" s="37"/>
      <c r="M7" s="37"/>
      <c r="N7" s="37"/>
    </row>
    <row r="8" spans="1:14" s="4" customFormat="1">
      <c r="A8" s="40" t="s">
        <v>81</v>
      </c>
      <c r="B8" s="40"/>
      <c r="C8" s="40"/>
      <c r="D8" s="40"/>
      <c r="E8" s="40"/>
      <c r="F8" s="40"/>
      <c r="G8" s="37" t="s">
        <v>42</v>
      </c>
      <c r="H8" s="37"/>
      <c r="I8" s="37"/>
      <c r="J8" s="37"/>
      <c r="K8" s="37"/>
      <c r="L8" s="37"/>
      <c r="M8" s="37"/>
      <c r="N8" s="37"/>
    </row>
    <row r="9" spans="1:14">
      <c r="B9" s="2"/>
      <c r="C9" s="2"/>
      <c r="D9" s="3"/>
      <c r="E9" s="41" t="s">
        <v>0</v>
      </c>
      <c r="F9" s="41"/>
      <c r="G9" s="37" t="s">
        <v>43</v>
      </c>
      <c r="H9" s="37"/>
      <c r="I9" s="37"/>
      <c r="J9" s="37"/>
      <c r="K9" s="37"/>
      <c r="L9" s="37"/>
      <c r="M9" s="37"/>
      <c r="N9" s="37"/>
    </row>
    <row r="10" spans="1:14" ht="38.25">
      <c r="A10" s="5" t="s">
        <v>1</v>
      </c>
      <c r="B10" s="6" t="s">
        <v>2</v>
      </c>
      <c r="C10" s="6" t="s">
        <v>3</v>
      </c>
      <c r="D10" s="5" t="s">
        <v>4</v>
      </c>
      <c r="E10" s="5" t="s">
        <v>5</v>
      </c>
      <c r="F10" s="5" t="s">
        <v>6</v>
      </c>
    </row>
    <row r="11" spans="1:14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</row>
    <row r="12" spans="1:14" s="11" customFormat="1">
      <c r="A12" s="8" t="s">
        <v>45</v>
      </c>
      <c r="B12" s="9" t="s">
        <v>7</v>
      </c>
      <c r="C12" s="9"/>
      <c r="D12" s="10">
        <f>D13+D14+D15+D18+D16+D17</f>
        <v>97363124.550000012</v>
      </c>
      <c r="E12" s="10">
        <f>E13+E14+E15+E18+E16+E17</f>
        <v>96553115.969999999</v>
      </c>
      <c r="F12" s="29">
        <f t="shared" ref="F12:F34" si="0">E12/D12*100</f>
        <v>99.16805404125661</v>
      </c>
    </row>
    <row r="13" spans="1:14" s="11" customFormat="1" ht="51">
      <c r="A13" s="12" t="s">
        <v>8</v>
      </c>
      <c r="B13" s="13" t="s">
        <v>7</v>
      </c>
      <c r="C13" s="13" t="s">
        <v>9</v>
      </c>
      <c r="D13" s="42">
        <v>53132335.609999999</v>
      </c>
      <c r="E13" s="42">
        <v>52427455.380000003</v>
      </c>
      <c r="F13" s="33">
        <f t="shared" si="0"/>
        <v>98.673349812487203</v>
      </c>
    </row>
    <row r="14" spans="1:14" s="11" customFormat="1">
      <c r="A14" s="12" t="s">
        <v>55</v>
      </c>
      <c r="B14" s="13" t="s">
        <v>7</v>
      </c>
      <c r="C14" s="13" t="s">
        <v>15</v>
      </c>
      <c r="D14" s="42">
        <v>2400</v>
      </c>
      <c r="E14" s="42">
        <v>2400</v>
      </c>
      <c r="F14" s="30">
        <f t="shared" si="0"/>
        <v>100</v>
      </c>
    </row>
    <row r="15" spans="1:14" s="11" customFormat="1" ht="38.25">
      <c r="A15" s="15" t="s">
        <v>32</v>
      </c>
      <c r="B15" s="13" t="s">
        <v>7</v>
      </c>
      <c r="C15" s="13" t="s">
        <v>33</v>
      </c>
      <c r="D15" s="42">
        <v>5082511.9800000004</v>
      </c>
      <c r="E15" s="42">
        <v>5077035.4800000004</v>
      </c>
      <c r="F15" s="30">
        <f>E15/D15*100</f>
        <v>99.892248163476054</v>
      </c>
    </row>
    <row r="16" spans="1:14" s="11" customFormat="1" hidden="1">
      <c r="A16" s="15" t="s">
        <v>62</v>
      </c>
      <c r="B16" s="13" t="s">
        <v>7</v>
      </c>
      <c r="C16" s="13" t="s">
        <v>25</v>
      </c>
      <c r="D16" s="36">
        <v>0</v>
      </c>
      <c r="E16" s="36">
        <v>0</v>
      </c>
      <c r="F16" s="30" t="e">
        <f>E16/D16*100</f>
        <v>#DIV/0!</v>
      </c>
    </row>
    <row r="17" spans="1:6" s="11" customFormat="1">
      <c r="A17" s="15" t="s">
        <v>67</v>
      </c>
      <c r="B17" s="13" t="s">
        <v>7</v>
      </c>
      <c r="C17" s="13" t="s">
        <v>65</v>
      </c>
      <c r="D17" s="35">
        <v>0</v>
      </c>
      <c r="E17" s="36">
        <v>0</v>
      </c>
      <c r="F17" s="30">
        <v>0</v>
      </c>
    </row>
    <row r="18" spans="1:6" s="11" customFormat="1">
      <c r="A18" s="17" t="s">
        <v>10</v>
      </c>
      <c r="B18" s="13" t="s">
        <v>7</v>
      </c>
      <c r="C18" s="13" t="s">
        <v>11</v>
      </c>
      <c r="D18" s="42">
        <v>39145876.960000001</v>
      </c>
      <c r="E18" s="42">
        <v>39046225.110000007</v>
      </c>
      <c r="F18" s="30">
        <f t="shared" si="0"/>
        <v>99.745434621117781</v>
      </c>
    </row>
    <row r="19" spans="1:6" s="11" customFormat="1">
      <c r="A19" s="18" t="s">
        <v>34</v>
      </c>
      <c r="B19" s="9" t="s">
        <v>21</v>
      </c>
      <c r="C19" s="9"/>
      <c r="D19" s="19">
        <f>D20</f>
        <v>712800</v>
      </c>
      <c r="E19" s="19">
        <f>E20</f>
        <v>712800</v>
      </c>
      <c r="F19" s="29">
        <f>E19/D19*100</f>
        <v>100</v>
      </c>
    </row>
    <row r="20" spans="1:6" s="11" customFormat="1">
      <c r="A20" s="15" t="s">
        <v>35</v>
      </c>
      <c r="B20" s="13" t="s">
        <v>21</v>
      </c>
      <c r="C20" s="13" t="s">
        <v>12</v>
      </c>
      <c r="D20" s="42">
        <v>712800</v>
      </c>
      <c r="E20" s="42">
        <v>712800</v>
      </c>
      <c r="F20" s="30">
        <f>E20/D20*100</f>
        <v>100</v>
      </c>
    </row>
    <row r="21" spans="1:6" s="11" customFormat="1" ht="25.5">
      <c r="A21" s="8" t="s">
        <v>46</v>
      </c>
      <c r="B21" s="9" t="s">
        <v>12</v>
      </c>
      <c r="C21" s="9"/>
      <c r="D21" s="10">
        <f>D22+D23+D25+D24</f>
        <v>4105998.7399999998</v>
      </c>
      <c r="E21" s="10">
        <f>E22+E23+E25+E24</f>
        <v>4061765.19</v>
      </c>
      <c r="F21" s="29">
        <f t="shared" si="0"/>
        <v>98.92270911899989</v>
      </c>
    </row>
    <row r="22" spans="1:6" s="11" customFormat="1">
      <c r="A22" s="12" t="s">
        <v>37</v>
      </c>
      <c r="B22" s="13" t="s">
        <v>12</v>
      </c>
      <c r="C22" s="13" t="s">
        <v>9</v>
      </c>
      <c r="D22" s="42">
        <v>1003300</v>
      </c>
      <c r="E22" s="42">
        <v>1003300</v>
      </c>
      <c r="F22" s="30">
        <f t="shared" si="0"/>
        <v>100</v>
      </c>
    </row>
    <row r="23" spans="1:6" s="11" customFormat="1">
      <c r="A23" s="12" t="s">
        <v>72</v>
      </c>
      <c r="B23" s="13" t="s">
        <v>12</v>
      </c>
      <c r="C23" s="13" t="s">
        <v>13</v>
      </c>
      <c r="D23" s="42">
        <v>2847468.8099999996</v>
      </c>
      <c r="E23" s="42">
        <v>2803235.26</v>
      </c>
      <c r="F23" s="30">
        <f t="shared" si="0"/>
        <v>98.44656595202531</v>
      </c>
    </row>
    <row r="24" spans="1:6" s="11" customFormat="1" ht="37.5" customHeight="1">
      <c r="A24" s="12" t="s">
        <v>73</v>
      </c>
      <c r="B24" s="13" t="s">
        <v>12</v>
      </c>
      <c r="C24" s="13" t="s">
        <v>30</v>
      </c>
      <c r="D24" s="42">
        <v>245229.93</v>
      </c>
      <c r="E24" s="42">
        <v>245229.93</v>
      </c>
      <c r="F24" s="30">
        <f t="shared" si="0"/>
        <v>100</v>
      </c>
    </row>
    <row r="25" spans="1:6" s="11" customFormat="1" ht="25.5">
      <c r="A25" s="12" t="s">
        <v>66</v>
      </c>
      <c r="B25" s="13" t="s">
        <v>12</v>
      </c>
      <c r="C25" s="13" t="s">
        <v>59</v>
      </c>
      <c r="D25" s="42">
        <v>10000</v>
      </c>
      <c r="E25" s="42">
        <v>10000</v>
      </c>
      <c r="F25" s="30">
        <f t="shared" si="0"/>
        <v>100</v>
      </c>
    </row>
    <row r="26" spans="1:6" s="11" customFormat="1">
      <c r="A26" s="8" t="s">
        <v>47</v>
      </c>
      <c r="B26" s="9" t="s">
        <v>9</v>
      </c>
      <c r="C26" s="9"/>
      <c r="D26" s="10">
        <f>D28+D31+D32+D30+D27+D29</f>
        <v>76730463.629999995</v>
      </c>
      <c r="E26" s="10">
        <f>E28+E31+E32+E30+E27+E29</f>
        <v>70983059.780000016</v>
      </c>
      <c r="F26" s="29">
        <f t="shared" si="0"/>
        <v>92.509619285354006</v>
      </c>
    </row>
    <row r="27" spans="1:6" s="11" customFormat="1">
      <c r="A27" s="12" t="s">
        <v>68</v>
      </c>
      <c r="B27" s="13" t="s">
        <v>9</v>
      </c>
      <c r="C27" s="13" t="s">
        <v>7</v>
      </c>
      <c r="D27" s="42">
        <v>1011058.54</v>
      </c>
      <c r="E27" s="42">
        <v>1011058.54</v>
      </c>
      <c r="F27" s="30">
        <f t="shared" si="0"/>
        <v>100</v>
      </c>
    </row>
    <row r="28" spans="1:6" s="11" customFormat="1">
      <c r="A28" s="12" t="s">
        <v>14</v>
      </c>
      <c r="B28" s="13" t="s">
        <v>9</v>
      </c>
      <c r="C28" s="13" t="s">
        <v>15</v>
      </c>
      <c r="D28" s="42">
        <v>511904.86</v>
      </c>
      <c r="E28" s="42">
        <v>476587.43</v>
      </c>
      <c r="F28" s="30">
        <f t="shared" si="0"/>
        <v>93.100782438361691</v>
      </c>
    </row>
    <row r="29" spans="1:6" s="11" customFormat="1">
      <c r="A29" s="12" t="s">
        <v>74</v>
      </c>
      <c r="B29" s="13" t="s">
        <v>9</v>
      </c>
      <c r="C29" s="13" t="s">
        <v>33</v>
      </c>
      <c r="D29" s="42">
        <v>1455986.01</v>
      </c>
      <c r="E29" s="42">
        <v>1455986.01</v>
      </c>
      <c r="F29" s="30">
        <f t="shared" si="0"/>
        <v>100</v>
      </c>
    </row>
    <row r="30" spans="1:6" s="11" customFormat="1">
      <c r="A30" s="12" t="s">
        <v>71</v>
      </c>
      <c r="B30" s="13" t="s">
        <v>9</v>
      </c>
      <c r="C30" s="13" t="s">
        <v>38</v>
      </c>
      <c r="D30" s="42">
        <v>799740.24</v>
      </c>
      <c r="E30" s="42">
        <v>799740.24</v>
      </c>
      <c r="F30" s="30">
        <f t="shared" si="0"/>
        <v>100</v>
      </c>
    </row>
    <row r="31" spans="1:6" s="11" customFormat="1">
      <c r="A31" s="12" t="s">
        <v>16</v>
      </c>
      <c r="B31" s="13" t="s">
        <v>9</v>
      </c>
      <c r="C31" s="13" t="s">
        <v>13</v>
      </c>
      <c r="D31" s="42">
        <v>72288373.289999992</v>
      </c>
      <c r="E31" s="42">
        <v>66576286.870000005</v>
      </c>
      <c r="F31" s="30">
        <f t="shared" si="0"/>
        <v>92.098194827147722</v>
      </c>
    </row>
    <row r="32" spans="1:6" s="11" customFormat="1">
      <c r="A32" s="22" t="s">
        <v>17</v>
      </c>
      <c r="B32" s="13" t="s">
        <v>9</v>
      </c>
      <c r="C32" s="13" t="s">
        <v>18</v>
      </c>
      <c r="D32" s="42">
        <v>663400.68999999994</v>
      </c>
      <c r="E32" s="42">
        <v>663400.68999999994</v>
      </c>
      <c r="F32" s="30">
        <f t="shared" si="0"/>
        <v>100</v>
      </c>
    </row>
    <row r="33" spans="1:6" s="11" customFormat="1">
      <c r="A33" s="8" t="s">
        <v>48</v>
      </c>
      <c r="B33" s="9" t="s">
        <v>15</v>
      </c>
      <c r="C33" s="9"/>
      <c r="D33" s="10">
        <f>D34+D35+D36+D37</f>
        <v>63628100.619999997</v>
      </c>
      <c r="E33" s="10">
        <f>E34+E35+E36+E37</f>
        <v>51326681.769999996</v>
      </c>
      <c r="F33" s="29">
        <f t="shared" si="0"/>
        <v>80.666688569777392</v>
      </c>
    </row>
    <row r="34" spans="1:6" s="11" customFormat="1">
      <c r="A34" s="12" t="s">
        <v>19</v>
      </c>
      <c r="B34" s="13" t="s">
        <v>15</v>
      </c>
      <c r="C34" s="13" t="s">
        <v>7</v>
      </c>
      <c r="D34" s="42">
        <v>404437.8</v>
      </c>
      <c r="E34" s="42">
        <v>404437.8</v>
      </c>
      <c r="F34" s="30">
        <f t="shared" si="0"/>
        <v>100</v>
      </c>
    </row>
    <row r="35" spans="1:6" s="11" customFormat="1">
      <c r="A35" s="12" t="s">
        <v>20</v>
      </c>
      <c r="B35" s="13" t="s">
        <v>15</v>
      </c>
      <c r="C35" s="13" t="s">
        <v>21</v>
      </c>
      <c r="D35" s="42">
        <v>7146596.3099999996</v>
      </c>
      <c r="E35" s="42">
        <v>6944100.3499999996</v>
      </c>
      <c r="F35" s="30">
        <f t="shared" ref="F35:F44" si="1">E35/D35*100</f>
        <v>97.166539829363884</v>
      </c>
    </row>
    <row r="36" spans="1:6" s="11" customFormat="1">
      <c r="A36" s="15" t="s">
        <v>40</v>
      </c>
      <c r="B36" s="13" t="s">
        <v>15</v>
      </c>
      <c r="C36" s="13" t="s">
        <v>12</v>
      </c>
      <c r="D36" s="42">
        <v>56074866.509999998</v>
      </c>
      <c r="E36" s="42">
        <v>43975943.619999997</v>
      </c>
      <c r="F36" s="30">
        <f t="shared" si="1"/>
        <v>78.42362605028697</v>
      </c>
    </row>
    <row r="37" spans="1:6" s="11" customFormat="1" ht="25.5">
      <c r="A37" s="12" t="s">
        <v>44</v>
      </c>
      <c r="B37" s="13" t="s">
        <v>15</v>
      </c>
      <c r="C37" s="13" t="s">
        <v>15</v>
      </c>
      <c r="D37" s="42">
        <v>2200</v>
      </c>
      <c r="E37" s="42">
        <v>2200</v>
      </c>
      <c r="F37" s="30">
        <f t="shared" si="1"/>
        <v>100</v>
      </c>
    </row>
    <row r="38" spans="1:6" s="11" customFormat="1">
      <c r="A38" s="8" t="s">
        <v>75</v>
      </c>
      <c r="B38" s="9" t="s">
        <v>33</v>
      </c>
      <c r="C38" s="9"/>
      <c r="D38" s="19">
        <f>SUM(D39)</f>
        <v>293001.07</v>
      </c>
      <c r="E38" s="19">
        <f>SUM(E39)</f>
        <v>293001.07</v>
      </c>
      <c r="F38" s="29">
        <f t="shared" si="1"/>
        <v>100</v>
      </c>
    </row>
    <row r="39" spans="1:6" s="11" customFormat="1">
      <c r="A39" s="12" t="s">
        <v>76</v>
      </c>
      <c r="B39" s="13" t="s">
        <v>33</v>
      </c>
      <c r="C39" s="13" t="s">
        <v>15</v>
      </c>
      <c r="D39" s="42">
        <v>293001.07</v>
      </c>
      <c r="E39" s="42">
        <v>293001.07</v>
      </c>
      <c r="F39" s="30">
        <f t="shared" si="1"/>
        <v>100</v>
      </c>
    </row>
    <row r="40" spans="1:6" s="11" customFormat="1">
      <c r="A40" s="16" t="s">
        <v>49</v>
      </c>
      <c r="B40" s="9" t="s">
        <v>25</v>
      </c>
      <c r="C40" s="9"/>
      <c r="D40" s="10">
        <f>D41+D42+D45+D46+D43+D44</f>
        <v>207140527.46999997</v>
      </c>
      <c r="E40" s="10">
        <f>E41+E42+E45+E46+E43+E44</f>
        <v>206855974.43999994</v>
      </c>
      <c r="F40" s="29">
        <f t="shared" si="1"/>
        <v>99.862628026743224</v>
      </c>
    </row>
    <row r="41" spans="1:6" s="11" customFormat="1">
      <c r="A41" s="15" t="s">
        <v>26</v>
      </c>
      <c r="B41" s="13" t="s">
        <v>25</v>
      </c>
      <c r="C41" s="13" t="s">
        <v>7</v>
      </c>
      <c r="D41" s="42">
        <v>29114787.080000002</v>
      </c>
      <c r="E41" s="42">
        <v>29114787.080000002</v>
      </c>
      <c r="F41" s="30">
        <f t="shared" si="1"/>
        <v>100</v>
      </c>
    </row>
    <row r="42" spans="1:6" s="11" customFormat="1">
      <c r="A42" s="15" t="s">
        <v>27</v>
      </c>
      <c r="B42" s="13" t="s">
        <v>25</v>
      </c>
      <c r="C42" s="13" t="s">
        <v>21</v>
      </c>
      <c r="D42" s="42">
        <v>161959844.06999996</v>
      </c>
      <c r="E42" s="42">
        <v>161675321.33999994</v>
      </c>
      <c r="F42" s="30">
        <f t="shared" si="1"/>
        <v>99.824325139583962</v>
      </c>
    </row>
    <row r="43" spans="1:6" s="11" customFormat="1">
      <c r="A43" s="15" t="s">
        <v>64</v>
      </c>
      <c r="B43" s="13" t="s">
        <v>25</v>
      </c>
      <c r="C43" s="13" t="s">
        <v>12</v>
      </c>
      <c r="D43" s="42">
        <v>14871797.120000001</v>
      </c>
      <c r="E43" s="42">
        <v>14871766.82</v>
      </c>
      <c r="F43" s="30">
        <f t="shared" si="1"/>
        <v>99.999796258651486</v>
      </c>
    </row>
    <row r="44" spans="1:6" s="11" customFormat="1" ht="25.5">
      <c r="A44" s="15" t="s">
        <v>77</v>
      </c>
      <c r="B44" s="13" t="s">
        <v>25</v>
      </c>
      <c r="C44" s="13" t="s">
        <v>15</v>
      </c>
      <c r="D44" s="42">
        <v>154800</v>
      </c>
      <c r="E44" s="42">
        <v>154800</v>
      </c>
      <c r="F44" s="30">
        <f t="shared" si="1"/>
        <v>100</v>
      </c>
    </row>
    <row r="45" spans="1:6" s="11" customFormat="1">
      <c r="A45" s="24" t="s">
        <v>28</v>
      </c>
      <c r="B45" s="13" t="s">
        <v>25</v>
      </c>
      <c r="C45" s="13" t="s">
        <v>25</v>
      </c>
      <c r="D45" s="42">
        <v>744446</v>
      </c>
      <c r="E45" s="42">
        <v>744446</v>
      </c>
      <c r="F45" s="30">
        <f t="shared" ref="F45:F62" si="2">E45/D45*100</f>
        <v>100</v>
      </c>
    </row>
    <row r="46" spans="1:6" s="11" customFormat="1">
      <c r="A46" s="23" t="s">
        <v>29</v>
      </c>
      <c r="B46" s="13" t="s">
        <v>25</v>
      </c>
      <c r="C46" s="13" t="s">
        <v>13</v>
      </c>
      <c r="D46" s="42">
        <v>294853.2</v>
      </c>
      <c r="E46" s="42">
        <v>294853.2</v>
      </c>
      <c r="F46" s="30">
        <f t="shared" si="2"/>
        <v>100</v>
      </c>
    </row>
    <row r="47" spans="1:6" s="11" customFormat="1">
      <c r="A47" s="8" t="s">
        <v>56</v>
      </c>
      <c r="B47" s="9" t="s">
        <v>38</v>
      </c>
      <c r="C47" s="9"/>
      <c r="D47" s="19">
        <f>D48+D49</f>
        <v>45476592.100000001</v>
      </c>
      <c r="E47" s="19">
        <f>E48+E49</f>
        <v>45086796.390000001</v>
      </c>
      <c r="F47" s="29">
        <f t="shared" si="2"/>
        <v>99.142865170849063</v>
      </c>
    </row>
    <row r="48" spans="1:6" s="11" customFormat="1">
      <c r="A48" s="12" t="s">
        <v>39</v>
      </c>
      <c r="B48" s="13" t="s">
        <v>38</v>
      </c>
      <c r="C48" s="13" t="s">
        <v>7</v>
      </c>
      <c r="D48" s="42">
        <v>45476592.100000001</v>
      </c>
      <c r="E48" s="42">
        <v>45086796.390000001</v>
      </c>
      <c r="F48" s="30">
        <f t="shared" si="2"/>
        <v>99.142865170849063</v>
      </c>
    </row>
    <row r="49" spans="1:6" s="11" customFormat="1" hidden="1">
      <c r="A49" s="12" t="s">
        <v>63</v>
      </c>
      <c r="B49" s="13" t="s">
        <v>38</v>
      </c>
      <c r="C49" s="13" t="s">
        <v>9</v>
      </c>
      <c r="D49" s="20">
        <v>0</v>
      </c>
      <c r="E49" s="20">
        <v>0</v>
      </c>
      <c r="F49" s="30" t="e">
        <f t="shared" si="2"/>
        <v>#DIV/0!</v>
      </c>
    </row>
    <row r="50" spans="1:6" s="11" customFormat="1">
      <c r="A50" s="8" t="s">
        <v>50</v>
      </c>
      <c r="B50" s="9">
        <v>10</v>
      </c>
      <c r="C50" s="9"/>
      <c r="D50" s="10">
        <f>D51+D52+D53+D54</f>
        <v>22027345.189999998</v>
      </c>
      <c r="E50" s="10">
        <f>E51+E52+E53+E54</f>
        <v>22015247.189999998</v>
      </c>
      <c r="F50" s="29">
        <f t="shared" si="2"/>
        <v>99.945077357731279</v>
      </c>
    </row>
    <row r="51" spans="1:6" s="11" customFormat="1">
      <c r="A51" s="22" t="s">
        <v>22</v>
      </c>
      <c r="B51" s="13">
        <v>10</v>
      </c>
      <c r="C51" s="13" t="s">
        <v>7</v>
      </c>
      <c r="D51" s="42">
        <v>683862.26</v>
      </c>
      <c r="E51" s="42">
        <v>683862.26</v>
      </c>
      <c r="F51" s="30">
        <f t="shared" si="2"/>
        <v>100</v>
      </c>
    </row>
    <row r="52" spans="1:6" s="11" customFormat="1">
      <c r="A52" s="22" t="s">
        <v>23</v>
      </c>
      <c r="B52" s="13">
        <v>10</v>
      </c>
      <c r="C52" s="13" t="s">
        <v>12</v>
      </c>
      <c r="D52" s="42">
        <v>3976461.83</v>
      </c>
      <c r="E52" s="42">
        <v>3964363.83</v>
      </c>
      <c r="F52" s="30">
        <f t="shared" si="2"/>
        <v>99.695759684935794</v>
      </c>
    </row>
    <row r="53" spans="1:6" s="11" customFormat="1">
      <c r="A53" s="15" t="s">
        <v>31</v>
      </c>
      <c r="B53" s="13" t="s">
        <v>30</v>
      </c>
      <c r="C53" s="13" t="s">
        <v>9</v>
      </c>
      <c r="D53" s="42">
        <v>16675531.1</v>
      </c>
      <c r="E53" s="42">
        <v>16675531.1</v>
      </c>
      <c r="F53" s="30">
        <f t="shared" si="2"/>
        <v>100</v>
      </c>
    </row>
    <row r="54" spans="1:6" s="11" customFormat="1">
      <c r="A54" s="15" t="s">
        <v>52</v>
      </c>
      <c r="B54" s="13" t="s">
        <v>30</v>
      </c>
      <c r="C54" s="13" t="s">
        <v>33</v>
      </c>
      <c r="D54" s="42">
        <v>691490</v>
      </c>
      <c r="E54" s="42">
        <v>691490</v>
      </c>
      <c r="F54" s="30">
        <v>0</v>
      </c>
    </row>
    <row r="55" spans="1:6" s="11" customFormat="1">
      <c r="A55" s="21" t="s">
        <v>51</v>
      </c>
      <c r="B55" s="9">
        <v>11</v>
      </c>
      <c r="C55" s="9"/>
      <c r="D55" s="10">
        <f>D56+D57</f>
        <v>7120635.0199999996</v>
      </c>
      <c r="E55" s="10">
        <f>E56+E57</f>
        <v>7120635.0199999996</v>
      </c>
      <c r="F55" s="29">
        <f t="shared" si="2"/>
        <v>100</v>
      </c>
    </row>
    <row r="56" spans="1:6" s="11" customFormat="1">
      <c r="A56" s="22" t="s">
        <v>24</v>
      </c>
      <c r="B56" s="13">
        <v>11</v>
      </c>
      <c r="C56" s="13" t="s">
        <v>7</v>
      </c>
      <c r="D56" s="42">
        <v>287020</v>
      </c>
      <c r="E56" s="42">
        <v>287020</v>
      </c>
      <c r="F56" s="30">
        <f t="shared" si="2"/>
        <v>100</v>
      </c>
    </row>
    <row r="57" spans="1:6" s="11" customFormat="1" ht="27" customHeight="1">
      <c r="A57" s="34" t="s">
        <v>78</v>
      </c>
      <c r="B57" s="13" t="s">
        <v>65</v>
      </c>
      <c r="C57" s="13" t="s">
        <v>12</v>
      </c>
      <c r="D57" s="42">
        <v>6833615.0199999996</v>
      </c>
      <c r="E57" s="42">
        <v>6833615.0199999996</v>
      </c>
      <c r="F57" s="30">
        <f t="shared" si="2"/>
        <v>100</v>
      </c>
    </row>
    <row r="58" spans="1:6" s="11" customFormat="1" ht="37.5" hidden="1" customHeight="1">
      <c r="A58" s="32" t="s">
        <v>61</v>
      </c>
      <c r="B58" s="9" t="s">
        <v>59</v>
      </c>
      <c r="C58" s="9"/>
      <c r="D58" s="10">
        <f>D59+D60+D61</f>
        <v>0</v>
      </c>
      <c r="E58" s="10">
        <f>E59+E60+E61</f>
        <v>0</v>
      </c>
      <c r="F58" s="30" t="e">
        <f t="shared" si="2"/>
        <v>#DIV/0!</v>
      </c>
    </row>
    <row r="59" spans="1:6" s="11" customFormat="1" ht="38.25" hidden="1">
      <c r="A59" s="24" t="s">
        <v>57</v>
      </c>
      <c r="B59" s="13" t="s">
        <v>59</v>
      </c>
      <c r="C59" s="13" t="s">
        <v>7</v>
      </c>
      <c r="D59" s="14"/>
      <c r="E59" s="14"/>
      <c r="F59" s="30" t="e">
        <f t="shared" si="2"/>
        <v>#DIV/0!</v>
      </c>
    </row>
    <row r="60" spans="1:6" s="11" customFormat="1" hidden="1">
      <c r="A60" s="24" t="s">
        <v>58</v>
      </c>
      <c r="B60" s="13" t="s">
        <v>59</v>
      </c>
      <c r="C60" s="13" t="s">
        <v>21</v>
      </c>
      <c r="D60" s="14"/>
      <c r="E60" s="14"/>
      <c r="F60" s="30" t="e">
        <f t="shared" si="2"/>
        <v>#DIV/0!</v>
      </c>
    </row>
    <row r="61" spans="1:6" s="11" customFormat="1" ht="12" hidden="1" customHeight="1">
      <c r="A61" s="24" t="s">
        <v>69</v>
      </c>
      <c r="B61" s="13" t="s">
        <v>59</v>
      </c>
      <c r="C61" s="13" t="s">
        <v>12</v>
      </c>
      <c r="D61" s="14"/>
      <c r="E61" s="14"/>
      <c r="F61" s="30" t="e">
        <f t="shared" si="2"/>
        <v>#DIV/0!</v>
      </c>
    </row>
    <row r="62" spans="1:6" s="11" customFormat="1">
      <c r="A62" s="25" t="s">
        <v>36</v>
      </c>
      <c r="B62" s="26"/>
      <c r="C62" s="26"/>
      <c r="D62" s="27">
        <f>D55+D50+D47+D40+D33+D26+D21+D19+D12+D58+D38</f>
        <v>524598588.38999999</v>
      </c>
      <c r="E62" s="27">
        <f>E55+E50+E47+E40+E33+E26+E21+E19+E12+E58+E38</f>
        <v>505009076.81999999</v>
      </c>
      <c r="F62" s="31">
        <f t="shared" si="2"/>
        <v>96.26580932477907</v>
      </c>
    </row>
    <row r="64" spans="1:6">
      <c r="D64" s="28"/>
      <c r="E64" s="28"/>
    </row>
  </sheetData>
  <autoFilter ref="A11:F64"/>
  <mergeCells count="11">
    <mergeCell ref="G7:N7"/>
    <mergeCell ref="G8:N8"/>
    <mergeCell ref="G9:N9"/>
    <mergeCell ref="C1:F1"/>
    <mergeCell ref="C4:F4"/>
    <mergeCell ref="A6:F6"/>
    <mergeCell ref="A2:F2"/>
    <mergeCell ref="E9:F9"/>
    <mergeCell ref="A8:F8"/>
    <mergeCell ref="A7:F7"/>
    <mergeCell ref="A3:F3"/>
  </mergeCells>
  <phoneticPr fontId="18" type="noConversion"/>
  <pageMargins left="1.0629921259842521" right="0.15748031496062992" top="0.43307086614173229" bottom="0.23622047244094491" header="0.15748031496062992" footer="0.15748031496062992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ASFRT</dc:creator>
  <cp:lastModifiedBy>User</cp:lastModifiedBy>
  <cp:lastPrinted>2024-11-01T06:41:48Z</cp:lastPrinted>
  <dcterms:created xsi:type="dcterms:W3CDTF">2011-07-01T09:49:16Z</dcterms:created>
  <dcterms:modified xsi:type="dcterms:W3CDTF">2025-02-11T07:04:01Z</dcterms:modified>
</cp:coreProperties>
</file>