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2" yWindow="1056" windowWidth="14808" windowHeight="8016"/>
  </bookViews>
  <sheets>
    <sheet name="Дорожный фонд" sheetId="2" r:id="rId1"/>
  </sheets>
  <calcPr calcId="144525"/>
</workbook>
</file>

<file path=xl/calcChain.xml><?xml version="1.0" encoding="utf-8"?>
<calcChain xmlns="http://schemas.openxmlformats.org/spreadsheetml/2006/main">
  <c r="B47" i="2" l="1"/>
  <c r="B39" i="2"/>
  <c r="D50" i="2" l="1"/>
  <c r="D48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19" i="2"/>
  <c r="D17" i="2"/>
  <c r="D16" i="2"/>
  <c r="D15" i="2"/>
  <c r="D14" i="2"/>
  <c r="D13" i="2"/>
  <c r="D12" i="2"/>
  <c r="D11" i="2"/>
  <c r="D10" i="2"/>
  <c r="D9" i="2"/>
  <c r="D8" i="2"/>
  <c r="B52" i="2"/>
  <c r="B54" i="2" s="1"/>
  <c r="C53" i="2"/>
  <c r="B53" i="2"/>
  <c r="C19" i="2"/>
  <c r="B19" i="2"/>
  <c r="C8" i="2"/>
  <c r="B8" i="2"/>
  <c r="C51" i="2"/>
  <c r="D51" i="2" s="1"/>
  <c r="C50" i="2"/>
  <c r="B51" i="2"/>
  <c r="B50" i="2"/>
  <c r="B49" i="2" s="1"/>
  <c r="C47" i="2"/>
  <c r="D47" i="2" s="1"/>
  <c r="C45" i="2"/>
  <c r="B45" i="2"/>
  <c r="C43" i="2"/>
  <c r="B43" i="2"/>
  <c r="C41" i="2"/>
  <c r="B41" i="2"/>
  <c r="C39" i="2"/>
  <c r="C36" i="2"/>
  <c r="B36" i="2"/>
  <c r="C33" i="2"/>
  <c r="B33" i="2"/>
  <c r="C30" i="2"/>
  <c r="B30" i="2"/>
  <c r="C27" i="2"/>
  <c r="B27" i="2"/>
  <c r="C24" i="2"/>
  <c r="B24" i="2"/>
  <c r="C21" i="2"/>
  <c r="B21" i="2"/>
  <c r="C49" i="2" l="1"/>
  <c r="C52" i="2" s="1"/>
  <c r="C54" i="2" s="1"/>
  <c r="D49" i="2" l="1"/>
</calcChain>
</file>

<file path=xl/sharedStrings.xml><?xml version="1.0" encoding="utf-8"?>
<sst xmlns="http://schemas.openxmlformats.org/spreadsheetml/2006/main" count="54" uniqueCount="35">
  <si>
    <t>Наименование показателя</t>
  </si>
  <si>
    <t>Доходы</t>
  </si>
  <si>
    <t>Итого доходов</t>
  </si>
  <si>
    <t>Расходы</t>
  </si>
  <si>
    <t>Итого расходов</t>
  </si>
  <si>
    <t>План на 2022 год, тыс. рублей</t>
  </si>
  <si>
    <t>Фактическое исполнение за 2022 год, тыс. рублей</t>
  </si>
  <si>
    <t>Исполнено, %</t>
  </si>
  <si>
    <t>в т. ч. Республиканский бюджет Чувашской Республики</t>
  </si>
  <si>
    <t>в т. ч. местный бюджет</t>
  </si>
  <si>
    <t>1.Капитальный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(Ч2103S4181)</t>
  </si>
  <si>
    <t>2.Содержание автомобильных дорог общего пользования местного значения вне границ населенных пунктов в границах муниципального округа (Ч2103S4182)</t>
  </si>
  <si>
    <t>3.Капитальный ремонт и ремонт автомобильных дорог общего пользования местного значения в границах населенных пунктов поселения (Ч2103S4191)</t>
  </si>
  <si>
    <t>4.Содержание автомобильных дорог общего пользования местного значения в границах населенных пунктов поселения (Ч2103S4192)</t>
  </si>
  <si>
    <t>6.Реализация проектов развития общественной инфраструктуры, основанных на местных инициативах (A6201S6570)</t>
  </si>
  <si>
    <t>5.Капитальный ремонт и ремонт дворовых территорий многоквартирных домов, проездов к дворовым территориям многоквартирных домов населенных пунктов (Ч2103S4210)</t>
  </si>
  <si>
    <t>7.Капитальный ремонт и ремонт автомобильных дорог общего пользования местного значения вне границ населенных пунктов в границах муниципального округа (местный бюджет Ч210374181)</t>
  </si>
  <si>
    <t>8.Капитальный ремонт и ремонт автомобильных дорог общего пользования местного значения в границах населенных пунктов поселения  (местный бюджет Ч210374191)</t>
  </si>
  <si>
    <t>9.Содержание автомобильных дорог общего пользования местного значения вне границ населенных пунктов в границах муниципального округа (местный   бюджет Ч210374182)</t>
  </si>
  <si>
    <t>10.Содержание автомобильных дорог общего пользования местного значения в границах населенных пунктов поселения (местный бюджет Ч210374192)</t>
  </si>
  <si>
    <t>11.Обустройство и совершенствование опасных участков улично-дорожной сети городов и населенных пунктов (Ч230174370)</t>
  </si>
  <si>
    <t>Капитальный ремонт и ремонт автомобильных дорог общего пользования местного значения вне границ населенных пунктов в границах муниципального округа</t>
  </si>
  <si>
    <t>Содержание автомобильных дорог общего пользования местного значения вне границ населенных пунктов в границах муниципального округа</t>
  </si>
  <si>
    <t>Капитальный ремонт и ремонт автомобильных дорог общего пользования местного значения в границах населенных пунктов поселения</t>
  </si>
  <si>
    <t>Содержание автомобильных дорог общего пользования местного значения в границах населенных пунктов поселения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</si>
  <si>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</si>
  <si>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Реализация проектов развития общественной инфраструктуры, основанных на местных инициативах</t>
  </si>
  <si>
    <t>2. Акцизы</t>
  </si>
  <si>
    <t>3.Транспортный налог</t>
  </si>
  <si>
    <t xml:space="preserve">1.Субсидии Республиканского бюджета на:  </t>
  </si>
  <si>
    <t xml:space="preserve">4.Средства населения (софинансирование инициативных проектов) </t>
  </si>
  <si>
    <t>Остатки на 01.01.2023г.</t>
  </si>
  <si>
    <t>5.Остатки средств на 01.01.2022 года местный бюджет</t>
  </si>
  <si>
    <t>Информация</t>
  </si>
  <si>
    <t>об использовании бюджетных ассигнований дорожного фонда Шумерлинского муниципального округа Чувашской Республики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</si>
</sst>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2">
      <alignment horizontal="left" wrapText="1" indent="2"/>
    </xf>
    <xf numFmtId="49" fontId="5" fillId="0" borderId="3">
      <alignment horizontal="center"/>
    </xf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5" fontId="8" fillId="2" borderId="1" xfId="0" applyNumberFormat="1" applyFont="1" applyFill="1" applyBorder="1" applyAlignment="1">
      <alignment horizontal="center" vertical="top" shrinkToFit="1"/>
    </xf>
    <xf numFmtId="165" fontId="9" fillId="2" borderId="1" xfId="0" applyNumberFormat="1" applyFont="1" applyFill="1" applyBorder="1" applyAlignment="1">
      <alignment horizontal="center" vertical="top"/>
    </xf>
    <xf numFmtId="165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top" shrinkToFi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4"/>
  <sheetViews>
    <sheetView tabSelected="1" topLeftCell="A13" workbookViewId="0">
      <selection activeCell="A39" sqref="A39"/>
    </sheetView>
  </sheetViews>
  <sheetFormatPr defaultRowHeight="14.4" x14ac:dyDescent="0.3"/>
  <cols>
    <col min="1" max="1" width="66.44140625" customWidth="1"/>
    <col min="2" max="3" width="18.6640625" customWidth="1"/>
    <col min="4" max="4" width="12.33203125" customWidth="1"/>
  </cols>
  <sheetData>
    <row r="2" spans="1:4" ht="17.399999999999999" x14ac:dyDescent="0.3">
      <c r="A2" s="24" t="s">
        <v>33</v>
      </c>
      <c r="B2" s="24"/>
      <c r="C2" s="24"/>
      <c r="D2" s="24"/>
    </row>
    <row r="3" spans="1:4" ht="38.4" customHeight="1" x14ac:dyDescent="0.3">
      <c r="A3" s="22" t="s">
        <v>34</v>
      </c>
      <c r="B3" s="23"/>
      <c r="C3" s="23"/>
      <c r="D3" s="23"/>
    </row>
    <row r="5" spans="1:4" x14ac:dyDescent="0.3">
      <c r="D5" s="2"/>
    </row>
    <row r="6" spans="1:4" ht="62.4" x14ac:dyDescent="0.3">
      <c r="A6" s="3" t="s">
        <v>0</v>
      </c>
      <c r="B6" s="1" t="s">
        <v>5</v>
      </c>
      <c r="C6" s="1" t="s">
        <v>6</v>
      </c>
      <c r="D6" s="1" t="s">
        <v>7</v>
      </c>
    </row>
    <row r="7" spans="1:4" ht="15.6" x14ac:dyDescent="0.3">
      <c r="A7" s="4" t="s">
        <v>1</v>
      </c>
      <c r="B7" s="3"/>
      <c r="C7" s="3"/>
      <c r="D7" s="3"/>
    </row>
    <row r="8" spans="1:4" ht="20.399999999999999" customHeight="1" x14ac:dyDescent="0.3">
      <c r="A8" s="13" t="s">
        <v>29</v>
      </c>
      <c r="B8" s="9">
        <f>B9+B11+B14+B13+B10+B12</f>
        <v>86416.799999999988</v>
      </c>
      <c r="C8" s="9">
        <f>C9+C11+C14+C13+C10+C12</f>
        <v>55097.499999999993</v>
      </c>
      <c r="D8" s="8">
        <f>(C8/B8)*100</f>
        <v>63.757857268494092</v>
      </c>
    </row>
    <row r="9" spans="1:4" ht="52.2" customHeight="1" x14ac:dyDescent="0.3">
      <c r="A9" s="12" t="s">
        <v>21</v>
      </c>
      <c r="B9" s="21">
        <v>13711.9</v>
      </c>
      <c r="C9" s="21">
        <v>13711.9</v>
      </c>
      <c r="D9" s="5">
        <f t="shared" ref="D9:D51" si="0">(C9/B9)*100</f>
        <v>100</v>
      </c>
    </row>
    <row r="10" spans="1:4" ht="50.4" customHeight="1" x14ac:dyDescent="0.3">
      <c r="A10" s="12" t="s">
        <v>22</v>
      </c>
      <c r="B10" s="21">
        <v>12528.9</v>
      </c>
      <c r="C10" s="21">
        <v>12528.9</v>
      </c>
      <c r="D10" s="5">
        <f t="shared" si="0"/>
        <v>100</v>
      </c>
    </row>
    <row r="11" spans="1:4" ht="46.8" x14ac:dyDescent="0.3">
      <c r="A11" s="14" t="s">
        <v>23</v>
      </c>
      <c r="B11" s="21">
        <v>5197.7</v>
      </c>
      <c r="C11" s="21">
        <v>5197.7</v>
      </c>
      <c r="D11" s="5">
        <f t="shared" si="0"/>
        <v>100</v>
      </c>
    </row>
    <row r="12" spans="1:4" ht="39" customHeight="1" x14ac:dyDescent="0.3">
      <c r="A12" s="14" t="s">
        <v>24</v>
      </c>
      <c r="B12" s="21">
        <v>2675.5</v>
      </c>
      <c r="C12" s="21">
        <v>2675.5</v>
      </c>
      <c r="D12" s="5">
        <f t="shared" si="0"/>
        <v>100</v>
      </c>
    </row>
    <row r="13" spans="1:4" ht="50.4" customHeight="1" x14ac:dyDescent="0.3">
      <c r="A13" s="12" t="s">
        <v>25</v>
      </c>
      <c r="B13" s="21">
        <v>528.70000000000005</v>
      </c>
      <c r="C13" s="21">
        <v>528.70000000000005</v>
      </c>
      <c r="D13" s="5">
        <f t="shared" si="0"/>
        <v>100</v>
      </c>
    </row>
    <row r="14" spans="1:4" ht="39.6" customHeight="1" x14ac:dyDescent="0.3">
      <c r="A14" s="14" t="s">
        <v>26</v>
      </c>
      <c r="B14" s="21">
        <v>51774.1</v>
      </c>
      <c r="C14" s="21">
        <v>20454.8</v>
      </c>
      <c r="D14" s="5">
        <f t="shared" si="0"/>
        <v>39.507784780421098</v>
      </c>
    </row>
    <row r="15" spans="1:4" ht="16.2" x14ac:dyDescent="0.3">
      <c r="A15" s="15" t="s">
        <v>27</v>
      </c>
      <c r="B15" s="9">
        <v>10188.4</v>
      </c>
      <c r="C15" s="9">
        <v>9979.7000000000007</v>
      </c>
      <c r="D15" s="8">
        <f t="shared" si="0"/>
        <v>97.951592006595746</v>
      </c>
    </row>
    <row r="16" spans="1:4" ht="16.2" x14ac:dyDescent="0.3">
      <c r="A16" s="13" t="s">
        <v>28</v>
      </c>
      <c r="B16" s="9">
        <v>802</v>
      </c>
      <c r="C16" s="9">
        <v>852.8</v>
      </c>
      <c r="D16" s="8">
        <f t="shared" si="0"/>
        <v>106.33416458852867</v>
      </c>
    </row>
    <row r="17" spans="1:4" ht="31.2" x14ac:dyDescent="0.3">
      <c r="A17" s="13" t="s">
        <v>30</v>
      </c>
      <c r="B17" s="9">
        <v>2658.5</v>
      </c>
      <c r="C17" s="9">
        <v>1831.9</v>
      </c>
      <c r="D17" s="8">
        <f t="shared" si="0"/>
        <v>68.907278540530385</v>
      </c>
    </row>
    <row r="18" spans="1:4" ht="16.2" x14ac:dyDescent="0.3">
      <c r="A18" s="13" t="s">
        <v>32</v>
      </c>
      <c r="B18" s="9">
        <v>5727.9</v>
      </c>
      <c r="C18" s="9">
        <v>13577.9</v>
      </c>
      <c r="D18" s="5"/>
    </row>
    <row r="19" spans="1:4" ht="15.6" x14ac:dyDescent="0.3">
      <c r="A19" s="16" t="s">
        <v>2</v>
      </c>
      <c r="B19" s="6">
        <f>B8+B15+B16+B17+B18</f>
        <v>105793.59999999998</v>
      </c>
      <c r="C19" s="6">
        <f>C8+C15+C16+C17+C18</f>
        <v>81339.799999999988</v>
      </c>
      <c r="D19" s="8">
        <f t="shared" si="0"/>
        <v>76.885369247289077</v>
      </c>
    </row>
    <row r="20" spans="1:4" ht="15.6" x14ac:dyDescent="0.3">
      <c r="A20" s="16" t="s">
        <v>3</v>
      </c>
      <c r="B20" s="7"/>
      <c r="C20" s="7"/>
      <c r="D20" s="5"/>
    </row>
    <row r="21" spans="1:4" ht="51.6" customHeight="1" x14ac:dyDescent="0.3">
      <c r="A21" s="17" t="s">
        <v>10</v>
      </c>
      <c r="B21" s="7">
        <f>B22+B23</f>
        <v>14433.6</v>
      </c>
      <c r="C21" s="7">
        <f>C22+C23</f>
        <v>14433.6</v>
      </c>
      <c r="D21" s="5">
        <f t="shared" si="0"/>
        <v>100</v>
      </c>
    </row>
    <row r="22" spans="1:4" ht="15.6" x14ac:dyDescent="0.3">
      <c r="A22" s="18" t="s">
        <v>8</v>
      </c>
      <c r="B22" s="7">
        <v>13711.9</v>
      </c>
      <c r="C22" s="7">
        <v>13711.9</v>
      </c>
      <c r="D22" s="5">
        <f t="shared" si="0"/>
        <v>100</v>
      </c>
    </row>
    <row r="23" spans="1:4" ht="15.6" x14ac:dyDescent="0.3">
      <c r="A23" s="18" t="s">
        <v>9</v>
      </c>
      <c r="B23" s="7">
        <v>721.7</v>
      </c>
      <c r="C23" s="7">
        <v>721.7</v>
      </c>
      <c r="D23" s="5">
        <f t="shared" si="0"/>
        <v>100</v>
      </c>
    </row>
    <row r="24" spans="1:4" ht="46.8" x14ac:dyDescent="0.3">
      <c r="A24" s="17" t="s">
        <v>11</v>
      </c>
      <c r="B24" s="7">
        <f>B25+B26</f>
        <v>13327.699999999999</v>
      </c>
      <c r="C24" s="7">
        <f>C25+C26</f>
        <v>13327.699999999999</v>
      </c>
      <c r="D24" s="5">
        <f t="shared" si="0"/>
        <v>100</v>
      </c>
    </row>
    <row r="25" spans="1:4" ht="15.6" x14ac:dyDescent="0.3">
      <c r="A25" s="18" t="s">
        <v>8</v>
      </c>
      <c r="B25" s="7">
        <v>12528.9</v>
      </c>
      <c r="C25" s="7">
        <v>12528.9</v>
      </c>
      <c r="D25" s="5">
        <f t="shared" si="0"/>
        <v>100</v>
      </c>
    </row>
    <row r="26" spans="1:4" ht="15.6" x14ac:dyDescent="0.3">
      <c r="A26" s="18" t="s">
        <v>9</v>
      </c>
      <c r="B26" s="7">
        <v>798.8</v>
      </c>
      <c r="C26" s="7">
        <v>798.8</v>
      </c>
      <c r="D26" s="5">
        <f t="shared" si="0"/>
        <v>100</v>
      </c>
    </row>
    <row r="27" spans="1:4" ht="46.8" x14ac:dyDescent="0.3">
      <c r="A27" s="17" t="s">
        <v>12</v>
      </c>
      <c r="B27" s="7">
        <f>B28+B29</f>
        <v>5471.3</v>
      </c>
      <c r="C27" s="7">
        <f>C28+C29</f>
        <v>5471.3</v>
      </c>
      <c r="D27" s="5">
        <f t="shared" si="0"/>
        <v>100</v>
      </c>
    </row>
    <row r="28" spans="1:4" ht="15.6" x14ac:dyDescent="0.3">
      <c r="A28" s="18" t="s">
        <v>8</v>
      </c>
      <c r="B28" s="7">
        <v>5197.7</v>
      </c>
      <c r="C28" s="7">
        <v>5197.7</v>
      </c>
      <c r="D28" s="5">
        <f t="shared" si="0"/>
        <v>100</v>
      </c>
    </row>
    <row r="29" spans="1:4" ht="15.6" x14ac:dyDescent="0.3">
      <c r="A29" s="18" t="s">
        <v>9</v>
      </c>
      <c r="B29" s="7">
        <v>273.60000000000002</v>
      </c>
      <c r="C29" s="7">
        <v>273.60000000000002</v>
      </c>
      <c r="D29" s="5">
        <f t="shared" si="0"/>
        <v>100</v>
      </c>
    </row>
    <row r="30" spans="1:4" ht="36.6" customHeight="1" x14ac:dyDescent="0.3">
      <c r="A30" s="18" t="s">
        <v>13</v>
      </c>
      <c r="B30" s="7">
        <f>B31+B32</f>
        <v>2816.3</v>
      </c>
      <c r="C30" s="7">
        <f>C31+C32</f>
        <v>2816.3</v>
      </c>
      <c r="D30" s="5">
        <f t="shared" si="0"/>
        <v>100</v>
      </c>
    </row>
    <row r="31" spans="1:4" ht="15.6" x14ac:dyDescent="0.3">
      <c r="A31" s="18" t="s">
        <v>8</v>
      </c>
      <c r="B31" s="7">
        <v>2675.5</v>
      </c>
      <c r="C31" s="7">
        <v>2675.5</v>
      </c>
      <c r="D31" s="5">
        <f t="shared" si="0"/>
        <v>100</v>
      </c>
    </row>
    <row r="32" spans="1:4" ht="15.6" x14ac:dyDescent="0.3">
      <c r="A32" s="18" t="s">
        <v>9</v>
      </c>
      <c r="B32" s="7">
        <v>140.80000000000001</v>
      </c>
      <c r="C32" s="7">
        <v>140.80000000000001</v>
      </c>
      <c r="D32" s="5">
        <f t="shared" si="0"/>
        <v>100</v>
      </c>
    </row>
    <row r="33" spans="1:4" ht="51.6" customHeight="1" x14ac:dyDescent="0.3">
      <c r="A33" s="18" t="s">
        <v>15</v>
      </c>
      <c r="B33" s="7">
        <f>B34+B35</f>
        <v>556.5</v>
      </c>
      <c r="C33" s="7">
        <f>C34+C35</f>
        <v>556.5</v>
      </c>
      <c r="D33" s="5">
        <f t="shared" si="0"/>
        <v>100</v>
      </c>
    </row>
    <row r="34" spans="1:4" ht="15.6" x14ac:dyDescent="0.3">
      <c r="A34" s="18" t="s">
        <v>8</v>
      </c>
      <c r="B34" s="7">
        <v>528.70000000000005</v>
      </c>
      <c r="C34" s="7">
        <v>528.70000000000005</v>
      </c>
      <c r="D34" s="5">
        <f t="shared" si="0"/>
        <v>100</v>
      </c>
    </row>
    <row r="35" spans="1:4" ht="15.6" x14ac:dyDescent="0.3">
      <c r="A35" s="18" t="s">
        <v>9</v>
      </c>
      <c r="B35" s="7">
        <v>27.8</v>
      </c>
      <c r="C35" s="7">
        <v>27.8</v>
      </c>
      <c r="D35" s="5">
        <f t="shared" si="0"/>
        <v>100</v>
      </c>
    </row>
    <row r="36" spans="1:4" ht="35.4" customHeight="1" x14ac:dyDescent="0.3">
      <c r="A36" s="18" t="s">
        <v>14</v>
      </c>
      <c r="B36" s="7">
        <f>B37+B38</f>
        <v>58915.9</v>
      </c>
      <c r="C36" s="7">
        <f>C37+C38</f>
        <v>25568.6</v>
      </c>
      <c r="D36" s="5">
        <f t="shared" si="0"/>
        <v>43.398471380391371</v>
      </c>
    </row>
    <row r="37" spans="1:4" ht="15.6" x14ac:dyDescent="0.3">
      <c r="A37" s="18" t="s">
        <v>8</v>
      </c>
      <c r="B37" s="7">
        <v>51774.1</v>
      </c>
      <c r="C37" s="7">
        <v>20454.8</v>
      </c>
      <c r="D37" s="5">
        <f t="shared" si="0"/>
        <v>39.507784780421098</v>
      </c>
    </row>
    <row r="38" spans="1:4" ht="15.6" x14ac:dyDescent="0.3">
      <c r="A38" s="18" t="s">
        <v>9</v>
      </c>
      <c r="B38" s="7">
        <v>7141.8</v>
      </c>
      <c r="C38" s="5">
        <v>5113.8</v>
      </c>
      <c r="D38" s="5">
        <f t="shared" si="0"/>
        <v>71.603797362009587</v>
      </c>
    </row>
    <row r="39" spans="1:4" ht="51.6" customHeight="1" x14ac:dyDescent="0.3">
      <c r="A39" s="18" t="s">
        <v>16</v>
      </c>
      <c r="B39" s="7">
        <f>B40</f>
        <v>120.3</v>
      </c>
      <c r="C39" s="7">
        <f>C40</f>
        <v>120.3</v>
      </c>
      <c r="D39" s="5">
        <f t="shared" si="0"/>
        <v>100</v>
      </c>
    </row>
    <row r="40" spans="1:4" ht="15.6" x14ac:dyDescent="0.3">
      <c r="A40" s="18" t="s">
        <v>9</v>
      </c>
      <c r="B40" s="7">
        <v>120.3</v>
      </c>
      <c r="C40" s="7">
        <v>120.3</v>
      </c>
      <c r="D40" s="5">
        <f t="shared" si="0"/>
        <v>100</v>
      </c>
    </row>
    <row r="41" spans="1:4" ht="50.4" customHeight="1" x14ac:dyDescent="0.3">
      <c r="A41" s="18" t="s">
        <v>17</v>
      </c>
      <c r="B41" s="7">
        <f>B42</f>
        <v>8932.7000000000007</v>
      </c>
      <c r="C41" s="7">
        <f>C42</f>
        <v>8932.7000000000007</v>
      </c>
      <c r="D41" s="5">
        <f t="shared" si="0"/>
        <v>100</v>
      </c>
    </row>
    <row r="42" spans="1:4" ht="15.6" x14ac:dyDescent="0.3">
      <c r="A42" s="18" t="s">
        <v>9</v>
      </c>
      <c r="B42" s="7">
        <v>8932.7000000000007</v>
      </c>
      <c r="C42" s="7">
        <v>8932.7000000000007</v>
      </c>
      <c r="D42" s="5">
        <f t="shared" si="0"/>
        <v>100</v>
      </c>
    </row>
    <row r="43" spans="1:4" ht="49.8" customHeight="1" x14ac:dyDescent="0.3">
      <c r="A43" s="18" t="s">
        <v>18</v>
      </c>
      <c r="B43" s="5">
        <f>B44</f>
        <v>300</v>
      </c>
      <c r="C43" s="5">
        <f>C44</f>
        <v>300</v>
      </c>
      <c r="D43" s="5">
        <f t="shared" si="0"/>
        <v>100</v>
      </c>
    </row>
    <row r="44" spans="1:4" ht="15.6" x14ac:dyDescent="0.3">
      <c r="A44" s="18" t="s">
        <v>9</v>
      </c>
      <c r="B44" s="5">
        <v>300</v>
      </c>
      <c r="C44" s="5">
        <v>300</v>
      </c>
      <c r="D44" s="5">
        <f t="shared" si="0"/>
        <v>100</v>
      </c>
    </row>
    <row r="45" spans="1:4" ht="46.8" x14ac:dyDescent="0.3">
      <c r="A45" s="18" t="s">
        <v>19</v>
      </c>
      <c r="B45" s="5">
        <f>B46</f>
        <v>451</v>
      </c>
      <c r="C45" s="5">
        <f>C46</f>
        <v>427.6</v>
      </c>
      <c r="D45" s="5">
        <f t="shared" si="0"/>
        <v>94.811529933481154</v>
      </c>
    </row>
    <row r="46" spans="1:4" ht="15.6" x14ac:dyDescent="0.3">
      <c r="A46" s="18" t="s">
        <v>9</v>
      </c>
      <c r="B46" s="5">
        <v>451</v>
      </c>
      <c r="C46" s="5">
        <v>427.6</v>
      </c>
      <c r="D46" s="5">
        <f t="shared" si="0"/>
        <v>94.811529933481154</v>
      </c>
    </row>
    <row r="47" spans="1:4" ht="35.4" customHeight="1" x14ac:dyDescent="0.3">
      <c r="A47" s="18" t="s">
        <v>20</v>
      </c>
      <c r="B47" s="5">
        <f>B48</f>
        <v>468.3</v>
      </c>
      <c r="C47" s="5">
        <f>C48</f>
        <v>468.3</v>
      </c>
      <c r="D47" s="5">
        <f t="shared" si="0"/>
        <v>100</v>
      </c>
    </row>
    <row r="48" spans="1:4" ht="15.6" x14ac:dyDescent="0.3">
      <c r="A48" s="18" t="s">
        <v>9</v>
      </c>
      <c r="B48" s="5">
        <v>468.3</v>
      </c>
      <c r="C48" s="5">
        <v>468.3</v>
      </c>
      <c r="D48" s="5">
        <f t="shared" si="0"/>
        <v>100</v>
      </c>
    </row>
    <row r="49" spans="1:4" ht="15.6" x14ac:dyDescent="0.3">
      <c r="A49" s="19" t="s">
        <v>4</v>
      </c>
      <c r="B49" s="8">
        <f>B50+B51</f>
        <v>105793.59999999999</v>
      </c>
      <c r="C49" s="8">
        <f>C50+C51</f>
        <v>72422.899999999994</v>
      </c>
      <c r="D49" s="8">
        <f t="shared" si="0"/>
        <v>68.456787556147063</v>
      </c>
    </row>
    <row r="50" spans="1:4" ht="15.6" x14ac:dyDescent="0.3">
      <c r="A50" s="18" t="s">
        <v>8</v>
      </c>
      <c r="B50" s="5">
        <f>B22+B25+B28+B31+B34+B37</f>
        <v>86416.799999999988</v>
      </c>
      <c r="C50" s="5">
        <f>C22+C25+C28+C31+C34+C37</f>
        <v>55097.5</v>
      </c>
      <c r="D50" s="5">
        <f t="shared" si="0"/>
        <v>63.757857268494099</v>
      </c>
    </row>
    <row r="51" spans="1:4" ht="15.6" x14ac:dyDescent="0.3">
      <c r="A51" s="18" t="s">
        <v>9</v>
      </c>
      <c r="B51" s="5">
        <f>B23+B26+B29+B32+B35+B38+B40+B42+B44+B46+B48</f>
        <v>19376.8</v>
      </c>
      <c r="C51" s="5">
        <f>C23+C26+C29+C32+C35+C38+C40+C42+C44+C46+C48</f>
        <v>17325.399999999998</v>
      </c>
      <c r="D51" s="5">
        <f t="shared" si="0"/>
        <v>89.413112588249859</v>
      </c>
    </row>
    <row r="52" spans="1:4" ht="15.6" x14ac:dyDescent="0.3">
      <c r="A52" s="20" t="s">
        <v>31</v>
      </c>
      <c r="B52" s="10">
        <f>B19-B49</f>
        <v>0</v>
      </c>
      <c r="C52" s="10">
        <f>C19-C49</f>
        <v>8916.8999999999942</v>
      </c>
      <c r="D52" s="5"/>
    </row>
    <row r="53" spans="1:4" ht="15.6" x14ac:dyDescent="0.3">
      <c r="A53" s="18" t="s">
        <v>8</v>
      </c>
      <c r="B53" s="11">
        <f>B8-B50</f>
        <v>0</v>
      </c>
      <c r="C53" s="11">
        <f>C8-C50</f>
        <v>0</v>
      </c>
      <c r="D53" s="5"/>
    </row>
    <row r="54" spans="1:4" ht="15.6" x14ac:dyDescent="0.3">
      <c r="A54" s="18" t="s">
        <v>9</v>
      </c>
      <c r="B54" s="11">
        <f>B52-B53</f>
        <v>0</v>
      </c>
      <c r="C54" s="11">
        <f>C52-C53</f>
        <v>8916.8999999999942</v>
      </c>
      <c r="D54" s="5"/>
    </row>
  </sheetData>
  <mergeCells count="2">
    <mergeCell ref="A3:D3"/>
    <mergeCell ref="A2:D2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Дорожный фонд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2023-03-23T06:16:12Z</dcterms:modified>
</cp:coreProperties>
</file>