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оперативка!$A$2:$Y$232</definedName>
  </definedNames>
  <calcPr calcId="145621"/>
</workbook>
</file>

<file path=xl/calcChain.xml><?xml version="1.0" encoding="utf-8"?>
<calcChain xmlns="http://schemas.openxmlformats.org/spreadsheetml/2006/main">
  <c r="C42" i="1" l="1"/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C164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C71" i="1"/>
  <c r="C70" i="1"/>
  <c r="D70" i="1" s="1"/>
  <c r="C69" i="1"/>
  <c r="D69" i="1" s="1"/>
  <c r="C68" i="1"/>
  <c r="D68" i="1" s="1"/>
  <c r="C67" i="1"/>
  <c r="C66" i="1"/>
  <c r="C65" i="1"/>
  <c r="C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C48" i="1"/>
  <c r="D48" i="1" s="1"/>
  <c r="C47" i="1"/>
  <c r="D47" i="1" s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1" i="1"/>
  <c r="D41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C27" i="1"/>
  <c r="Y26" i="1"/>
  <c r="X26" i="1"/>
  <c r="W26" i="1"/>
  <c r="U26" i="1"/>
  <c r="T26" i="1"/>
  <c r="S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0" i="1" l="1"/>
  <c r="C26" i="1"/>
  <c r="C22" i="1"/>
  <c r="D21" i="1"/>
  <c r="C165" i="1"/>
  <c r="C166" i="1" s="1"/>
  <c r="D139" i="1"/>
  <c r="C173" i="1"/>
  <c r="D173" i="1" s="1"/>
  <c r="D164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C145" i="1"/>
  <c r="D145" i="1" s="1"/>
  <c r="C170" i="1"/>
  <c r="D170" i="1" s="1"/>
  <c r="C128" i="1"/>
  <c r="D128" i="1" s="1"/>
  <c r="C154" i="1"/>
  <c r="D154" i="1" s="1"/>
  <c r="C63" i="1"/>
  <c r="C55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D165" i="1" l="1"/>
  <c r="C151" i="1"/>
  <c r="D151" i="1" s="1"/>
  <c r="D138" i="1"/>
  <c r="D166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<sst xmlns="http://schemas.openxmlformats.org/spreadsheetml/2006/main" count="275" uniqueCount="219">
  <si>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</si>
  <si>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</si>
  <si>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</si>
  <si>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</si>
  <si>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</si>
  <si>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</si>
  <si>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</si>
  <si>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</si>
  <si>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</si>
  <si>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</si>
  <si>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</si>
  <si>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</si>
  <si>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</si>
  <si>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</si>
  <si>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</si>
  <si>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</si>
  <si>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</si>
  <si>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</si>
  <si>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</si>
  <si>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</si>
  <si>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</si>
  <si>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</si>
  <si>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</si>
  <si>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</si>
  <si>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</si>
  <si>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</si>
  <si>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</si>
  <si>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</si>
  <si>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</si>
  <si>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</si>
  <si>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</si>
  <si>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</si>
  <si>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</si>
  <si>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</si>
  <si>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</si>
  <si>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</si>
  <si>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</si>
  <si>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</si>
  <si>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</si>
  <si>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</si>
  <si>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</si>
  <si>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</si>
  <si>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</si>
  <si>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</si>
  <si>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</si>
  <si>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</si>
  <si>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</si>
  <si>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</si>
  <si>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</si>
  <si>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</si>
  <si>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</si>
  <si>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</si>
  <si>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</si>
  <si>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</si>
  <si>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</si>
  <si>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</si>
  <si>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</si>
  <si>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</si>
  <si>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</si>
  <si>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</si>
  <si>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</si>
  <si>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</si>
  <si>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</si>
  <si>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</si>
  <si>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</si>
  <si>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</si>
  <si>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</si>
  <si>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</si>
  <si>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</si>
  <si>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</si>
  <si>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</si>
  <si>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</si>
  <si>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</si>
  <si>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</si>
  <si>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</si>
  <si>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</si>
  <si>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</si>
  <si>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</si>
  <si>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</si>
  <si>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</si>
  <si>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</si>
  <si>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</si>
  <si>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</si>
  <si>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</si>
  <si>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</si>
  <si>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</si>
  <si>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</si>
  <si>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</si>
  <si>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</si>
  <si>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</si>
  <si>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</si>
  <si>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</si>
  <si>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</si>
  <si>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</si>
  <si>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</si>
  <si>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</si>
  <si>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</si>
  <si>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</si>
  <si>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</si>
  <si>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</si>
  <si>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</si>
  <si>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</si>
  <si>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</si>
  <si>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</si>
  <si>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</si>
  <si>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</si>
  <si>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</si>
  <si>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</si>
  <si>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</si>
  <si>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</si>
  <si>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</si>
  <si>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</si>
  <si>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</si>
  <si>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</si>
  <si>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</si>
  <si>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</si>
  <si>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</si>
  <si>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</si>
  <si>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</si>
  <si>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</si>
  <si>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</si>
  <si>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</si>
  <si>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</si>
  <si>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</si>
  <si>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</si>
  <si>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</si>
  <si>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</si>
  <si>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</si>
  <si>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</si>
  <si>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</si>
  <si>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</si>
  <si>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</si>
  <si>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</si>
  <si>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</si>
  <si>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</si>
  <si>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</si>
  <si>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</si>
  <si>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</si>
  <si>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</si>
  <si>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</si>
  <si>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</si>
  <si>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</si>
  <si>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</si>
  <si>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</si>
  <si>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</si>
  <si>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</si>
  <si>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</si>
  <si>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</si>
  <si>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</si>
  <si>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</si>
  <si>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</si>
  <si>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</si>
  <si>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</si>
  <si>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</si>
  <si>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</si>
  <si>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</si>
  <si>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</si>
  <si>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</si>
  <si>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</si>
  <si>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</si>
  <si>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</si>
  <si>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</si>
  <si>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</si>
  <si>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</si>
  <si>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</si>
  <si>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</si>
  <si>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</si>
  <si>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</si>
  <si>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</si>
  <si>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</si>
  <si>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</si>
  <si>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</si>
  <si>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</si>
  <si>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</si>
  <si>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</si>
  <si>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</si>
  <si>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</si>
  <si>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</si>
  <si>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</si>
  <si>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</si>
  <si>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</si>
  <si>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</si>
  <si>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</si>
  <si>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</si>
  <si>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</si>
  <si>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</si>
  <si>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</si>
  <si>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</si>
  <si>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</si>
  <si>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</si>
  <si>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</si>
  <si>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</si>
  <si>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</si>
  <si>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</si>
  <si>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</si>
  <si>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</si>
  <si>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</si>
  <si>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</si>
  <si>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</si>
  <si>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</si>
  <si>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</si>
  <si>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</si>
  <si>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</si>
  <si>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</si>
  <si>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</si>
  <si>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</si>
  <si>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</si>
  <si>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</si>
  <si>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</si>
  <si>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</si>
  <si>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</si>
  <si>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</si>
  <si>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</si>
  <si>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</si>
  <si>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</si>
  <si>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</si>
  <si>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</si>
  <si>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</si>
  <si>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11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</si>
</sst>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J12" sqref="J12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2" width="13.7109375" style="1" customWidth="1"/>
    <col min="23" max="23" width="13.7109375" style="11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1" t="s">
        <v>218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2" customFormat="1" ht="17.25" customHeight="1" thickBot="1" x14ac:dyDescent="0.35">
      <c r="A4" s="195" t="s">
        <v>3</v>
      </c>
      <c r="B4" s="196" t="s">
        <v>214</v>
      </c>
      <c r="C4" s="197" t="s">
        <v>215</v>
      </c>
      <c r="D4" s="197" t="s">
        <v>216</v>
      </c>
      <c r="E4" s="198" t="s">
        <v>4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2" t="s">
        <v>0</v>
      </c>
    </row>
    <row r="5" spans="1:26" s="2" customFormat="1" ht="87" customHeight="1" x14ac:dyDescent="0.25">
      <c r="A5" s="201"/>
      <c r="B5" s="202"/>
      <c r="C5" s="203"/>
      <c r="D5" s="203"/>
      <c r="E5" s="204" t="s">
        <v>5</v>
      </c>
      <c r="F5" s="204" t="s">
        <v>6</v>
      </c>
      <c r="G5" s="204" t="s">
        <v>7</v>
      </c>
      <c r="H5" s="204" t="s">
        <v>8</v>
      </c>
      <c r="I5" s="204" t="s">
        <v>9</v>
      </c>
      <c r="J5" s="204" t="s">
        <v>10</v>
      </c>
      <c r="K5" s="204" t="s">
        <v>11</v>
      </c>
      <c r="L5" s="204" t="s">
        <v>12</v>
      </c>
      <c r="M5" s="204" t="s">
        <v>13</v>
      </c>
      <c r="N5" s="204" t="s">
        <v>14</v>
      </c>
      <c r="O5" s="204" t="s">
        <v>15</v>
      </c>
      <c r="P5" s="204" t="s">
        <v>16</v>
      </c>
      <c r="Q5" s="204" t="s">
        <v>17</v>
      </c>
      <c r="R5" s="204" t="s">
        <v>18</v>
      </c>
      <c r="S5" s="204" t="s">
        <v>19</v>
      </c>
      <c r="T5" s="204" t="s">
        <v>20</v>
      </c>
      <c r="U5" s="204" t="s">
        <v>21</v>
      </c>
      <c r="V5" s="204" t="s">
        <v>22</v>
      </c>
      <c r="W5" s="204" t="s">
        <v>23</v>
      </c>
      <c r="X5" s="204" t="s">
        <v>24</v>
      </c>
      <c r="Y5" s="204" t="s">
        <v>25</v>
      </c>
    </row>
    <row r="6" spans="1:26" s="2" customFormat="1" ht="69.75" customHeight="1" thickBot="1" x14ac:dyDescent="0.3">
      <c r="A6" s="205"/>
      <c r="B6" s="206"/>
      <c r="C6" s="207"/>
      <c r="D6" s="207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6" s="2" customFormat="1" ht="30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customHeight="1" x14ac:dyDescent="0.2">
      <c r="A8" s="11" t="s">
        <v>27</v>
      </c>
      <c r="B8" s="8">
        <v>50509</v>
      </c>
      <c r="C8" s="8">
        <f>SUM(E8:Y8)</f>
        <v>52609</v>
      </c>
      <c r="D8" s="15">
        <f t="shared" si="0"/>
        <v>1.0415767486982519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1529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1.0934921327762881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0.96833438885370493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customHeight="1" x14ac:dyDescent="0.2">
      <c r="A12" s="13" t="s">
        <v>31</v>
      </c>
      <c r="B12" s="8"/>
      <c r="C12" s="8">
        <f>SUM(E12:Y12)</f>
        <v>4911</v>
      </c>
      <c r="D12" s="15"/>
      <c r="E12" s="141">
        <v>110</v>
      </c>
      <c r="F12" s="141">
        <v>370</v>
      </c>
      <c r="G12" s="141">
        <v>300</v>
      </c>
      <c r="H12" s="141">
        <v>725</v>
      </c>
      <c r="I12" s="141">
        <v>315</v>
      </c>
      <c r="J12" s="141">
        <v>690</v>
      </c>
      <c r="K12" s="141">
        <v>145</v>
      </c>
      <c r="L12" s="141">
        <v>76</v>
      </c>
      <c r="M12" s="141">
        <v>105</v>
      </c>
      <c r="N12" s="141"/>
      <c r="O12" s="141"/>
      <c r="P12" s="141"/>
      <c r="Q12" s="141">
        <v>300</v>
      </c>
      <c r="R12" s="141"/>
      <c r="S12" s="141">
        <v>700</v>
      </c>
      <c r="T12" s="141">
        <v>145</v>
      </c>
      <c r="U12" s="141">
        <v>35</v>
      </c>
      <c r="V12" s="141"/>
      <c r="W12" s="141">
        <v>20</v>
      </c>
      <c r="X12" s="141">
        <v>425</v>
      </c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9.3349046741051905E-2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customHeight="1" x14ac:dyDescent="0.2">
      <c r="A14" s="18" t="s">
        <v>33</v>
      </c>
      <c r="B14" s="8"/>
      <c r="C14" s="23">
        <f t="shared" ref="C14:C19" si="3">SUM(E14:Y14)</f>
        <v>377</v>
      </c>
      <c r="D14" s="15"/>
      <c r="E14" s="113">
        <v>75</v>
      </c>
      <c r="F14" s="113">
        <v>72</v>
      </c>
      <c r="G14" s="113">
        <v>85</v>
      </c>
      <c r="H14" s="113"/>
      <c r="I14" s="113"/>
      <c r="J14" s="113">
        <v>120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81875.5</v>
      </c>
      <c r="D20" s="15">
        <f t="shared" si="0"/>
        <v>0.81444657760447237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2436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customHeight="1" x14ac:dyDescent="0.2">
      <c r="A25" s="13" t="s">
        <v>44</v>
      </c>
      <c r="B25" s="23"/>
      <c r="C25" s="23">
        <f>SUM(E25:Y25)</f>
        <v>38382</v>
      </c>
      <c r="D25" s="15"/>
      <c r="E25" s="94">
        <v>1980</v>
      </c>
      <c r="F25" s="94">
        <v>1004</v>
      </c>
      <c r="G25" s="94">
        <v>2130</v>
      </c>
      <c r="H25" s="94">
        <v>3382</v>
      </c>
      <c r="I25" s="94">
        <v>100</v>
      </c>
      <c r="J25" s="94">
        <v>3150</v>
      </c>
      <c r="K25" s="94">
        <v>1526</v>
      </c>
      <c r="L25" s="94">
        <v>720</v>
      </c>
      <c r="M25" s="94">
        <v>3072</v>
      </c>
      <c r="N25" s="94">
        <v>320</v>
      </c>
      <c r="O25" s="94">
        <v>703</v>
      </c>
      <c r="P25" s="94">
        <v>1580</v>
      </c>
      <c r="Q25" s="94">
        <v>1558</v>
      </c>
      <c r="R25" s="94">
        <v>2568</v>
      </c>
      <c r="S25" s="94">
        <v>5490</v>
      </c>
      <c r="T25" s="94">
        <v>1123</v>
      </c>
      <c r="U25" s="94">
        <v>1483</v>
      </c>
      <c r="V25" s="94">
        <v>410</v>
      </c>
      <c r="W25" s="94">
        <v>1159</v>
      </c>
      <c r="X25" s="94">
        <v>3719</v>
      </c>
      <c r="Y25" s="94">
        <v>1205</v>
      </c>
    </row>
    <row r="26" spans="1:26" s="12" customFormat="1" ht="30" customHeight="1" x14ac:dyDescent="0.2">
      <c r="A26" s="18" t="s">
        <v>45</v>
      </c>
      <c r="B26" s="28"/>
      <c r="C26" s="28">
        <f>C25/C20</f>
        <v>0.46878492345084916</v>
      </c>
      <c r="D26" s="15"/>
      <c r="E26" s="117">
        <f t="shared" ref="E26:Y26" si="7">E25/E20</f>
        <v>0.26052631578947366</v>
      </c>
      <c r="F26" s="117">
        <f t="shared" si="7"/>
        <v>0.50655903128153379</v>
      </c>
      <c r="G26" s="117">
        <f t="shared" si="7"/>
        <v>0.48005409060175797</v>
      </c>
      <c r="H26" s="117">
        <f t="shared" si="7"/>
        <v>0.7022425249169435</v>
      </c>
      <c r="I26" s="117"/>
      <c r="J26" s="117">
        <f t="shared" si="7"/>
        <v>0.53389830508474578</v>
      </c>
      <c r="K26" s="117">
        <f t="shared" si="7"/>
        <v>0.62643678160919536</v>
      </c>
      <c r="L26" s="117"/>
      <c r="M26" s="117">
        <f t="shared" si="7"/>
        <v>0.72641286356112555</v>
      </c>
      <c r="N26" s="117"/>
      <c r="O26" s="117">
        <f t="shared" si="7"/>
        <v>0.33082352941176468</v>
      </c>
      <c r="P26" s="117">
        <f t="shared" si="7"/>
        <v>0.30181470869149951</v>
      </c>
      <c r="Q26" s="117">
        <f t="shared" si="7"/>
        <v>0.42743484224965705</v>
      </c>
      <c r="R26" s="117">
        <f t="shared" si="7"/>
        <v>0.50234741784037562</v>
      </c>
      <c r="S26" s="117">
        <f t="shared" si="7"/>
        <v>0.80380673499267941</v>
      </c>
      <c r="T26" s="117">
        <f t="shared" si="7"/>
        <v>0.31633802816901407</v>
      </c>
      <c r="U26" s="117">
        <f t="shared" si="7"/>
        <v>0.87595983461311278</v>
      </c>
      <c r="V26" s="117"/>
      <c r="W26" s="117">
        <f t="shared" si="7"/>
        <v>0.1828652571789208</v>
      </c>
      <c r="X26" s="117">
        <f t="shared" si="7"/>
        <v>0.67716678805535324</v>
      </c>
      <c r="Y26" s="117">
        <f t="shared" si="7"/>
        <v>0.58212560386473433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customHeight="1" x14ac:dyDescent="0.2">
      <c r="A28" s="25" t="s">
        <v>46</v>
      </c>
      <c r="B28" s="23"/>
      <c r="C28" s="23">
        <f t="shared" si="8"/>
        <v>11614</v>
      </c>
      <c r="D28" s="15"/>
      <c r="E28" s="94"/>
      <c r="F28" s="94">
        <v>50</v>
      </c>
      <c r="G28" s="94">
        <v>980</v>
      </c>
      <c r="H28" s="94">
        <v>380</v>
      </c>
      <c r="I28" s="94">
        <v>100</v>
      </c>
      <c r="J28" s="94">
        <v>1264</v>
      </c>
      <c r="K28" s="94">
        <v>1010</v>
      </c>
      <c r="L28" s="94">
        <v>1015</v>
      </c>
      <c r="M28" s="94">
        <v>100</v>
      </c>
      <c r="N28" s="94">
        <v>170</v>
      </c>
      <c r="O28" s="94"/>
      <c r="P28" s="94">
        <v>620</v>
      </c>
      <c r="Q28" s="94">
        <v>1668</v>
      </c>
      <c r="R28" s="94"/>
      <c r="S28" s="94">
        <v>1025</v>
      </c>
      <c r="T28" s="94"/>
      <c r="U28" s="94"/>
      <c r="V28" s="94"/>
      <c r="W28" s="94"/>
      <c r="X28" s="94">
        <v>2047</v>
      </c>
      <c r="Y28" s="94">
        <v>1185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</v>
      </c>
      <c r="C29" s="23">
        <f t="shared" si="8"/>
        <v>3.1758988912359656</v>
      </c>
      <c r="D29" s="15" t="e">
        <f t="shared" si="0"/>
        <v>#DIV/0!</v>
      </c>
      <c r="E29" s="116">
        <f t="shared" si="9"/>
        <v>0</v>
      </c>
      <c r="F29" s="116">
        <f t="shared" si="9"/>
        <v>2.5227043390514632E-2</v>
      </c>
      <c r="G29" s="116">
        <f t="shared" si="9"/>
        <v>0.2208699571782736</v>
      </c>
      <c r="H29" s="116">
        <f t="shared" si="9"/>
        <v>7.8903654485049837E-2</v>
      </c>
      <c r="I29" s="116">
        <f t="shared" si="9"/>
        <v>3.2226877215597811E-2</v>
      </c>
      <c r="J29" s="116">
        <f t="shared" si="9"/>
        <v>0.21423728813559323</v>
      </c>
      <c r="K29" s="116">
        <f t="shared" si="9"/>
        <v>0.41461412151067323</v>
      </c>
      <c r="L29" s="116">
        <f t="shared" si="9"/>
        <v>0.3783078643309728</v>
      </c>
      <c r="M29" s="116">
        <f t="shared" si="9"/>
        <v>2.3646252069047056E-2</v>
      </c>
      <c r="N29" s="116">
        <f t="shared" si="9"/>
        <v>0.11655810764484059</v>
      </c>
      <c r="O29" s="116">
        <f t="shared" si="9"/>
        <v>0</v>
      </c>
      <c r="P29" s="116">
        <f t="shared" si="9"/>
        <v>0.11843361986628462</v>
      </c>
      <c r="Q29" s="116">
        <f t="shared" si="9"/>
        <v>0.45761316872427982</v>
      </c>
      <c r="R29" s="116">
        <f t="shared" si="9"/>
        <v>0</v>
      </c>
      <c r="S29" s="116">
        <f t="shared" si="9"/>
        <v>0.1500732064421669</v>
      </c>
      <c r="T29" s="116">
        <f t="shared" si="9"/>
        <v>0</v>
      </c>
      <c r="U29" s="116">
        <f t="shared" si="9"/>
        <v>0</v>
      </c>
      <c r="V29" s="116">
        <f t="shared" si="9"/>
        <v>0</v>
      </c>
      <c r="W29" s="116">
        <f t="shared" si="9"/>
        <v>0</v>
      </c>
      <c r="X29" s="116">
        <f t="shared" si="9"/>
        <v>0.37272396212672981</v>
      </c>
      <c r="Y29" s="116">
        <f t="shared" si="9"/>
        <v>0.57246376811594202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customHeight="1" x14ac:dyDescent="0.2">
      <c r="A33" s="13" t="s">
        <v>48</v>
      </c>
      <c r="B33" s="23"/>
      <c r="C33" s="23">
        <f t="shared" si="8"/>
        <v>18697</v>
      </c>
      <c r="D33" s="15"/>
      <c r="E33" s="94">
        <v>300</v>
      </c>
      <c r="F33" s="94">
        <v>55</v>
      </c>
      <c r="G33" s="94">
        <v>4560</v>
      </c>
      <c r="H33" s="94">
        <v>860</v>
      </c>
      <c r="I33" s="94">
        <v>115</v>
      </c>
      <c r="J33" s="94">
        <v>1066</v>
      </c>
      <c r="K33" s="94">
        <v>516</v>
      </c>
      <c r="L33" s="94">
        <v>1005</v>
      </c>
      <c r="M33" s="94">
        <v>535</v>
      </c>
      <c r="N33" s="94">
        <v>690</v>
      </c>
      <c r="O33" s="94">
        <v>307</v>
      </c>
      <c r="P33" s="94"/>
      <c r="Q33" s="94"/>
      <c r="R33" s="94">
        <v>466</v>
      </c>
      <c r="S33" s="94">
        <v>836</v>
      </c>
      <c r="T33" s="94">
        <v>2537</v>
      </c>
      <c r="U33" s="94">
        <v>495</v>
      </c>
      <c r="V33" s="94"/>
      <c r="W33" s="94"/>
      <c r="X33" s="94">
        <v>3584</v>
      </c>
      <c r="Y33" s="94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0.16739934282977142</v>
      </c>
      <c r="D34" s="15" t="e">
        <f t="shared" si="0"/>
        <v>#DIV/0!</v>
      </c>
      <c r="E34" s="117">
        <f t="shared" si="11"/>
        <v>0.22848438690022849</v>
      </c>
      <c r="F34" s="117">
        <f t="shared" si="11"/>
        <v>2.0723436322532027E-2</v>
      </c>
      <c r="G34" s="117">
        <f t="shared" si="11"/>
        <v>0.37826627955205311</v>
      </c>
      <c r="H34" s="117">
        <f t="shared" si="11"/>
        <v>0.11138453568190648</v>
      </c>
      <c r="I34" s="117">
        <f t="shared" si="11"/>
        <v>1.4608739837398374E-2</v>
      </c>
      <c r="J34" s="117">
        <f t="shared" si="11"/>
        <v>0.18820621468926554</v>
      </c>
      <c r="K34" s="117">
        <f t="shared" si="11"/>
        <v>0.13479623824451412</v>
      </c>
      <c r="L34" s="117">
        <f t="shared" si="11"/>
        <v>0.21095717884130982</v>
      </c>
      <c r="M34" s="117">
        <f t="shared" si="11"/>
        <v>0.16594292803970223</v>
      </c>
      <c r="N34" s="117">
        <f t="shared" si="11"/>
        <v>0.16546762589928057</v>
      </c>
      <c r="O34" s="117">
        <f t="shared" si="11"/>
        <v>6.9362855851784908E-2</v>
      </c>
      <c r="P34" s="117">
        <f>P33/Q30</f>
        <v>0</v>
      </c>
      <c r="Q34" s="117">
        <f>Q33/R30</f>
        <v>0</v>
      </c>
      <c r="R34" s="117">
        <f>R33/S30</f>
        <v>7.7770360480640857E-2</v>
      </c>
      <c r="S34" s="117">
        <f>S33/T30</f>
        <v>0.15582479030754892</v>
      </c>
      <c r="T34" s="117">
        <f t="shared" si="11"/>
        <v>0.47287977632805217</v>
      </c>
      <c r="U34" s="117">
        <f t="shared" si="11"/>
        <v>0.27093596059113301</v>
      </c>
      <c r="V34" s="117">
        <f t="shared" si="11"/>
        <v>0</v>
      </c>
      <c r="W34" s="117">
        <f t="shared" si="11"/>
        <v>0</v>
      </c>
      <c r="X34" s="117">
        <f t="shared" si="11"/>
        <v>0.42932438907522757</v>
      </c>
      <c r="Y34" s="117">
        <f t="shared" si="11"/>
        <v>0.11879049676025918</v>
      </c>
    </row>
    <row r="35" spans="1:29" s="12" customFormat="1" ht="30" customHeight="1" x14ac:dyDescent="0.2">
      <c r="A35" s="25" t="s">
        <v>49</v>
      </c>
      <c r="B35" s="23"/>
      <c r="C35" s="23">
        <f>SUM(E35:Y35)</f>
        <v>33506</v>
      </c>
      <c r="D35" s="15"/>
      <c r="E35" s="94">
        <v>450</v>
      </c>
      <c r="F35" s="94">
        <v>878</v>
      </c>
      <c r="G35" s="94">
        <v>6870</v>
      </c>
      <c r="H35" s="94">
        <v>1558</v>
      </c>
      <c r="I35" s="94">
        <v>590</v>
      </c>
      <c r="J35" s="94">
        <v>3260</v>
      </c>
      <c r="K35" s="94">
        <v>989</v>
      </c>
      <c r="L35" s="94">
        <v>2350</v>
      </c>
      <c r="M35" s="94">
        <v>722</v>
      </c>
      <c r="N35" s="94">
        <v>250</v>
      </c>
      <c r="O35" s="94">
        <v>1384</v>
      </c>
      <c r="P35" s="94">
        <v>80</v>
      </c>
      <c r="Q35" s="94">
        <v>1755</v>
      </c>
      <c r="R35" s="94">
        <v>1048</v>
      </c>
      <c r="S35" s="94">
        <v>813</v>
      </c>
      <c r="T35" s="94">
        <v>1514</v>
      </c>
      <c r="U35" s="94">
        <v>760</v>
      </c>
      <c r="V35" s="94">
        <v>50</v>
      </c>
      <c r="W35" s="94">
        <v>40</v>
      </c>
      <c r="X35" s="94">
        <v>5659</v>
      </c>
      <c r="Y35" s="94">
        <v>2486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0.29998836074527041</v>
      </c>
      <c r="D36" s="15" t="e">
        <f t="shared" si="0"/>
        <v>#DIV/0!</v>
      </c>
      <c r="E36" s="116">
        <f t="shared" si="12"/>
        <v>0.3427265803503427</v>
      </c>
      <c r="F36" s="116">
        <f t="shared" si="12"/>
        <v>0.33082140165787488</v>
      </c>
      <c r="G36" s="116">
        <f t="shared" si="12"/>
        <v>0.56988801327250105</v>
      </c>
      <c r="H36" s="116">
        <f t="shared" si="12"/>
        <v>0.20178733324698872</v>
      </c>
      <c r="I36" s="116">
        <f t="shared" si="12"/>
        <v>7.4949186991869921E-2</v>
      </c>
      <c r="J36" s="116">
        <f t="shared" si="12"/>
        <v>0.57556497175141241</v>
      </c>
      <c r="K36" s="116">
        <f t="shared" si="12"/>
        <v>0.25835945663531873</v>
      </c>
      <c r="L36" s="116">
        <f t="shared" si="12"/>
        <v>0.49328295549958018</v>
      </c>
      <c r="M36" s="116">
        <f t="shared" si="12"/>
        <v>0.2239454094292804</v>
      </c>
      <c r="N36" s="116">
        <f t="shared" si="12"/>
        <v>5.9952038369304558E-2</v>
      </c>
      <c r="O36" s="116">
        <f t="shared" si="12"/>
        <v>0.31269769543605963</v>
      </c>
      <c r="P36" s="116">
        <f>P35/Q30</f>
        <v>1.3175230566534914E-2</v>
      </c>
      <c r="Q36" s="116">
        <f>Q35/R30</f>
        <v>0.45255286230015473</v>
      </c>
      <c r="R36" s="116">
        <f>R35/S30</f>
        <v>0.17489986648865152</v>
      </c>
      <c r="S36" s="116">
        <f>S35/T30</f>
        <v>0.15153774464119291</v>
      </c>
      <c r="T36" s="116">
        <f t="shared" si="12"/>
        <v>0.28219944082013049</v>
      </c>
      <c r="U36" s="116">
        <f t="shared" si="12"/>
        <v>0.41598248494800216</v>
      </c>
      <c r="V36" s="116">
        <f t="shared" si="12"/>
        <v>2.4962556165751371E-2</v>
      </c>
      <c r="W36" s="116">
        <f t="shared" si="12"/>
        <v>4.7075438390020005E-3</v>
      </c>
      <c r="X36" s="116">
        <f t="shared" si="12"/>
        <v>0.67788691902252041</v>
      </c>
      <c r="Y36" s="116">
        <f t="shared" si="12"/>
        <v>0.38352360382597961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customHeight="1" x14ac:dyDescent="0.2">
      <c r="A38" s="25" t="s">
        <v>51</v>
      </c>
      <c r="B38" s="23"/>
      <c r="C38" s="23">
        <f>SUM(E38:Y38)</f>
        <v>35793</v>
      </c>
      <c r="D38" s="15"/>
      <c r="E38" s="94">
        <v>2400</v>
      </c>
      <c r="F38" s="94">
        <v>644</v>
      </c>
      <c r="G38" s="94">
        <v>9250</v>
      </c>
      <c r="H38" s="94">
        <v>650</v>
      </c>
      <c r="I38" s="94">
        <v>325</v>
      </c>
      <c r="J38" s="94">
        <v>4690</v>
      </c>
      <c r="K38" s="94">
        <v>861</v>
      </c>
      <c r="L38" s="94">
        <v>830</v>
      </c>
      <c r="M38" s="94">
        <v>150</v>
      </c>
      <c r="N38" s="94"/>
      <c r="O38" s="94"/>
      <c r="P38" s="94">
        <v>120</v>
      </c>
      <c r="Q38" s="94">
        <v>4993</v>
      </c>
      <c r="R38" s="94">
        <v>980</v>
      </c>
      <c r="S38" s="94">
        <v>3092</v>
      </c>
      <c r="T38" s="94">
        <v>418</v>
      </c>
      <c r="U38" s="94">
        <v>3485</v>
      </c>
      <c r="V38" s="94">
        <v>167</v>
      </c>
      <c r="W38" s="94">
        <v>100</v>
      </c>
      <c r="X38" s="94">
        <v>428</v>
      </c>
      <c r="Y38" s="94">
        <v>2210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customHeight="1" x14ac:dyDescent="0.2">
      <c r="A40" s="73" t="s">
        <v>53</v>
      </c>
      <c r="B40" s="23"/>
      <c r="C40" s="23">
        <f>SUM(E40:Y40)</f>
        <v>10799</v>
      </c>
      <c r="D40" s="15"/>
      <c r="E40" s="94">
        <v>2200</v>
      </c>
      <c r="F40" s="94">
        <v>50</v>
      </c>
      <c r="G40" s="94">
        <v>2250</v>
      </c>
      <c r="H40" s="94"/>
      <c r="I40" s="94">
        <v>72</v>
      </c>
      <c r="J40" s="94">
        <v>115</v>
      </c>
      <c r="K40" s="94">
        <v>575</v>
      </c>
      <c r="L40" s="94">
        <v>505</v>
      </c>
      <c r="M40" s="94"/>
      <c r="N40" s="94"/>
      <c r="O40" s="94"/>
      <c r="P40" s="94"/>
      <c r="Q40" s="94">
        <v>3933</v>
      </c>
      <c r="R40" s="94"/>
      <c r="S40" s="94">
        <v>480</v>
      </c>
      <c r="T40" s="94"/>
      <c r="U40" s="94">
        <v>350</v>
      </c>
      <c r="V40" s="94">
        <v>17</v>
      </c>
      <c r="W40" s="94"/>
      <c r="X40" s="94">
        <v>2</v>
      </c>
      <c r="Y40" s="94">
        <v>250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1" t="s">
        <v>158</v>
      </c>
      <c r="B42" s="23"/>
      <c r="C42" s="23">
        <f>SUM(E42:Y42)</f>
        <v>4503</v>
      </c>
      <c r="D42" s="15"/>
      <c r="E42" s="135">
        <v>980</v>
      </c>
      <c r="F42" s="113">
        <v>50</v>
      </c>
      <c r="G42" s="113">
        <v>1850</v>
      </c>
      <c r="H42" s="113">
        <v>370</v>
      </c>
      <c r="I42" s="113">
        <v>44</v>
      </c>
      <c r="J42" s="113">
        <v>85</v>
      </c>
      <c r="K42" s="113">
        <v>230</v>
      </c>
      <c r="L42" s="113">
        <v>125</v>
      </c>
      <c r="M42" s="113">
        <v>10</v>
      </c>
      <c r="N42" s="113"/>
      <c r="O42" s="113"/>
      <c r="P42" s="113"/>
      <c r="Q42" s="113">
        <v>440</v>
      </c>
      <c r="R42" s="113">
        <v>190</v>
      </c>
      <c r="S42" s="113"/>
      <c r="T42" s="113"/>
      <c r="U42" s="113">
        <v>9</v>
      </c>
      <c r="V42" s="113"/>
      <c r="W42" s="113"/>
      <c r="X42" s="113"/>
      <c r="Y42" s="113">
        <v>120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0</v>
      </c>
      <c r="C44" s="32">
        <f>C42/C41</f>
        <v>2.134092880196016E-2</v>
      </c>
      <c r="D44" s="15" t="e">
        <f t="shared" si="0"/>
        <v>#DIV/0!</v>
      </c>
      <c r="E44" s="118">
        <f t="shared" ref="E44:Y44" si="14">E42/E41</f>
        <v>9.2452830188679239E-2</v>
      </c>
      <c r="F44" s="118">
        <f t="shared" si="14"/>
        <v>7.8914141414141419E-3</v>
      </c>
      <c r="G44" s="118">
        <f t="shared" si="14"/>
        <v>0.12946116165150454</v>
      </c>
      <c r="H44" s="118">
        <f t="shared" si="14"/>
        <v>3.0502885408079144E-2</v>
      </c>
      <c r="I44" s="118">
        <f t="shared" si="14"/>
        <v>7.5862068965517242E-3</v>
      </c>
      <c r="J44" s="118">
        <f t="shared" si="14"/>
        <v>5.4147025098738692E-3</v>
      </c>
      <c r="K44" s="118">
        <f t="shared" si="14"/>
        <v>2.0535714285714286E-2</v>
      </c>
      <c r="L44" s="118">
        <f t="shared" si="14"/>
        <v>1.1574074074074073E-2</v>
      </c>
      <c r="M44" s="118">
        <f t="shared" si="14"/>
        <v>9.7570494682408038E-4</v>
      </c>
      <c r="N44" s="118">
        <f t="shared" si="14"/>
        <v>0</v>
      </c>
      <c r="O44" s="118">
        <f t="shared" si="14"/>
        <v>0</v>
      </c>
      <c r="P44" s="118">
        <f t="shared" si="14"/>
        <v>0</v>
      </c>
      <c r="Q44" s="118">
        <f t="shared" si="14"/>
        <v>3.9639639639639637E-2</v>
      </c>
      <c r="R44" s="118">
        <f t="shared" si="14"/>
        <v>1.4279272508642717E-2</v>
      </c>
      <c r="S44" s="118">
        <f t="shared" si="14"/>
        <v>0</v>
      </c>
      <c r="T44" s="118">
        <f t="shared" si="14"/>
        <v>0</v>
      </c>
      <c r="U44" s="118">
        <f t="shared" si="14"/>
        <v>9.326424870466321E-4</v>
      </c>
      <c r="V44" s="118">
        <f t="shared" si="14"/>
        <v>0</v>
      </c>
      <c r="W44" s="118">
        <f t="shared" si="14"/>
        <v>0</v>
      </c>
      <c r="X44" s="118">
        <f t="shared" si="14"/>
        <v>0</v>
      </c>
      <c r="Y44" s="118">
        <f t="shared" si="14"/>
        <v>1.167883211678832E-2</v>
      </c>
      <c r="Z44" s="21"/>
    </row>
    <row r="45" spans="1:29" s="2" customFormat="1" ht="30" customHeight="1" x14ac:dyDescent="0.25">
      <c r="A45" s="18" t="s">
        <v>159</v>
      </c>
      <c r="B45" s="23"/>
      <c r="C45" s="23">
        <f>SUM(E45:Y45)</f>
        <v>2214</v>
      </c>
      <c r="D45" s="15"/>
      <c r="E45" s="119">
        <v>900</v>
      </c>
      <c r="F45" s="119">
        <v>50</v>
      </c>
      <c r="G45" s="119">
        <v>870</v>
      </c>
      <c r="H45" s="119">
        <v>190</v>
      </c>
      <c r="I45" s="119">
        <v>26</v>
      </c>
      <c r="J45" s="119">
        <v>25</v>
      </c>
      <c r="K45" s="119"/>
      <c r="L45" s="119">
        <v>63</v>
      </c>
      <c r="M45" s="119"/>
      <c r="N45" s="119"/>
      <c r="O45" s="119"/>
      <c r="P45" s="119"/>
      <c r="Q45" s="119"/>
      <c r="R45" s="119">
        <v>90</v>
      </c>
      <c r="S45" s="119"/>
      <c r="T45" s="119"/>
      <c r="U45" s="119"/>
      <c r="V45" s="119"/>
      <c r="W45" s="119"/>
      <c r="X45" s="119"/>
      <c r="Y45" s="119"/>
      <c r="Z45" s="21"/>
    </row>
    <row r="46" spans="1:29" s="2" customFormat="1" ht="30" customHeight="1" x14ac:dyDescent="0.25">
      <c r="A46" s="18" t="s">
        <v>54</v>
      </c>
      <c r="B46" s="23"/>
      <c r="C46" s="23">
        <f>SUM(E46:Y46)</f>
        <v>1327</v>
      </c>
      <c r="D46" s="15"/>
      <c r="E46" s="94"/>
      <c r="F46" s="94"/>
      <c r="G46" s="94">
        <v>940</v>
      </c>
      <c r="H46" s="94">
        <v>180</v>
      </c>
      <c r="I46" s="94">
        <v>18</v>
      </c>
      <c r="J46" s="94">
        <v>30</v>
      </c>
      <c r="K46" s="94"/>
      <c r="L46" s="94">
        <v>65</v>
      </c>
      <c r="M46" s="94"/>
      <c r="N46" s="94"/>
      <c r="O46" s="94"/>
      <c r="P46" s="94"/>
      <c r="Q46" s="94">
        <v>15</v>
      </c>
      <c r="R46" s="94"/>
      <c r="S46" s="94"/>
      <c r="T46" s="94"/>
      <c r="U46" s="94">
        <v>9</v>
      </c>
      <c r="V46" s="94"/>
      <c r="W46" s="94"/>
      <c r="X46" s="94"/>
      <c r="Y46" s="94">
        <v>70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/>
      <c r="C49" s="23">
        <f>SUM(E49:Y49)</f>
        <v>570</v>
      </c>
      <c r="D49" s="15"/>
      <c r="E49" s="94"/>
      <c r="F49" s="94"/>
      <c r="G49" s="94"/>
      <c r="H49" s="94"/>
      <c r="I49" s="94"/>
      <c r="J49" s="94">
        <v>5</v>
      </c>
      <c r="K49" s="94"/>
      <c r="L49" s="94"/>
      <c r="M49" s="94">
        <v>10</v>
      </c>
      <c r="N49" s="94"/>
      <c r="O49" s="94"/>
      <c r="P49" s="94"/>
      <c r="Q49" s="94">
        <v>425</v>
      </c>
      <c r="R49" s="94">
        <v>100</v>
      </c>
      <c r="S49" s="94"/>
      <c r="T49" s="94"/>
      <c r="U49" s="94"/>
      <c r="V49" s="94"/>
      <c r="W49" s="94"/>
      <c r="X49" s="94">
        <v>30</v>
      </c>
      <c r="Y49" s="94"/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28.5" hidden="1" customHeight="1" outlineLevel="1" x14ac:dyDescent="0.25">
      <c r="A51" s="17" t="s">
        <v>161</v>
      </c>
      <c r="B51" s="23">
        <v>251283</v>
      </c>
      <c r="C51" s="23">
        <f t="shared" si="15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28.5" hidden="1" customHeight="1" x14ac:dyDescent="0.25">
      <c r="A54" s="31" t="s">
        <v>60</v>
      </c>
      <c r="B54" s="23">
        <v>5003</v>
      </c>
      <c r="C54" s="23">
        <f t="shared" si="15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28.5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1.1864406779661016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8.5" hidden="1" customHeight="1" x14ac:dyDescent="0.25">
      <c r="A58" s="31" t="s">
        <v>154</v>
      </c>
      <c r="B58" s="27">
        <v>828</v>
      </c>
      <c r="C58" s="27">
        <f t="shared" si="15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8.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1.9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50</v>
      </c>
      <c r="D60" s="15"/>
      <c r="E60" s="94"/>
      <c r="F60" s="94"/>
      <c r="G60" s="94">
        <v>50</v>
      </c>
      <c r="H60" s="123"/>
      <c r="I60" s="94"/>
      <c r="J60" s="94"/>
      <c r="K60" s="94"/>
      <c r="L60" s="94"/>
      <c r="M60" s="123"/>
      <c r="N60" s="123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19972</v>
      </c>
      <c r="D62" s="15"/>
      <c r="E62" s="119">
        <f>E64+E67+E68+E70+E74+E73+E75</f>
        <v>1059</v>
      </c>
      <c r="F62" s="119">
        <f>F64+F67+F68+F70+F74+F73+F75</f>
        <v>434</v>
      </c>
      <c r="G62" s="119">
        <f t="shared" ref="G62:P62" si="18">G64+G67+G68+G70+G74+G73+G75</f>
        <v>1424</v>
      </c>
      <c r="H62" s="119">
        <f t="shared" si="18"/>
        <v>1215</v>
      </c>
      <c r="I62" s="119">
        <f t="shared" si="18"/>
        <v>981</v>
      </c>
      <c r="J62" s="119">
        <f t="shared" si="18"/>
        <v>3321</v>
      </c>
      <c r="K62" s="119">
        <f t="shared" si="18"/>
        <v>334</v>
      </c>
      <c r="L62" s="119">
        <f t="shared" si="18"/>
        <v>1310</v>
      </c>
      <c r="M62" s="119">
        <f t="shared" si="18"/>
        <v>1069</v>
      </c>
      <c r="N62" s="119">
        <f t="shared" si="18"/>
        <v>157</v>
      </c>
      <c r="O62" s="119">
        <f t="shared" si="18"/>
        <v>0</v>
      </c>
      <c r="P62" s="119">
        <f t="shared" si="18"/>
        <v>227</v>
      </c>
      <c r="Q62" s="119">
        <f>Q64+Q67+Q68+Q70+Q74+Q73+Q75</f>
        <v>3207</v>
      </c>
      <c r="R62" s="119">
        <f t="shared" ref="R62:Y62" si="19">R64+R67+R68+R70+R74+R73+R75</f>
        <v>224</v>
      </c>
      <c r="S62" s="119">
        <f>S64+S67+S68+S70+S74+S73+S75</f>
        <v>316</v>
      </c>
      <c r="T62" s="119">
        <f t="shared" si="19"/>
        <v>1180</v>
      </c>
      <c r="U62" s="119">
        <f t="shared" si="19"/>
        <v>2404</v>
      </c>
      <c r="V62" s="119">
        <f t="shared" si="19"/>
        <v>0</v>
      </c>
      <c r="W62" s="119">
        <f t="shared" si="19"/>
        <v>397</v>
      </c>
      <c r="X62" s="119">
        <f t="shared" si="19"/>
        <v>483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10893</v>
      </c>
      <c r="C63" s="27">
        <f>SUM(E63:Y63)</f>
        <v>13663.399999999998</v>
      </c>
      <c r="D63" s="15"/>
      <c r="E63" s="119">
        <f>E69+E71+E72+E76</f>
        <v>0</v>
      </c>
      <c r="F63" s="119">
        <f>F69+F71+F72+F76</f>
        <v>351</v>
      </c>
      <c r="G63" s="119">
        <f t="shared" ref="G63:Y63" si="20">G69+G71+G72+G76</f>
        <v>1004</v>
      </c>
      <c r="H63" s="119">
        <f t="shared" si="20"/>
        <v>995</v>
      </c>
      <c r="I63" s="119">
        <f t="shared" si="20"/>
        <v>384.9</v>
      </c>
      <c r="J63" s="119">
        <f>J69+J71+J72+J76</f>
        <v>281</v>
      </c>
      <c r="K63" s="119">
        <f t="shared" si="20"/>
        <v>190.5</v>
      </c>
      <c r="L63" s="119">
        <f t="shared" si="20"/>
        <v>1332</v>
      </c>
      <c r="M63" s="119">
        <f t="shared" si="20"/>
        <v>383</v>
      </c>
      <c r="N63" s="119">
        <f>N69+N71+N72+N76</f>
        <v>541.20000000000005</v>
      </c>
      <c r="O63" s="119">
        <f>O69+O71+O72+O76</f>
        <v>557.5</v>
      </c>
      <c r="P63" s="119">
        <f t="shared" si="20"/>
        <v>691</v>
      </c>
      <c r="Q63" s="119">
        <f t="shared" si="20"/>
        <v>361</v>
      </c>
      <c r="R63" s="119">
        <f t="shared" si="20"/>
        <v>150</v>
      </c>
      <c r="S63" s="119">
        <f>S69+S71+S72+S76</f>
        <v>701</v>
      </c>
      <c r="T63" s="119">
        <f t="shared" si="20"/>
        <v>2203</v>
      </c>
      <c r="U63" s="119">
        <f t="shared" si="20"/>
        <v>581</v>
      </c>
      <c r="V63" s="119">
        <f t="shared" si="20"/>
        <v>0.5</v>
      </c>
      <c r="W63" s="119">
        <f t="shared" si="20"/>
        <v>570.79999999999995</v>
      </c>
      <c r="X63" s="119">
        <f t="shared" si="20"/>
        <v>1446</v>
      </c>
      <c r="Y63" s="119">
        <f t="shared" si="20"/>
        <v>939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/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customHeight="1" collapsed="1" x14ac:dyDescent="0.25">
      <c r="A67" s="18" t="s">
        <v>65</v>
      </c>
      <c r="B67" s="27"/>
      <c r="C67" s="23">
        <f t="shared" si="21"/>
        <v>210</v>
      </c>
      <c r="D67" s="15"/>
      <c r="E67" s="110"/>
      <c r="F67" s="110">
        <v>150</v>
      </c>
      <c r="G67" s="110">
        <v>20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>
        <v>40</v>
      </c>
      <c r="X67" s="110"/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 x14ac:dyDescent="0.25">
      <c r="A71" s="18" t="s">
        <v>69</v>
      </c>
      <c r="B71" s="23"/>
      <c r="C71" s="23">
        <f t="shared" si="21"/>
        <v>191</v>
      </c>
      <c r="D71" s="15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>
        <v>183</v>
      </c>
      <c r="T71" s="110"/>
      <c r="U71" s="110"/>
      <c r="V71" s="110"/>
      <c r="W71" s="110"/>
      <c r="X71" s="110">
        <v>8</v>
      </c>
      <c r="Y71" s="110"/>
      <c r="Z71" s="21"/>
    </row>
    <row r="72" spans="1:26" s="2" customFormat="1" ht="30" customHeight="1" x14ac:dyDescent="0.25">
      <c r="A72" s="18" t="s">
        <v>70</v>
      </c>
      <c r="B72" s="23"/>
      <c r="C72" s="23">
        <f t="shared" si="21"/>
        <v>20</v>
      </c>
      <c r="D72" s="15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75"/>
      <c r="Q72" s="110"/>
      <c r="R72" s="110"/>
      <c r="S72" s="110"/>
      <c r="T72" s="110"/>
      <c r="U72" s="110"/>
      <c r="V72" s="110"/>
      <c r="W72" s="110"/>
      <c r="X72" s="110"/>
      <c r="Y72" s="110">
        <v>20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ref="D72:D79" si="22">C73/B73</f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-208087</v>
      </c>
      <c r="D86" s="15"/>
      <c r="E86" s="153">
        <f>(E42-E87)</f>
        <v>-9640</v>
      </c>
      <c r="F86" s="153">
        <f t="shared" ref="F86:Y86" si="24">(F42-F87)</f>
        <v>-6286</v>
      </c>
      <c r="G86" s="153">
        <f t="shared" si="24"/>
        <v>-12440</v>
      </c>
      <c r="H86" s="153">
        <f t="shared" si="24"/>
        <v>-11229</v>
      </c>
      <c r="I86" s="153">
        <f t="shared" si="24"/>
        <v>-6356</v>
      </c>
      <c r="J86" s="153">
        <f t="shared" si="24"/>
        <v>-15695</v>
      </c>
      <c r="K86" s="153">
        <f t="shared" si="24"/>
        <v>-10704</v>
      </c>
      <c r="L86" s="153">
        <f t="shared" si="24"/>
        <v>-9977</v>
      </c>
      <c r="M86" s="153">
        <f t="shared" si="24"/>
        <v>-10368</v>
      </c>
      <c r="N86" s="153">
        <f t="shared" si="24"/>
        <v>-4591</v>
      </c>
      <c r="O86" s="153">
        <f t="shared" si="24"/>
        <v>-5460</v>
      </c>
      <c r="P86" s="153">
        <f t="shared" si="24"/>
        <v>-7565</v>
      </c>
      <c r="Q86" s="153">
        <f t="shared" si="24"/>
        <v>-10696</v>
      </c>
      <c r="R86" s="153">
        <f t="shared" si="24"/>
        <v>-13366</v>
      </c>
      <c r="S86" s="153">
        <f t="shared" si="24"/>
        <v>-11999</v>
      </c>
      <c r="T86" s="153">
        <f t="shared" si="24"/>
        <v>-10088</v>
      </c>
      <c r="U86" s="153">
        <f t="shared" si="24"/>
        <v>-9641</v>
      </c>
      <c r="V86" s="153">
        <f t="shared" si="24"/>
        <v>-3302</v>
      </c>
      <c r="W86" s="153">
        <f t="shared" si="24"/>
        <v>-8299</v>
      </c>
      <c r="X86" s="153">
        <f t="shared" si="24"/>
        <v>-20155</v>
      </c>
      <c r="Y86" s="153">
        <f t="shared" si="24"/>
        <v>-10230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44782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8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79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0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0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0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1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1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1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2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7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1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3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4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3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5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3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3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3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5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3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4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6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3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3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3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7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8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8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8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9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0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0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</row>
    <row r="246" spans="1:25" ht="20.25" hidden="1" customHeight="1" x14ac:dyDescent="0.25">
      <c r="A246" s="192"/>
      <c r="B246" s="193"/>
      <c r="C246" s="193"/>
      <c r="D246" s="193"/>
      <c r="E246" s="193"/>
      <c r="F246" s="193"/>
      <c r="G246" s="193"/>
      <c r="H246" s="193"/>
      <c r="I246" s="193"/>
      <c r="J246" s="19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2023-04-11T12:00:05Z</cp:lastPrinted>
  <dcterms:created xsi:type="dcterms:W3CDTF">2017-06-08T05:54:08Z</dcterms:created>
  <dcterms:modified xsi:type="dcterms:W3CDTF">2023-04-11T12:02:40Z</dcterms:modified>
</cp:coreProperties>
</file>