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оперативка!$A$2:$Y$234</definedName>
  </definedNames>
  <calcPr calcId="145621"/>
</workbook>
</file>

<file path=xl/calcChain.xml><?xml version="1.0" encoding="utf-8"?>
<calcChain xmlns="http://schemas.openxmlformats.org/spreadsheetml/2006/main">
  <c r="D11" i="1" l="1"/>
  <c r="B22" i="1" l="1"/>
  <c r="C25" i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8" i="1" l="1"/>
  <c r="C147" i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C164" i="1" s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C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C27" i="1"/>
  <c r="Y26" i="1"/>
  <c r="X26" i="1"/>
  <c r="W26" i="1"/>
  <c r="U26" i="1"/>
  <c r="T26" i="1"/>
  <c r="S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0" i="1" l="1"/>
  <c r="C26" i="1"/>
  <c r="C22" i="1"/>
  <c r="D21" i="1"/>
  <c r="C165" i="1"/>
  <c r="C166" i="1" s="1"/>
  <c r="D139" i="1"/>
  <c r="C173" i="1"/>
  <c r="D173" i="1" s="1"/>
  <c r="D164" i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D22" i="1"/>
  <c r="C29" i="1"/>
  <c r="D29" i="1" s="1"/>
  <c r="C182" i="1"/>
  <c r="D182" i="1" s="1"/>
  <c r="D7" i="1"/>
  <c r="C13" i="1"/>
  <c r="C32" i="1"/>
  <c r="D32" i="1" s="1"/>
  <c r="C36" i="1"/>
  <c r="D36" i="1" s="1"/>
  <c r="C34" i="1"/>
  <c r="D34" i="1" s="1"/>
  <c r="C59" i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D165" i="1" l="1"/>
  <c r="C151" i="1"/>
  <c r="D151" i="1" s="1"/>
  <c r="D138" i="1"/>
  <c r="D166" i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<sst xmlns="http://schemas.openxmlformats.org/spreadsheetml/2006/main" count="275" uniqueCount="219">
  <si>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</si>
  <si>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</si>
  <si>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</si>
  <si>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</si>
  <si>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</si>
  <si>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</si>
  <si>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</si>
  <si>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</si>
  <si>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</si>
  <si>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</si>
  <si>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</si>
  <si>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</si>
  <si>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</si>
  <si>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</si>
  <si>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</si>
  <si>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</si>
  <si>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</si>
  <si>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</si>
  <si>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</si>
  <si>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</si>
  <si>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</si>
  <si>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</si>
  <si>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</si>
  <si>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</si>
  <si>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</si>
  <si>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</si>
  <si>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</si>
  <si>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</si>
  <si>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</si>
  <si>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</si>
  <si>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</si>
  <si>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</si>
  <si>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</si>
  <si>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</si>
  <si>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</si>
  <si>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</si>
  <si>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</si>
  <si>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</si>
  <si>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</si>
  <si>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</si>
  <si>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</si>
  <si>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</si>
  <si>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</si>
  <si>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</si>
  <si>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</si>
  <si>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</si>
  <si>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</si>
  <si>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</si>
  <si>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</si>
  <si>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</si>
  <si>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</si>
  <si>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</si>
  <si>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</si>
  <si>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</si>
  <si>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</si>
  <si>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</si>
  <si>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</si>
  <si>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</si>
  <si>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</si>
  <si>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</si>
  <si>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</si>
  <si>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</si>
  <si>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</si>
  <si>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</si>
  <si>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</si>
  <si>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</si>
  <si>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</si>
  <si>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</si>
  <si>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</si>
  <si>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</si>
  <si>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</si>
  <si>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</si>
  <si>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</si>
  <si>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</si>
  <si>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</si>
  <si>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</si>
  <si>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</si>
  <si>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</si>
  <si>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</si>
  <si>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</si>
  <si>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</si>
  <si>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</si>
  <si>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</si>
  <si>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</si>
  <si>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</si>
  <si>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</si>
  <si>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</si>
  <si>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</si>
  <si>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</si>
  <si>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</si>
  <si>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</si>
  <si>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</si>
  <si>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</si>
  <si>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</si>
  <si>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</si>
  <si>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</si>
  <si>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</si>
  <si>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</si>
  <si>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</si>
  <si>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</si>
  <si>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</si>
  <si>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</si>
  <si>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</si>
  <si>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</si>
  <si>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</si>
  <si>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</si>
  <si>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</si>
  <si>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</si>
  <si>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</si>
  <si>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</si>
  <si>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</si>
  <si>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</si>
  <si>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</si>
  <si>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</si>
  <si>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</si>
  <si>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</si>
  <si>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</si>
  <si>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</si>
  <si>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</si>
  <si>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</si>
  <si>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</si>
  <si>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</si>
  <si>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</si>
  <si>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</si>
  <si>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</si>
  <si>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</si>
  <si>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</si>
  <si>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</si>
  <si>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</si>
  <si>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</si>
  <si>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</si>
  <si>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</si>
  <si>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</si>
  <si>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</si>
  <si>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</si>
  <si>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</si>
  <si>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</si>
  <si>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</si>
  <si>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</si>
  <si>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</si>
  <si>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</si>
  <si>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</si>
  <si>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</si>
  <si>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</si>
  <si>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</si>
  <si>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</si>
  <si>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</si>
  <si>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</si>
  <si>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</si>
  <si>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</si>
  <si>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</si>
  <si>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</si>
  <si>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</si>
  <si>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</si>
  <si>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</si>
  <si>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</si>
  <si>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</si>
  <si>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</si>
  <si>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</si>
  <si>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</si>
  <si>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</si>
  <si>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</si>
  <si>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</si>
  <si>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</si>
  <si>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</si>
  <si>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</si>
  <si>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</si>
  <si>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</si>
  <si>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</si>
  <si>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</si>
  <si>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</si>
  <si>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</si>
  <si>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</si>
  <si>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</si>
  <si>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</si>
  <si>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</si>
  <si>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</si>
  <si>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</si>
  <si>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</si>
  <si>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</si>
  <si>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</si>
  <si>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</si>
  <si>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</si>
  <si>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</si>
  <si>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</si>
  <si>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</si>
  <si>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</si>
  <si>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</si>
  <si>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</si>
  <si>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</si>
  <si>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</si>
  <si>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</si>
  <si>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</si>
  <si>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</si>
  <si>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</si>
  <si>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</si>
  <si>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</si>
  <si>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</si>
  <si>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</si>
  <si>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</si>
  <si>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</si>
  <si>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</si>
  <si>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</si>
  <si>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</si>
  <si>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</si>
  <si>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</si>
  <si>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</si>
  <si>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</si>
  <si>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</si>
  <si>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</si>
  <si>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</si>
  <si>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</si>
  <si>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</si>
  <si>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</si>
  <si>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</si>
  <si>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</si>
  <si>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</si>
  <si>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</si>
  <si>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6 апреля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</si>
</sst>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K33" sqref="K33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2" width="13.7109375" style="1" customWidth="1"/>
    <col min="23" max="23" width="13.7109375" style="111" customWidth="1"/>
    <col min="24" max="24" width="13.7109375" style="95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92" t="s">
        <v>218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 x14ac:dyDescent="0.35">
      <c r="A4" s="193" t="s">
        <v>3</v>
      </c>
      <c r="B4" s="196" t="s">
        <v>214</v>
      </c>
      <c r="C4" s="199" t="s">
        <v>215</v>
      </c>
      <c r="D4" s="199" t="s">
        <v>216</v>
      </c>
      <c r="E4" s="202" t="s">
        <v>4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4"/>
      <c r="Z4" s="178" t="s">
        <v>0</v>
      </c>
    </row>
    <row r="5" spans="1:26" s="178" customFormat="1" ht="87" customHeight="1" x14ac:dyDescent="0.25">
      <c r="A5" s="194"/>
      <c r="B5" s="197"/>
      <c r="C5" s="200"/>
      <c r="D5" s="200"/>
      <c r="E5" s="205" t="s">
        <v>5</v>
      </c>
      <c r="F5" s="205" t="s">
        <v>6</v>
      </c>
      <c r="G5" s="205" t="s">
        <v>7</v>
      </c>
      <c r="H5" s="205" t="s">
        <v>8</v>
      </c>
      <c r="I5" s="205" t="s">
        <v>9</v>
      </c>
      <c r="J5" s="205" t="s">
        <v>10</v>
      </c>
      <c r="K5" s="205" t="s">
        <v>11</v>
      </c>
      <c r="L5" s="205" t="s">
        <v>12</v>
      </c>
      <c r="M5" s="205" t="s">
        <v>13</v>
      </c>
      <c r="N5" s="205" t="s">
        <v>14</v>
      </c>
      <c r="O5" s="205" t="s">
        <v>15</v>
      </c>
      <c r="P5" s="205" t="s">
        <v>16</v>
      </c>
      <c r="Q5" s="205" t="s">
        <v>17</v>
      </c>
      <c r="R5" s="205" t="s">
        <v>18</v>
      </c>
      <c r="S5" s="205" t="s">
        <v>19</v>
      </c>
      <c r="T5" s="205" t="s">
        <v>20</v>
      </c>
      <c r="U5" s="205" t="s">
        <v>21</v>
      </c>
      <c r="V5" s="205" t="s">
        <v>22</v>
      </c>
      <c r="W5" s="205" t="s">
        <v>23</v>
      </c>
      <c r="X5" s="205" t="s">
        <v>24</v>
      </c>
      <c r="Y5" s="205" t="s">
        <v>25</v>
      </c>
    </row>
    <row r="6" spans="1:26" s="178" customFormat="1" ht="69.75" customHeight="1" thickBot="1" x14ac:dyDescent="0.3">
      <c r="A6" s="195"/>
      <c r="B6" s="198"/>
      <c r="C6" s="201"/>
      <c r="D6" s="201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</row>
    <row r="7" spans="1:26" s="2" customFormat="1" ht="30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customHeight="1" x14ac:dyDescent="0.2">
      <c r="A8" s="11" t="s">
        <v>27</v>
      </c>
      <c r="B8" s="8">
        <v>50509</v>
      </c>
      <c r="C8" s="8">
        <f>SUM(E8:Y8)</f>
        <v>52609</v>
      </c>
      <c r="D8" s="15">
        <f t="shared" si="0"/>
        <v>1.0415767486982519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1529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1.0934921327762881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0.96833438885370493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customHeight="1" x14ac:dyDescent="0.2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customHeight="1" x14ac:dyDescent="0.2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customHeight="1" x14ac:dyDescent="0.2">
      <c r="A12" s="13" t="s">
        <v>31</v>
      </c>
      <c r="B12" s="8"/>
      <c r="C12" s="8">
        <f>SUM(E12:Y12)</f>
        <v>2169</v>
      </c>
      <c r="D12" s="15"/>
      <c r="E12" s="141">
        <v>110</v>
      </c>
      <c r="F12" s="141">
        <v>310</v>
      </c>
      <c r="G12" s="141"/>
      <c r="H12" s="141">
        <v>180</v>
      </c>
      <c r="I12" s="141">
        <v>145</v>
      </c>
      <c r="J12" s="141">
        <v>450</v>
      </c>
      <c r="K12" s="141">
        <v>34</v>
      </c>
      <c r="L12" s="141">
        <v>30</v>
      </c>
      <c r="M12" s="141"/>
      <c r="N12" s="141"/>
      <c r="O12" s="141"/>
      <c r="P12" s="141"/>
      <c r="Q12" s="141"/>
      <c r="R12" s="141"/>
      <c r="S12" s="141">
        <v>265</v>
      </c>
      <c r="T12" s="141">
        <v>20</v>
      </c>
      <c r="U12" s="141">
        <v>35</v>
      </c>
      <c r="V12" s="141"/>
      <c r="W12" s="141"/>
      <c r="X12" s="141">
        <v>140</v>
      </c>
      <c r="Y12" s="141">
        <v>450</v>
      </c>
    </row>
    <row r="13" spans="1:26" s="12" customFormat="1" ht="30" hidden="1" customHeight="1" x14ac:dyDescent="0.2">
      <c r="A13" s="13" t="s">
        <v>32</v>
      </c>
      <c r="B13" s="15">
        <f>B12/B8</f>
        <v>0</v>
      </c>
      <c r="C13" s="15">
        <f>C12/C8</f>
        <v>4.1228687106768802E-2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customHeight="1" x14ac:dyDescent="0.2">
      <c r="A14" s="18" t="s">
        <v>33</v>
      </c>
      <c r="B14" s="8"/>
      <c r="C14" s="23">
        <f t="shared" ref="C14:C19" si="3">SUM(E14:Y14)</f>
        <v>322</v>
      </c>
      <c r="D14" s="15"/>
      <c r="E14" s="113">
        <v>47</v>
      </c>
      <c r="F14" s="113">
        <v>55</v>
      </c>
      <c r="G14" s="113">
        <v>75</v>
      </c>
      <c r="H14" s="113"/>
      <c r="I14" s="113"/>
      <c r="J14" s="113">
        <v>120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customHeight="1" x14ac:dyDescent="0.2">
      <c r="A20" s="22" t="s">
        <v>39</v>
      </c>
      <c r="B20" s="23">
        <v>100529</v>
      </c>
      <c r="C20" s="23">
        <f>SUM(E20:Y20)</f>
        <v>81875.5</v>
      </c>
      <c r="D20" s="15">
        <f t="shared" si="0"/>
        <v>0.81444657760447237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2436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customHeight="1" x14ac:dyDescent="0.2">
      <c r="A25" s="13" t="s">
        <v>44</v>
      </c>
      <c r="B25" s="23"/>
      <c r="C25" s="23">
        <f>SUM(E25:Y25)</f>
        <v>14009</v>
      </c>
      <c r="D25" s="15"/>
      <c r="E25" s="94">
        <v>1980</v>
      </c>
      <c r="F25" s="94">
        <v>150</v>
      </c>
      <c r="G25" s="94">
        <v>1450</v>
      </c>
      <c r="H25" s="94">
        <v>1693</v>
      </c>
      <c r="I25" s="94"/>
      <c r="J25" s="94">
        <v>420</v>
      </c>
      <c r="K25" s="94">
        <v>439</v>
      </c>
      <c r="L25" s="94"/>
      <c r="M25" s="94">
        <v>1600</v>
      </c>
      <c r="N25" s="94"/>
      <c r="O25" s="94">
        <v>160</v>
      </c>
      <c r="P25" s="94">
        <v>253</v>
      </c>
      <c r="Q25" s="94">
        <v>173</v>
      </c>
      <c r="R25" s="94">
        <v>1290</v>
      </c>
      <c r="S25" s="94">
        <v>1050</v>
      </c>
      <c r="T25" s="94">
        <v>143</v>
      </c>
      <c r="U25" s="94">
        <v>1053</v>
      </c>
      <c r="V25" s="94"/>
      <c r="W25" s="94">
        <v>100</v>
      </c>
      <c r="X25" s="94">
        <v>1675</v>
      </c>
      <c r="Y25" s="94">
        <v>380</v>
      </c>
    </row>
    <row r="26" spans="1:26" s="12" customFormat="1" ht="30" customHeight="1" x14ac:dyDescent="0.2">
      <c r="A26" s="18" t="s">
        <v>45</v>
      </c>
      <c r="B26" s="28"/>
      <c r="C26" s="28">
        <f>C25/C20</f>
        <v>0.17110124518323552</v>
      </c>
      <c r="D26" s="15"/>
      <c r="E26" s="117">
        <f t="shared" ref="E26:Y26" si="7">E25/E20</f>
        <v>0.26052631578947366</v>
      </c>
      <c r="F26" s="117">
        <f t="shared" si="7"/>
        <v>7.5681130171543889E-2</v>
      </c>
      <c r="G26" s="117">
        <f t="shared" si="7"/>
        <v>0.32679738562091504</v>
      </c>
      <c r="H26" s="117">
        <f t="shared" si="7"/>
        <v>0.35153654485049834</v>
      </c>
      <c r="I26" s="117"/>
      <c r="J26" s="117">
        <f t="shared" si="7"/>
        <v>7.1186440677966104E-2</v>
      </c>
      <c r="K26" s="117">
        <f t="shared" si="7"/>
        <v>0.18021346469622332</v>
      </c>
      <c r="L26" s="117"/>
      <c r="M26" s="117">
        <f t="shared" si="7"/>
        <v>0.37834003310475289</v>
      </c>
      <c r="N26" s="117"/>
      <c r="O26" s="117">
        <f t="shared" si="7"/>
        <v>7.5294117647058817E-2</v>
      </c>
      <c r="P26" s="117">
        <f t="shared" si="7"/>
        <v>4.8328557784145174E-2</v>
      </c>
      <c r="Q26" s="117">
        <f t="shared" si="7"/>
        <v>4.7462277091906722E-2</v>
      </c>
      <c r="R26" s="117">
        <f t="shared" si="7"/>
        <v>0.25234741784037557</v>
      </c>
      <c r="S26" s="117">
        <f t="shared" si="7"/>
        <v>0.15373352855051245</v>
      </c>
      <c r="T26" s="117">
        <f t="shared" si="7"/>
        <v>4.0281690140845074E-2</v>
      </c>
      <c r="U26" s="117">
        <f t="shared" si="7"/>
        <v>0.62197282929710573</v>
      </c>
      <c r="V26" s="117"/>
      <c r="W26" s="117">
        <f t="shared" si="7"/>
        <v>1.5777847901546228E-2</v>
      </c>
      <c r="X26" s="117">
        <f t="shared" si="7"/>
        <v>0.30498907501820832</v>
      </c>
      <c r="Y26" s="117">
        <f t="shared" si="7"/>
        <v>0.18357487922705315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customHeight="1" x14ac:dyDescent="0.2">
      <c r="A28" s="25" t="s">
        <v>46</v>
      </c>
      <c r="B28" s="23"/>
      <c r="C28" s="23">
        <f t="shared" si="8"/>
        <v>547</v>
      </c>
      <c r="D28" s="15"/>
      <c r="E28" s="94"/>
      <c r="F28" s="94"/>
      <c r="G28" s="94"/>
      <c r="H28" s="94"/>
      <c r="I28" s="94"/>
      <c r="J28" s="94">
        <v>50</v>
      </c>
      <c r="K28" s="94"/>
      <c r="L28" s="94"/>
      <c r="M28" s="94"/>
      <c r="N28" s="94"/>
      <c r="O28" s="94"/>
      <c r="P28" s="94">
        <v>80</v>
      </c>
      <c r="Q28" s="94">
        <v>267</v>
      </c>
      <c r="R28" s="94"/>
      <c r="S28" s="94"/>
      <c r="T28" s="94"/>
      <c r="U28" s="94"/>
      <c r="V28" s="94"/>
      <c r="W28" s="94"/>
      <c r="X28" s="94">
        <v>40</v>
      </c>
      <c r="Y28" s="94">
        <v>110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</v>
      </c>
      <c r="C29" s="23">
        <f t="shared" si="8"/>
        <v>0.15743078029269419</v>
      </c>
      <c r="D29" s="15" t="e">
        <f t="shared" si="0"/>
        <v>#DIV/0!</v>
      </c>
      <c r="E29" s="116">
        <f t="shared" si="9"/>
        <v>0</v>
      </c>
      <c r="F29" s="116">
        <f t="shared" si="9"/>
        <v>0</v>
      </c>
      <c r="G29" s="116">
        <f t="shared" si="9"/>
        <v>0</v>
      </c>
      <c r="H29" s="116">
        <f t="shared" si="9"/>
        <v>0</v>
      </c>
      <c r="I29" s="116">
        <f t="shared" si="9"/>
        <v>0</v>
      </c>
      <c r="J29" s="116">
        <f t="shared" si="9"/>
        <v>8.4745762711864406E-3</v>
      </c>
      <c r="K29" s="116">
        <f t="shared" si="9"/>
        <v>0</v>
      </c>
      <c r="L29" s="116">
        <f t="shared" si="9"/>
        <v>0</v>
      </c>
      <c r="M29" s="116">
        <f t="shared" si="9"/>
        <v>0</v>
      </c>
      <c r="N29" s="116">
        <f t="shared" si="9"/>
        <v>0</v>
      </c>
      <c r="O29" s="116">
        <f t="shared" si="9"/>
        <v>0</v>
      </c>
      <c r="P29" s="116">
        <f t="shared" si="9"/>
        <v>1.5281757402101241E-2</v>
      </c>
      <c r="Q29" s="116">
        <f t="shared" si="9"/>
        <v>7.3251028806584365E-2</v>
      </c>
      <c r="R29" s="116">
        <f t="shared" si="9"/>
        <v>0</v>
      </c>
      <c r="S29" s="116">
        <f t="shared" si="9"/>
        <v>0</v>
      </c>
      <c r="T29" s="116">
        <f t="shared" si="9"/>
        <v>0</v>
      </c>
      <c r="U29" s="116">
        <f t="shared" si="9"/>
        <v>0</v>
      </c>
      <c r="V29" s="116">
        <f t="shared" si="9"/>
        <v>0</v>
      </c>
      <c r="W29" s="116">
        <f t="shared" si="9"/>
        <v>0</v>
      </c>
      <c r="X29" s="116">
        <f t="shared" si="9"/>
        <v>7.2833211944646759E-3</v>
      </c>
      <c r="Y29" s="116">
        <f t="shared" si="9"/>
        <v>5.3140096618357488E-2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customHeight="1" x14ac:dyDescent="0.2">
      <c r="A33" s="13" t="s">
        <v>48</v>
      </c>
      <c r="B33" s="23"/>
      <c r="C33" s="23">
        <f t="shared" si="8"/>
        <v>12317</v>
      </c>
      <c r="D33" s="15"/>
      <c r="E33" s="94">
        <v>220</v>
      </c>
      <c r="F33" s="94"/>
      <c r="G33" s="94">
        <v>2470</v>
      </c>
      <c r="H33" s="94">
        <v>860</v>
      </c>
      <c r="I33" s="94"/>
      <c r="J33" s="94">
        <v>250</v>
      </c>
      <c r="K33" s="94">
        <v>384</v>
      </c>
      <c r="L33" s="94">
        <v>459</v>
      </c>
      <c r="M33" s="94">
        <v>448</v>
      </c>
      <c r="N33" s="94">
        <v>650</v>
      </c>
      <c r="O33" s="94">
        <v>307</v>
      </c>
      <c r="P33" s="94"/>
      <c r="Q33" s="94"/>
      <c r="R33" s="94">
        <v>386</v>
      </c>
      <c r="S33" s="94">
        <v>830</v>
      </c>
      <c r="T33" s="94">
        <v>1809</v>
      </c>
      <c r="U33" s="94">
        <v>100</v>
      </c>
      <c r="V33" s="94"/>
      <c r="W33" s="94"/>
      <c r="X33" s="94">
        <v>2374</v>
      </c>
      <c r="Y33" s="94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0.11027746192620712</v>
      </c>
      <c r="D34" s="15" t="e">
        <f t="shared" si="0"/>
        <v>#DIV/0!</v>
      </c>
      <c r="E34" s="117">
        <f t="shared" si="11"/>
        <v>0.16755521706016754</v>
      </c>
      <c r="F34" s="117">
        <f t="shared" si="11"/>
        <v>0</v>
      </c>
      <c r="G34" s="117">
        <f t="shared" si="11"/>
        <v>0.2048942347573621</v>
      </c>
      <c r="H34" s="117">
        <f t="shared" si="11"/>
        <v>0.11138453568190648</v>
      </c>
      <c r="I34" s="117">
        <f t="shared" si="11"/>
        <v>0</v>
      </c>
      <c r="J34" s="117">
        <f t="shared" si="11"/>
        <v>4.4138418079096048E-2</v>
      </c>
      <c r="K34" s="117">
        <f t="shared" si="11"/>
        <v>0.10031347962382445</v>
      </c>
      <c r="L34" s="117">
        <f t="shared" si="11"/>
        <v>9.634760705289673E-2</v>
      </c>
      <c r="M34" s="117">
        <f t="shared" si="11"/>
        <v>0.13895781637717122</v>
      </c>
      <c r="N34" s="117">
        <f t="shared" si="11"/>
        <v>0.15587529976019185</v>
      </c>
      <c r="O34" s="117">
        <f t="shared" si="11"/>
        <v>6.9362855851784908E-2</v>
      </c>
      <c r="P34" s="117">
        <f>P33/Q30</f>
        <v>0</v>
      </c>
      <c r="Q34" s="117">
        <f>Q33/R30</f>
        <v>0</v>
      </c>
      <c r="R34" s="117">
        <f>R33/S30</f>
        <v>6.44192256341789E-2</v>
      </c>
      <c r="S34" s="117">
        <f>S33/T30</f>
        <v>0.15470643056849953</v>
      </c>
      <c r="T34" s="117">
        <f t="shared" si="11"/>
        <v>0.33718546132339233</v>
      </c>
      <c r="U34" s="117">
        <f t="shared" si="11"/>
        <v>5.4734537493158181E-2</v>
      </c>
      <c r="V34" s="117">
        <f t="shared" si="11"/>
        <v>0</v>
      </c>
      <c r="W34" s="117">
        <f t="shared" si="11"/>
        <v>0</v>
      </c>
      <c r="X34" s="117">
        <f t="shared" si="11"/>
        <v>0.28437949209391472</v>
      </c>
      <c r="Y34" s="117">
        <f t="shared" si="11"/>
        <v>0.11879049676025918</v>
      </c>
    </row>
    <row r="35" spans="1:29" s="12" customFormat="1" ht="30" customHeight="1" x14ac:dyDescent="0.2">
      <c r="A35" s="25" t="s">
        <v>49</v>
      </c>
      <c r="B35" s="23"/>
      <c r="C35" s="23">
        <f>SUM(E35:Y35)</f>
        <v>7524</v>
      </c>
      <c r="D35" s="15"/>
      <c r="E35" s="94">
        <v>150</v>
      </c>
      <c r="F35" s="94"/>
      <c r="G35" s="94">
        <v>980</v>
      </c>
      <c r="H35" s="94">
        <v>340</v>
      </c>
      <c r="I35" s="94">
        <v>5</v>
      </c>
      <c r="J35" s="94">
        <v>560</v>
      </c>
      <c r="K35" s="94">
        <v>409</v>
      </c>
      <c r="L35" s="94">
        <v>459</v>
      </c>
      <c r="M35" s="94">
        <v>100</v>
      </c>
      <c r="N35" s="94"/>
      <c r="O35" s="94">
        <v>322</v>
      </c>
      <c r="P35" s="94"/>
      <c r="Q35" s="94">
        <v>460</v>
      </c>
      <c r="R35" s="94">
        <v>589</v>
      </c>
      <c r="S35" s="94">
        <v>600</v>
      </c>
      <c r="T35" s="94">
        <v>295</v>
      </c>
      <c r="U35" s="94">
        <v>70</v>
      </c>
      <c r="V35" s="94"/>
      <c r="W35" s="94"/>
      <c r="X35" s="94">
        <v>1787</v>
      </c>
      <c r="Y35" s="94">
        <v>398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6.7364425065582725E-2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8.1294068851099133E-2</v>
      </c>
      <c r="H36" s="116">
        <f t="shared" si="12"/>
        <v>4.4035746664939777E-2</v>
      </c>
      <c r="I36" s="116">
        <f t="shared" si="12"/>
        <v>6.3516260162601625E-4</v>
      </c>
      <c r="J36" s="116">
        <f t="shared" si="12"/>
        <v>9.8870056497175146E-2</v>
      </c>
      <c r="K36" s="116">
        <f t="shared" si="12"/>
        <v>0.10684430512016718</v>
      </c>
      <c r="L36" s="116">
        <f t="shared" si="12"/>
        <v>9.634760705289673E-2</v>
      </c>
      <c r="M36" s="116">
        <f t="shared" si="12"/>
        <v>3.1017369727047148E-2</v>
      </c>
      <c r="N36" s="116">
        <f t="shared" si="12"/>
        <v>0</v>
      </c>
      <c r="O36" s="116">
        <f t="shared" si="12"/>
        <v>7.2751920469950299E-2</v>
      </c>
      <c r="P36" s="116">
        <f>P35/Q30</f>
        <v>0</v>
      </c>
      <c r="Q36" s="116">
        <f>Q35/R30</f>
        <v>0.11861784424961321</v>
      </c>
      <c r="R36" s="116">
        <f>R35/S30</f>
        <v>9.82977303070761E-2</v>
      </c>
      <c r="S36" s="116">
        <f>S35/T30</f>
        <v>0.11183597390493942</v>
      </c>
      <c r="T36" s="116">
        <f t="shared" si="12"/>
        <v>5.498602050326188E-2</v>
      </c>
      <c r="U36" s="116">
        <f t="shared" si="12"/>
        <v>3.8314176245210725E-2</v>
      </c>
      <c r="V36" s="116">
        <f t="shared" si="12"/>
        <v>0</v>
      </c>
      <c r="W36" s="116">
        <f t="shared" si="12"/>
        <v>0</v>
      </c>
      <c r="X36" s="116">
        <f t="shared" si="12"/>
        <v>0.21406324868231913</v>
      </c>
      <c r="Y36" s="116">
        <f t="shared" si="12"/>
        <v>6.1400802221536564E-2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30" customHeight="1" x14ac:dyDescent="0.2">
      <c r="A38" s="25" t="s">
        <v>51</v>
      </c>
      <c r="B38" s="23"/>
      <c r="C38" s="23">
        <f>SUM(E38:Y38)</f>
        <v>2856</v>
      </c>
      <c r="D38" s="15"/>
      <c r="E38" s="94">
        <v>400</v>
      </c>
      <c r="F38" s="94"/>
      <c r="G38" s="94">
        <v>960</v>
      </c>
      <c r="H38" s="94">
        <v>50</v>
      </c>
      <c r="I38" s="94"/>
      <c r="J38" s="94">
        <v>120</v>
      </c>
      <c r="K38" s="94"/>
      <c r="L38" s="94"/>
      <c r="M38" s="94"/>
      <c r="N38" s="94"/>
      <c r="O38" s="94"/>
      <c r="P38" s="94"/>
      <c r="Q38" s="94">
        <v>931</v>
      </c>
      <c r="R38" s="94">
        <v>95</v>
      </c>
      <c r="S38" s="94">
        <v>80</v>
      </c>
      <c r="T38" s="94"/>
      <c r="U38" s="94">
        <v>75</v>
      </c>
      <c r="V38" s="94">
        <v>30</v>
      </c>
      <c r="W38" s="94"/>
      <c r="X38" s="94"/>
      <c r="Y38" s="94">
        <v>115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customHeight="1" x14ac:dyDescent="0.2">
      <c r="A40" s="73" t="s">
        <v>53</v>
      </c>
      <c r="B40" s="23"/>
      <c r="C40" s="23">
        <f>SUM(E40:Y40)</f>
        <v>988</v>
      </c>
      <c r="D40" s="15"/>
      <c r="E40" s="94">
        <v>250</v>
      </c>
      <c r="F40" s="94"/>
      <c r="G40" s="94">
        <v>130</v>
      </c>
      <c r="H40" s="94"/>
      <c r="I40" s="94"/>
      <c r="J40" s="94"/>
      <c r="K40" s="94"/>
      <c r="L40" s="94">
        <v>25</v>
      </c>
      <c r="M40" s="94"/>
      <c r="N40" s="94"/>
      <c r="O40" s="94"/>
      <c r="P40" s="94"/>
      <c r="Q40" s="94">
        <v>583</v>
      </c>
      <c r="R40" s="94"/>
      <c r="S40" s="94"/>
      <c r="T40" s="94"/>
      <c r="U40" s="94"/>
      <c r="V40" s="94"/>
      <c r="W40" s="94"/>
      <c r="X40" s="94"/>
      <c r="Y40" s="94"/>
    </row>
    <row r="41" spans="1:29" s="2" customFormat="1" ht="30" hidden="1" customHeight="1" x14ac:dyDescent="0.25">
      <c r="A41" s="11" t="s">
        <v>160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5702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customHeight="1" x14ac:dyDescent="0.25">
      <c r="A42" s="31" t="s">
        <v>158</v>
      </c>
      <c r="B42" s="23"/>
      <c r="C42" s="23">
        <f>SUM(E42:Y42)</f>
        <v>200</v>
      </c>
      <c r="D42" s="15"/>
      <c r="E42" s="135">
        <v>90</v>
      </c>
      <c r="F42" s="113"/>
      <c r="G42" s="113">
        <v>110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20"/>
    </row>
    <row r="43" spans="1:29" s="2" customFormat="1" ht="30" hidden="1" customHeight="1" x14ac:dyDescent="0.25">
      <c r="A43" s="17" t="s">
        <v>186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425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0</v>
      </c>
      <c r="C44" s="32">
        <f>C42/C41</f>
        <v>9.4785382198357367E-4</v>
      </c>
      <c r="D44" s="15" t="e">
        <f t="shared" si="0"/>
        <v>#DIV/0!</v>
      </c>
      <c r="E44" s="118">
        <f t="shared" ref="E44:Y44" si="14">E42/E41</f>
        <v>8.4905660377358489E-3</v>
      </c>
      <c r="F44" s="118">
        <f t="shared" si="14"/>
        <v>0</v>
      </c>
      <c r="G44" s="118">
        <f t="shared" si="14"/>
        <v>7.6976906927921623E-3</v>
      </c>
      <c r="H44" s="118">
        <f t="shared" si="14"/>
        <v>0</v>
      </c>
      <c r="I44" s="118">
        <f t="shared" si="14"/>
        <v>0</v>
      </c>
      <c r="J44" s="118">
        <f t="shared" si="14"/>
        <v>0</v>
      </c>
      <c r="K44" s="118">
        <f t="shared" si="14"/>
        <v>0</v>
      </c>
      <c r="L44" s="118">
        <f t="shared" si="14"/>
        <v>0</v>
      </c>
      <c r="M44" s="118">
        <f t="shared" si="14"/>
        <v>0</v>
      </c>
      <c r="N44" s="118">
        <f t="shared" si="14"/>
        <v>0</v>
      </c>
      <c r="O44" s="118">
        <f t="shared" si="14"/>
        <v>0</v>
      </c>
      <c r="P44" s="118">
        <f t="shared" si="14"/>
        <v>0</v>
      </c>
      <c r="Q44" s="118">
        <f t="shared" si="14"/>
        <v>0</v>
      </c>
      <c r="R44" s="118">
        <f t="shared" si="14"/>
        <v>0</v>
      </c>
      <c r="S44" s="118">
        <f t="shared" si="14"/>
        <v>0</v>
      </c>
      <c r="T44" s="118">
        <f t="shared" si="14"/>
        <v>0</v>
      </c>
      <c r="U44" s="118">
        <f t="shared" si="14"/>
        <v>0</v>
      </c>
      <c r="V44" s="118">
        <f t="shared" si="14"/>
        <v>0</v>
      </c>
      <c r="W44" s="118">
        <f t="shared" si="14"/>
        <v>0</v>
      </c>
      <c r="X44" s="118">
        <f t="shared" si="14"/>
        <v>0</v>
      </c>
      <c r="Y44" s="118">
        <f t="shared" si="14"/>
        <v>0</v>
      </c>
      <c r="Z44" s="21"/>
    </row>
    <row r="45" spans="1:29" s="2" customFormat="1" ht="30" customHeight="1" x14ac:dyDescent="0.25">
      <c r="A45" s="18" t="s">
        <v>159</v>
      </c>
      <c r="B45" s="23"/>
      <c r="C45" s="23">
        <f>SUM(E45:Y45)</f>
        <v>50</v>
      </c>
      <c r="D45" s="15"/>
      <c r="E45" s="119">
        <v>50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21"/>
    </row>
    <row r="46" spans="1:29" s="2" customFormat="1" ht="30" customHeight="1" x14ac:dyDescent="0.25">
      <c r="A46" s="18" t="s">
        <v>54</v>
      </c>
      <c r="B46" s="23"/>
      <c r="C46" s="23">
        <f>SUM(E46:Y46)</f>
        <v>110</v>
      </c>
      <c r="D46" s="15"/>
      <c r="E46" s="94"/>
      <c r="F46" s="94"/>
      <c r="G46" s="94">
        <v>110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49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 x14ac:dyDescent="0.25">
      <c r="A51" s="17" t="s">
        <v>161</v>
      </c>
      <c r="B51" s="23">
        <v>251283</v>
      </c>
      <c r="C51" s="23">
        <f t="shared" si="15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 x14ac:dyDescent="0.25">
      <c r="A52" s="17" t="s">
        <v>162</v>
      </c>
      <c r="B52" s="23">
        <v>174016</v>
      </c>
      <c r="C52" s="23">
        <f t="shared" si="15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5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1.1864406779661016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 x14ac:dyDescent="0.25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 x14ac:dyDescent="0.25">
      <c r="A58" s="31" t="s">
        <v>154</v>
      </c>
      <c r="B58" s="27">
        <v>828</v>
      </c>
      <c r="C58" s="27">
        <f t="shared" si="15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76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1.9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 x14ac:dyDescent="0.25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 x14ac:dyDescent="0.25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 x14ac:dyDescent="0.25">
      <c r="A63" s="18" t="s">
        <v>190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1939.5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1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1"/>
        <v>19342</v>
      </c>
      <c r="D71" s="15">
        <f t="shared" ref="D71:D79" si="22">C71/B71</f>
        <v>1.0706299125428982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691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1"/>
        <v>10605</v>
      </c>
      <c r="D72" s="15">
        <f t="shared" si="22"/>
        <v>1.218265364732912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691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-212390</v>
      </c>
      <c r="D86" s="15"/>
      <c r="E86" s="153">
        <f>(E42-E87)</f>
        <v>-10530</v>
      </c>
      <c r="F86" s="153">
        <f t="shared" ref="F86:Y86" si="24">(F42-F87)</f>
        <v>-6336</v>
      </c>
      <c r="G86" s="153">
        <f t="shared" si="24"/>
        <v>-14180</v>
      </c>
      <c r="H86" s="153">
        <f t="shared" si="24"/>
        <v>-11599</v>
      </c>
      <c r="I86" s="153">
        <f t="shared" si="24"/>
        <v>-6400</v>
      </c>
      <c r="J86" s="153">
        <f t="shared" si="24"/>
        <v>-15780</v>
      </c>
      <c r="K86" s="153">
        <f t="shared" si="24"/>
        <v>-10934</v>
      </c>
      <c r="L86" s="153">
        <f t="shared" si="24"/>
        <v>-10102</v>
      </c>
      <c r="M86" s="153">
        <f t="shared" si="24"/>
        <v>-10378</v>
      </c>
      <c r="N86" s="153">
        <f t="shared" si="24"/>
        <v>-4591</v>
      </c>
      <c r="O86" s="153">
        <f t="shared" si="24"/>
        <v>-5460</v>
      </c>
      <c r="P86" s="153">
        <f t="shared" si="24"/>
        <v>-7565</v>
      </c>
      <c r="Q86" s="153">
        <f t="shared" si="24"/>
        <v>-11136</v>
      </c>
      <c r="R86" s="153">
        <f t="shared" si="24"/>
        <v>-13556</v>
      </c>
      <c r="S86" s="153">
        <f t="shared" si="24"/>
        <v>-11999</v>
      </c>
      <c r="T86" s="153">
        <f t="shared" si="24"/>
        <v>-10088</v>
      </c>
      <c r="U86" s="153">
        <f t="shared" si="24"/>
        <v>-9650</v>
      </c>
      <c r="V86" s="153">
        <f t="shared" si="24"/>
        <v>-3302</v>
      </c>
      <c r="W86" s="153">
        <f t="shared" si="24"/>
        <v>-8299</v>
      </c>
      <c r="X86" s="153">
        <f t="shared" si="24"/>
        <v>-20155</v>
      </c>
      <c r="Y86" s="153">
        <f t="shared" si="24"/>
        <v>-10350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85636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 x14ac:dyDescent="0.2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f>O101-O100-O99</f>
        <v>8520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6">C104/B104</f>
        <v>1.0137505628939967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0.98802816901408452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6"/>
        <v>6.0351413292589765E-2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102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 x14ac:dyDescent="0.2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 x14ac:dyDescent="0.2">
      <c r="A111" s="172" t="s">
        <v>97</v>
      </c>
      <c r="B111" s="173">
        <v>297991</v>
      </c>
      <c r="C111" s="173">
        <f>SUM(E111:Y111)</f>
        <v>298518</v>
      </c>
      <c r="D111" s="174">
        <f t="shared" si="26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6"/>
        <v>1.0137505628939967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 x14ac:dyDescent="0.2">
      <c r="A113" s="11" t="s">
        <v>197</v>
      </c>
      <c r="B113" s="93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3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3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 x14ac:dyDescent="0.2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 x14ac:dyDescent="0.2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f t="shared" si="38"/>
        <v>30.736516987407935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f t="shared" ref="O127:Y127" si="45">O121/O113*10</f>
        <v>34.034102511741878</v>
      </c>
      <c r="P127" s="160">
        <f t="shared" si="45"/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f t="shared" si="47"/>
        <v>28.751219512195121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f t="shared" si="48"/>
        <v>34.423428920073214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 x14ac:dyDescent="0.2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 x14ac:dyDescent="0.2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/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0.625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8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8"/>
        <v>0.9896596207139442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0.8482384823848238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4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91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7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4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2">
        <f t="shared" ref="E223:Y223" si="124">E220/E221</f>
        <v>0.5</v>
      </c>
      <c r="F223" s="92">
        <f t="shared" si="124"/>
        <v>1.05</v>
      </c>
      <c r="G223" s="92">
        <f t="shared" si="124"/>
        <v>1.1665406201488675</v>
      </c>
      <c r="H223" s="92">
        <f t="shared" si="124"/>
        <v>1.1668619514273542</v>
      </c>
      <c r="I223" s="92">
        <f t="shared" si="124"/>
        <v>0.83419514388489213</v>
      </c>
      <c r="J223" s="92">
        <f t="shared" si="124"/>
        <v>1.1945618834452458</v>
      </c>
      <c r="K223" s="92">
        <f t="shared" si="124"/>
        <v>6.619718309859155</v>
      </c>
      <c r="L223" s="92">
        <f t="shared" si="124"/>
        <v>0.798800934864343</v>
      </c>
      <c r="M223" s="92">
        <f t="shared" si="124"/>
        <v>0.97005158210793752</v>
      </c>
      <c r="N223" s="92">
        <f t="shared" si="124"/>
        <v>1.1666920847948756</v>
      </c>
      <c r="O223" s="92">
        <f t="shared" si="124"/>
        <v>1.4307146753955264</v>
      </c>
      <c r="P223" s="92">
        <f t="shared" si="124"/>
        <v>0.93165887850467288</v>
      </c>
      <c r="Q223" s="92">
        <f t="shared" si="124"/>
        <v>1.3249427917620138</v>
      </c>
      <c r="R223" s="92">
        <f t="shared" si="124"/>
        <v>2.4412855377008653</v>
      </c>
      <c r="S223" s="92">
        <f t="shared" si="124"/>
        <v>1.4391325776244455</v>
      </c>
      <c r="T223" s="92">
        <f t="shared" si="124"/>
        <v>0.81031823653325308</v>
      </c>
      <c r="U223" s="92">
        <f t="shared" si="124"/>
        <v>1.3028372900984366</v>
      </c>
      <c r="V223" s="92">
        <f t="shared" si="124"/>
        <v>1.5772870662460567</v>
      </c>
      <c r="W223" s="116">
        <f t="shared" si="124"/>
        <v>1.024337479718767</v>
      </c>
      <c r="X223" s="92">
        <f t="shared" si="124"/>
        <v>1.0430699481865284</v>
      </c>
      <c r="Y223" s="92">
        <f t="shared" si="124"/>
        <v>0.95850005129783522</v>
      </c>
    </row>
    <row r="224" spans="1:35" s="157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4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6">I224/I225</f>
        <v>1.2098494812216865</v>
      </c>
      <c r="J227" s="92">
        <f t="shared" ref="J227:P227" si="127">J224/J225</f>
        <v>3.1866464339908953</v>
      </c>
      <c r="K227" s="92">
        <f t="shared" si="127"/>
        <v>0.82532906438989684</v>
      </c>
      <c r="L227" s="92">
        <f t="shared" si="127"/>
        <v>1.2973064400186054</v>
      </c>
      <c r="M227" s="92">
        <f t="shared" si="127"/>
        <v>2.4572180781044319</v>
      </c>
      <c r="N227" s="92">
        <f t="shared" si="127"/>
        <v>1.0185739964050329</v>
      </c>
      <c r="O227" s="92">
        <f t="shared" si="127"/>
        <v>0.51557465091299681</v>
      </c>
      <c r="P227" s="92">
        <f t="shared" si="127"/>
        <v>1.1164405175134111</v>
      </c>
      <c r="Q227" s="92">
        <f t="shared" ref="Q227" si="128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9">U224/U225</f>
        <v>1.8065591995553085</v>
      </c>
      <c r="V227" s="92"/>
      <c r="W227" s="116">
        <f t="shared" si="129"/>
        <v>1.2068746021642267</v>
      </c>
      <c r="X227" s="92">
        <f t="shared" si="129"/>
        <v>1.5225078935498422</v>
      </c>
      <c r="Y227" s="92">
        <f t="shared" si="129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4">
        <f t="shared" si="130"/>
        <v>10224.35</v>
      </c>
      <c r="Q233" s="94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4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3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3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 x14ac:dyDescent="0.35">
      <c r="A245" s="209"/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</row>
    <row r="246" spans="1:25" ht="20.25" hidden="1" customHeight="1" x14ac:dyDescent="0.25">
      <c r="A246" s="207"/>
      <c r="B246" s="208"/>
      <c r="C246" s="208"/>
      <c r="D246" s="208"/>
      <c r="E246" s="208"/>
      <c r="F246" s="208"/>
      <c r="G246" s="208"/>
      <c r="H246" s="208"/>
      <c r="I246" s="208"/>
      <c r="J246" s="208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2023-04-06T13:37:56Z</cp:lastPrinted>
  <dcterms:created xsi:type="dcterms:W3CDTF">2017-06-08T05:54:08Z</dcterms:created>
  <dcterms:modified xsi:type="dcterms:W3CDTF">2023-04-07T05:03:33Z</dcterms:modified>
</cp:coreProperties>
</file>