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<sst xmlns="http://schemas.openxmlformats.org/spreadsheetml/2006/main" count="275" uniqueCount="124">
  <si>
    <t xml:space="preserve">Информация о необрабатываемых землях и земельных участках и вводе их в оборот на территории Аликовского муниципального округа (по каждому земельному участку и массиву)</t>
  </si>
  <si>
    <t xml:space="preserve">№ п/п</t>
  </si>
  <si>
    <t xml:space="preserve">Наименование муниципального образования (с/пос.)</t>
  </si>
  <si>
    <t xml:space="preserve">кадастровый номер/квартал земельного участка</t>
  </si>
  <si>
    <t xml:space="preserve">местоположение</t>
  </si>
  <si>
    <t xml:space="preserve">уровень собственности (федеральная, республиканская, муниципальная, неразграниченная, частная)</t>
  </si>
  <si>
    <t xml:space="preserve">правообладатель (физ. лицо, юр. лицо, муниципальный район, с/пос. и.т.д)</t>
  </si>
  <si>
    <t xml:space="preserve">вид права (собственность, аренда)</t>
  </si>
  <si>
    <t xml:space="preserve">дата регистрации права собственности</t>
  </si>
  <si>
    <t xml:space="preserve">срок аренды</t>
  </si>
  <si>
    <t xml:space="preserve">дата заключения договора аренды</t>
  </si>
  <si>
    <t xml:space="preserve">Площадь необрабатываемых земель на 01.03.2023</t>
  </si>
  <si>
    <t xml:space="preserve">план ввода 2023 года</t>
  </si>
  <si>
    <t xml:space="preserve">введено в 2023 году</t>
  </si>
  <si>
    <t xml:space="preserve">дата проведения контрольно-надзорных мероприятий</t>
  </si>
  <si>
    <t xml:space="preserve">дата направления материалов в органы государственного земельного надзора</t>
  </si>
  <si>
    <t xml:space="preserve">дата</t>
  </si>
  <si>
    <t xml:space="preserve">га</t>
  </si>
  <si>
    <t xml:space="preserve">лицо, планирующее осуществить ввод </t>
  </si>
  <si>
    <t xml:space="preserve">ввод</t>
  </si>
  <si>
    <t xml:space="preserve">из них</t>
  </si>
  <si>
    <t xml:space="preserve">объявления аукциона о предоставлении зеельного участка</t>
  </si>
  <si>
    <t xml:space="preserve">предоставления земельного участка</t>
  </si>
  <si>
    <t xml:space="preserve">всего, га </t>
  </si>
  <si>
    <t xml:space="preserve">агротехника, га</t>
  </si>
  <si>
    <t xml:space="preserve">сев, га</t>
  </si>
  <si>
    <t xml:space="preserve">переведено в иные угордья, га</t>
  </si>
  <si>
    <t xml:space="preserve">лицо, обеспечившее ввод</t>
  </si>
  <si>
    <t xml:space="preserve">стоимость проведенных работ</t>
  </si>
  <si>
    <t xml:space="preserve">наименование работ, в том числе: поверхностная обработка почв (дискование, фрезерование), глубокая вспашка почв (до 40 - 45 см), культивация почвы, боронование почв, внесение гербицидов (без учета затрат на приобретение гербицидов), сев</t>
  </si>
  <si>
    <t xml:space="preserve">стоимость, тыс. руб.</t>
  </si>
  <si>
    <t xml:space="preserve">Аликовский территориальный округ</t>
  </si>
  <si>
    <t xml:space="preserve">21:07:142802:108</t>
  </si>
  <si>
    <t xml:space="preserve">Чувашская Республика, Аликовский муниципальный округ,  Аликовский  ТО</t>
  </si>
  <si>
    <t xml:space="preserve">частная</t>
  </si>
  <si>
    <t xml:space="preserve">ЧРООИ «Союз «Чернобыль»</t>
  </si>
  <si>
    <t xml:space="preserve">собственность</t>
  </si>
  <si>
    <t xml:space="preserve">21:07:210901:363</t>
  </si>
  <si>
    <t xml:space="preserve">Администрация Аликовский МО</t>
  </si>
  <si>
    <t xml:space="preserve">21:07:142802:315</t>
  </si>
  <si>
    <t xml:space="preserve">21:07:210901:355</t>
  </si>
  <si>
    <t xml:space="preserve">Густенко Евгений Михайлович</t>
  </si>
  <si>
    <t xml:space="preserve">21:07:210901:314</t>
  </si>
  <si>
    <t xml:space="preserve">Васильев Николай Васильевич</t>
  </si>
  <si>
    <t xml:space="preserve">Всего по поселению</t>
  </si>
  <si>
    <t xml:space="preserve">Таутовский территориальный округ</t>
  </si>
  <si>
    <t xml:space="preserve">Чувашская Республика, Аликовский муниципальный округ, Таутовский  ТО</t>
  </si>
  <si>
    <t xml:space="preserve">неразграниченная в собственности</t>
  </si>
  <si>
    <t xml:space="preserve">21:07:081601:186 </t>
  </si>
  <si>
    <t xml:space="preserve">21:07:080105</t>
  </si>
  <si>
    <t xml:space="preserve">Чувашская Республика, Аликовский муниципальный округ,  Аликовский  ТО.</t>
  </si>
  <si>
    <t xml:space="preserve">Администрация Таутовского ТО</t>
  </si>
  <si>
    <t xml:space="preserve">21:07:000000:3124</t>
  </si>
  <si>
    <t xml:space="preserve">муниципальная</t>
  </si>
  <si>
    <t xml:space="preserve">Иванова Елена Германовна</t>
  </si>
  <si>
    <t xml:space="preserve">21:07:142701</t>
  </si>
  <si>
    <t xml:space="preserve">-</t>
  </si>
  <si>
    <t xml:space="preserve">2готово</t>
  </si>
  <si>
    <t xml:space="preserve">Яндобинский территориальный округ</t>
  </si>
  <si>
    <t xml:space="preserve">21:07:241601:285</t>
  </si>
  <si>
    <t xml:space="preserve">Администрация Яндобинского ТО</t>
  </si>
  <si>
    <t xml:space="preserve">3готово</t>
  </si>
  <si>
    <t xml:space="preserve">Шумшевашский территориальный округ</t>
  </si>
  <si>
    <t xml:space="preserve">21:07:071401:425 </t>
  </si>
  <si>
    <t xml:space="preserve">Администрация Шумшевашского ТО</t>
  </si>
  <si>
    <t xml:space="preserve">21:07:070401:124 </t>
  </si>
  <si>
    <t xml:space="preserve">21:07:190104:29 </t>
  </si>
  <si>
    <t xml:space="preserve">21:07:190104:30 </t>
  </si>
  <si>
    <t xml:space="preserve">21:07:060501:146 </t>
  </si>
  <si>
    <t xml:space="preserve">21:07:060501:204 </t>
  </si>
  <si>
    <t xml:space="preserve">21:07:060501:193 </t>
  </si>
  <si>
    <t xml:space="preserve">Илгышевский территориальный округ</t>
  </si>
  <si>
    <t xml:space="preserve">21:07:210901:369 </t>
  </si>
  <si>
    <t xml:space="preserve">Чувашская Республика,Аликовский муниципальный округ, Илгышевский ТО</t>
  </si>
  <si>
    <t xml:space="preserve">Администрация Илгышевского ТО</t>
  </si>
  <si>
    <t xml:space="preserve">21:07:000000:3409  </t>
  </si>
  <si>
    <t xml:space="preserve">21:07:000000:3405  </t>
  </si>
  <si>
    <t xml:space="preserve">21:07:000000:2996 </t>
  </si>
  <si>
    <t xml:space="preserve">13.1132017</t>
  </si>
  <si>
    <t xml:space="preserve">Крымзарайкинский территориальный округ</t>
  </si>
  <si>
    <t xml:space="preserve">21:07:060501:226 </t>
  </si>
  <si>
    <t xml:space="preserve">Чувашская Республика,Аликовский муниципальный округ, Крызарайкинск ТО</t>
  </si>
  <si>
    <t xml:space="preserve">Администрация Крымзарайкинского ТО</t>
  </si>
  <si>
    <t xml:space="preserve">21:07:181101:184 </t>
  </si>
  <si>
    <t xml:space="preserve">21:07:171701:116  </t>
  </si>
  <si>
    <t xml:space="preserve">21:07:171701:127 </t>
  </si>
  <si>
    <t xml:space="preserve">21:07:171701:128 </t>
  </si>
  <si>
    <t xml:space="preserve">21:07:170901:138 </t>
  </si>
  <si>
    <t xml:space="preserve">21:07:000000:2978 </t>
  </si>
  <si>
    <t xml:space="preserve">Петров Арнольд Анатольевич</t>
  </si>
  <si>
    <t xml:space="preserve">6готово</t>
  </si>
  <si>
    <t xml:space="preserve">Питишевский территориальный округ</t>
  </si>
  <si>
    <t xml:space="preserve">21:07:190104:23</t>
  </si>
  <si>
    <t xml:space="preserve">Чувашская Республика,Аликовский район, Питишевский ТО.</t>
  </si>
  <si>
    <t xml:space="preserve">Администрация Питишевского ТО</t>
  </si>
  <si>
    <t xml:space="preserve">21:07:000000:3395</t>
  </si>
  <si>
    <t xml:space="preserve">Чувашская Республика,Аликовский район, Питишевское с/пос.</t>
  </si>
  <si>
    <t xml:space="preserve">7готово</t>
  </si>
  <si>
    <t xml:space="preserve">Ефремкасинский территориальный округ</t>
  </si>
  <si>
    <t xml:space="preserve">21:07:251301:1</t>
  </si>
  <si>
    <t xml:space="preserve">Чувашская Республика,Аликовский муниципальный округ, Ефремкасинский ТО</t>
  </si>
  <si>
    <t xml:space="preserve">Горшков Борислав Викентьевич</t>
  </si>
  <si>
    <t xml:space="preserve">21:07:251201:1</t>
  </si>
  <si>
    <t xml:space="preserve">21:07:251101:1</t>
  </si>
  <si>
    <t xml:space="preserve">21:07:251001:1</t>
  </si>
  <si>
    <t xml:space="preserve">Раскильдинский территориальный округ</t>
  </si>
  <si>
    <t xml:space="preserve">21:07:000000:2894</t>
  </si>
  <si>
    <t xml:space="preserve">Чувашская Республика,Аликовский муниципальный округ, Раскильдинский ТО</t>
  </si>
  <si>
    <t xml:space="preserve">Михайлов Андрей Владиславович</t>
  </si>
  <si>
    <t xml:space="preserve">21:07:100105:20</t>
  </si>
  <si>
    <t xml:space="preserve">Мамедов Ильдырым  Орудж Оглы</t>
  </si>
  <si>
    <t xml:space="preserve">21:07:110401:105</t>
  </si>
  <si>
    <t xml:space="preserve">Обручков Игорь Валерьевич</t>
  </si>
  <si>
    <t xml:space="preserve">21:07:090501:190</t>
  </si>
  <si>
    <t xml:space="preserve">21:07:090501:188</t>
  </si>
  <si>
    <t xml:space="preserve">21:07:000000:2987</t>
  </si>
  <si>
    <t xml:space="preserve">Администрация Раскильдинского ТО</t>
  </si>
  <si>
    <t xml:space="preserve">ООО «ВДС»</t>
  </si>
  <si>
    <t xml:space="preserve">Большевыльский территориальный округ</t>
  </si>
  <si>
    <t xml:space="preserve">Чувашская Республика,Аликовский муниципальный округ, Большевыльский ТО</t>
  </si>
  <si>
    <t xml:space="preserve">21:07:030301:67</t>
  </si>
  <si>
    <t xml:space="preserve">21:07:030301:68</t>
  </si>
  <si>
    <t xml:space="preserve">План ввода </t>
  </si>
  <si>
    <t xml:space="preserve">Итого по району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</si>
</sst>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0"/>
    <numFmt numFmtId="166" formatCode="DD/MM/YYYY"/>
    <numFmt numFmtId="167" formatCode="[HH]:MM:SS"/>
    <numFmt numFmtId="168" formatCode="DD/MM/YY"/>
    <numFmt numFmtId="169" formatCode="0.00"/>
    <numFmt numFmtId="170" formatCode="#,##0.00"/>
  </numFmts>
  <fonts count="22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2"/>
      <color rgb="FF000000"/>
      <name val="Calibri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 val="true"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b val="true"/>
      <sz val="12"/>
      <name val="Times New Roman"/>
      <family val="1"/>
      <charset val="204"/>
    </font>
    <font>
      <b val="true"/>
      <sz val="11"/>
      <name val="Times New Roman"/>
      <family val="1"/>
      <charset val="204"/>
    </font>
    <font>
      <b val="true"/>
      <sz val="13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  <font>
      <b val="true"/>
      <sz val="12"/>
      <color rgb="FF000000"/>
      <name val="Times New Roman"/>
      <family val="1"/>
      <charset val="204"/>
    </font>
    <font>
      <b val="true"/>
      <sz val="13"/>
      <color rgb="FF000000"/>
      <name val="Calibri"/>
      <family val="2"/>
      <charset val="204"/>
    </font>
    <font>
      <b val="true"/>
      <sz val="12"/>
      <color rgb="FF000000"/>
      <name val="Calibri"/>
      <family val="2"/>
      <charset val="204"/>
    </font>
    <font>
      <b val="true"/>
      <sz val="13"/>
      <color rgb="FFCE181E"/>
      <name val="Times New Roman"/>
      <family val="1"/>
      <charset val="204"/>
    </font>
    <font>
      <b val="true"/>
      <sz val="13"/>
      <color rgb="FFCE181E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200"/>
        <bgColor rgb="FFFFFF00"/>
      </patternFill>
    </fill>
  </fills>
  <borders count="5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top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5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6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5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9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0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1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8" fontId="6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2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3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0" fillId="0" borderId="3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3" fillId="0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7" fontId="10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0" fillId="0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4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0" fillId="0" borderId="3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5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9" fontId="10" fillId="0" borderId="3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9" fontId="10" fillId="0" borderId="3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6" fontId="10" fillId="0" borderId="3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3" fillId="0" borderId="3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0" fillId="0" borderId="3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0" fillId="0" borderId="3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6" fontId="15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8" fontId="10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9" fontId="13" fillId="0" borderId="3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6" fillId="0" borderId="4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general" vertical="top" textRotation="0" wrapText="false" indent="0" shrinkToFit="false"/>
      <protection locked="true" hidden="false"/>
    </xf>
    <xf numFmtId="166" fontId="10" fillId="0" borderId="4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3" fillId="2" borderId="3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9" fontId="10" fillId="0" borderId="4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0" fillId="0" borderId="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0" fillId="0" borderId="3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5" fillId="0" borderId="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9" fontId="13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9" fontId="17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8" fontId="15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7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8" fillId="0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8" fillId="0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7" fillId="0" borderId="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6" fontId="10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0" fontId="10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70" fontId="13" fillId="0" borderId="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9" fontId="10" fillId="0" borderId="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70" fontId="13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9" fontId="13" fillId="0" borderId="4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3" fillId="0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3" fillId="0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8" fontId="10" fillId="0" borderId="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9" fillId="2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7" fillId="2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9" fillId="2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7" fillId="2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9" fontId="10" fillId="0" borderId="4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0" fillId="0" borderId="4" xfId="0" applyFont="false" applyBorder="true" applyAlignment="true" applyProtection="false">
      <alignment horizontal="general" vertical="top" textRotation="0" wrapText="true" indent="0" shrinkToFit="false"/>
      <protection locked="true" hidden="false"/>
    </xf>
    <xf numFmtId="164" fontId="13" fillId="2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15" fillId="0" borderId="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3" fillId="0" borderId="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3" fillId="3" borderId="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9" fontId="10" fillId="3" borderId="3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20" fillId="3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9" fillId="3" borderId="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9" fontId="10" fillId="2" borderId="4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8" fillId="2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2" borderId="4" xfId="0" applyFont="fals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3" fillId="3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0" fillId="3" borderId="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3" borderId="4" xfId="0" applyFont="fals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0" fillId="3" borderId="3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3" fillId="3" borderId="3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0" fillId="3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0" fillId="3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0" fillId="3" borderId="3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5" fillId="3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21" fillId="3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3" fillId="2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CE181E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4:X72"/>
  <sheetViews>
    <sheetView showFormulas="false" showGridLines="true" showRowColHeaders="true" showZeros="true" rightToLeft="false" tabSelected="true" showOutlineSymbols="true" defaultGridColor="true" view="pageBreakPreview" topLeftCell="A1" colorId="64" zoomScale="65" zoomScaleNormal="100" zoomScalePageLayoutView="65" workbookViewId="0">
      <selection pane="topLeft" activeCell="K6" activeCellId="0" sqref="K6"/>
    </sheetView>
  </sheetViews>
  <sheetFormatPr defaultRowHeight="15" zeroHeight="false" outlineLevelRow="0" outlineLevelCol="0"/>
  <cols>
    <col collapsed="false" customWidth="true" hidden="false" outlineLevel="0" max="1" min="1" style="1" width="8.67"/>
    <col collapsed="false" customWidth="true" hidden="false" outlineLevel="0" max="2" min="2" style="1" width="24.75"/>
    <col collapsed="false" customWidth="true" hidden="false" outlineLevel="0" max="3" min="3" style="1" width="24.87"/>
    <col collapsed="false" customWidth="true" hidden="false" outlineLevel="0" max="4" min="4" style="1" width="20.14"/>
    <col collapsed="false" customWidth="true" hidden="false" outlineLevel="0" max="5" min="5" style="1" width="22.23"/>
    <col collapsed="false" customWidth="true" hidden="false" outlineLevel="0" max="6" min="6" style="1" width="23.49"/>
    <col collapsed="false" customWidth="true" hidden="false" outlineLevel="0" max="7" min="7" style="1" width="16.48"/>
    <col collapsed="false" customWidth="true" hidden="false" outlineLevel="0" max="8" min="8" style="2" width="15.39"/>
    <col collapsed="false" customWidth="true" hidden="false" outlineLevel="0" max="9" min="9" style="3" width="8.67"/>
    <col collapsed="false" customWidth="true" hidden="false" outlineLevel="0" max="10" min="10" style="3" width="13.52"/>
    <col collapsed="false" customWidth="true" hidden="false" outlineLevel="0" max="11" min="11" style="1" width="15.91"/>
    <col collapsed="false" customWidth="true" hidden="false" outlineLevel="0" max="12" min="12" style="3" width="12.83"/>
    <col collapsed="false" customWidth="true" hidden="false" outlineLevel="0" max="13" min="13" style="4" width="25.52"/>
    <col collapsed="false" customWidth="true" hidden="false" outlineLevel="0" max="14" min="14" style="1" width="9.61"/>
    <col collapsed="false" customWidth="true" hidden="false" outlineLevel="0" max="17" min="15" style="1" width="8.67"/>
    <col collapsed="false" customWidth="true" hidden="false" outlineLevel="0" max="18" min="18" style="1" width="21.67"/>
    <col collapsed="false" customWidth="true" hidden="false" outlineLevel="0" max="19" min="19" style="1" width="20.3"/>
    <col collapsed="false" customWidth="true" hidden="false" outlineLevel="0" max="20" min="20" style="1" width="8.67"/>
    <col collapsed="false" customWidth="true" hidden="false" outlineLevel="0" max="21" min="21" style="1" width="12.78"/>
    <col collapsed="false" customWidth="true" hidden="false" outlineLevel="0" max="22" min="22" style="1" width="8.67"/>
    <col collapsed="false" customWidth="true" hidden="false" outlineLevel="0" max="23" min="23" style="1" width="15.41"/>
    <col collapsed="false" customWidth="true" hidden="false" outlineLevel="0" max="24" min="24" style="1" width="14.88"/>
    <col collapsed="false" customWidth="true" hidden="false" outlineLevel="0" max="1025" min="25" style="1" width="8.67"/>
  </cols>
  <sheetData>
    <row r="4" customFormat="false" ht="13.8" hidden="false" customHeight="false" outlineLevel="0" collapsed="false">
      <c r="A4" s="5" t="s">
        <v>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customFormat="false" ht="15" hidden="false" customHeight="false" outlineLevel="0" collapsed="false">
      <c r="A5" s="6"/>
      <c r="B5" s="6"/>
      <c r="C5" s="6"/>
      <c r="D5" s="7"/>
      <c r="E5" s="6"/>
      <c r="F5" s="7"/>
      <c r="G5" s="7"/>
      <c r="H5" s="8"/>
      <c r="I5" s="6"/>
      <c r="J5" s="6"/>
    </row>
    <row r="6" customFormat="false" ht="15" hidden="false" customHeight="true" outlineLevel="0" collapsed="false">
      <c r="A6" s="9" t="s">
        <v>1</v>
      </c>
      <c r="B6" s="9" t="s">
        <v>2</v>
      </c>
      <c r="C6" s="9" t="s">
        <v>3</v>
      </c>
      <c r="D6" s="9" t="s">
        <v>4</v>
      </c>
      <c r="E6" s="9" t="s">
        <v>5</v>
      </c>
      <c r="F6" s="9" t="s">
        <v>6</v>
      </c>
      <c r="G6" s="10" t="s">
        <v>7</v>
      </c>
      <c r="H6" s="11" t="s">
        <v>8</v>
      </c>
      <c r="I6" s="9" t="s">
        <v>9</v>
      </c>
      <c r="J6" s="12" t="s">
        <v>10</v>
      </c>
      <c r="K6" s="13" t="s">
        <v>11</v>
      </c>
      <c r="L6" s="13" t="s">
        <v>12</v>
      </c>
      <c r="M6" s="13"/>
      <c r="N6" s="13" t="s">
        <v>13</v>
      </c>
      <c r="O6" s="13"/>
      <c r="P6" s="13"/>
      <c r="Q6" s="13"/>
      <c r="R6" s="13"/>
      <c r="S6" s="13"/>
      <c r="T6" s="13"/>
      <c r="U6" s="13" t="s">
        <v>14</v>
      </c>
      <c r="V6" s="13" t="s">
        <v>15</v>
      </c>
      <c r="W6" s="14" t="s">
        <v>16</v>
      </c>
      <c r="X6" s="14"/>
    </row>
    <row r="7" customFormat="false" ht="15" hidden="false" customHeight="true" outlineLevel="0" collapsed="false">
      <c r="A7" s="9"/>
      <c r="B7" s="9"/>
      <c r="C7" s="9"/>
      <c r="D7" s="9"/>
      <c r="E7" s="9"/>
      <c r="F7" s="9"/>
      <c r="G7" s="10"/>
      <c r="H7" s="11"/>
      <c r="I7" s="9"/>
      <c r="J7" s="12"/>
      <c r="K7" s="13"/>
      <c r="L7" s="13" t="s">
        <v>17</v>
      </c>
      <c r="M7" s="13" t="s">
        <v>18</v>
      </c>
      <c r="N7" s="13" t="s">
        <v>19</v>
      </c>
      <c r="O7" s="13" t="s">
        <v>20</v>
      </c>
      <c r="P7" s="13"/>
      <c r="Q7" s="13"/>
      <c r="R7" s="13"/>
      <c r="S7" s="13"/>
      <c r="T7" s="13"/>
      <c r="U7" s="13"/>
      <c r="V7" s="13"/>
      <c r="W7" s="15" t="s">
        <v>21</v>
      </c>
      <c r="X7" s="15" t="s">
        <v>22</v>
      </c>
    </row>
    <row r="8" customFormat="false" ht="15" hidden="false" customHeight="true" outlineLevel="0" collapsed="false">
      <c r="A8" s="9"/>
      <c r="B8" s="9"/>
      <c r="C8" s="9"/>
      <c r="D8" s="9"/>
      <c r="E8" s="9"/>
      <c r="F8" s="9"/>
      <c r="G8" s="10"/>
      <c r="H8" s="11"/>
      <c r="I8" s="9"/>
      <c r="J8" s="12"/>
      <c r="K8" s="13"/>
      <c r="L8" s="13"/>
      <c r="M8" s="13"/>
      <c r="N8" s="13" t="s">
        <v>23</v>
      </c>
      <c r="O8" s="13" t="s">
        <v>24</v>
      </c>
      <c r="P8" s="13" t="s">
        <v>25</v>
      </c>
      <c r="Q8" s="13" t="s">
        <v>26</v>
      </c>
      <c r="R8" s="13" t="s">
        <v>27</v>
      </c>
      <c r="S8" s="13" t="s">
        <v>28</v>
      </c>
      <c r="T8" s="13"/>
      <c r="U8" s="13"/>
      <c r="V8" s="13"/>
      <c r="W8" s="15"/>
      <c r="X8" s="15"/>
    </row>
    <row r="9" customFormat="false" ht="13.8" hidden="false" customHeight="false" outlineLevel="0" collapsed="false">
      <c r="A9" s="9"/>
      <c r="B9" s="9"/>
      <c r="C9" s="9"/>
      <c r="D9" s="9"/>
      <c r="E9" s="9"/>
      <c r="F9" s="9"/>
      <c r="G9" s="10"/>
      <c r="H9" s="11"/>
      <c r="I9" s="9"/>
      <c r="J9" s="12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5"/>
      <c r="X9" s="15"/>
    </row>
    <row r="10" customFormat="false" ht="228.75" hidden="false" customHeight="true" outlineLevel="0" collapsed="false">
      <c r="A10" s="9"/>
      <c r="B10" s="9"/>
      <c r="C10" s="9"/>
      <c r="D10" s="9"/>
      <c r="E10" s="9"/>
      <c r="F10" s="9"/>
      <c r="G10" s="10"/>
      <c r="H10" s="11"/>
      <c r="I10" s="9"/>
      <c r="J10" s="12"/>
      <c r="K10" s="13"/>
      <c r="L10" s="13"/>
      <c r="M10" s="13"/>
      <c r="N10" s="13"/>
      <c r="O10" s="13"/>
      <c r="P10" s="13"/>
      <c r="Q10" s="13"/>
      <c r="R10" s="13"/>
      <c r="S10" s="13" t="s">
        <v>29</v>
      </c>
      <c r="T10" s="13" t="s">
        <v>30</v>
      </c>
      <c r="U10" s="13"/>
      <c r="V10" s="13"/>
      <c r="W10" s="15"/>
      <c r="X10" s="15"/>
    </row>
    <row r="11" customFormat="false" ht="15" hidden="false" customHeight="false" outlineLevel="0" collapsed="false">
      <c r="A11" s="16" t="n">
        <v>1</v>
      </c>
      <c r="B11" s="16" t="n">
        <v>2</v>
      </c>
      <c r="C11" s="16" t="n">
        <v>3</v>
      </c>
      <c r="D11" s="16" t="n">
        <v>4</v>
      </c>
      <c r="E11" s="16" t="n">
        <v>5</v>
      </c>
      <c r="F11" s="16" t="n">
        <v>6</v>
      </c>
      <c r="G11" s="16" t="n">
        <v>7</v>
      </c>
      <c r="H11" s="17" t="n">
        <v>8</v>
      </c>
      <c r="I11" s="16" t="n">
        <v>9</v>
      </c>
      <c r="J11" s="16" t="n">
        <v>10</v>
      </c>
      <c r="K11" s="16" t="n">
        <v>11</v>
      </c>
      <c r="L11" s="16" t="n">
        <v>12</v>
      </c>
      <c r="M11" s="13" t="n">
        <v>13</v>
      </c>
      <c r="N11" s="16" t="n">
        <v>14</v>
      </c>
      <c r="O11" s="16" t="n">
        <v>15</v>
      </c>
      <c r="P11" s="16" t="n">
        <v>16</v>
      </c>
      <c r="Q11" s="16" t="n">
        <v>17</v>
      </c>
      <c r="R11" s="16" t="n">
        <v>18</v>
      </c>
      <c r="S11" s="16" t="n">
        <v>19</v>
      </c>
      <c r="T11" s="16" t="n">
        <v>20</v>
      </c>
      <c r="U11" s="16" t="n">
        <v>21</v>
      </c>
      <c r="V11" s="16" t="n">
        <v>22</v>
      </c>
      <c r="W11" s="14" t="n">
        <v>23</v>
      </c>
      <c r="X11" s="14" t="n">
        <v>24</v>
      </c>
    </row>
    <row r="12" s="4" customFormat="true" ht="102.25" hidden="false" customHeight="true" outlineLevel="0" collapsed="false">
      <c r="A12" s="13"/>
      <c r="B12" s="18" t="s">
        <v>31</v>
      </c>
      <c r="C12" s="19" t="s">
        <v>32</v>
      </c>
      <c r="D12" s="20" t="s">
        <v>33</v>
      </c>
      <c r="E12" s="13" t="s">
        <v>34</v>
      </c>
      <c r="F12" s="21" t="s">
        <v>35</v>
      </c>
      <c r="G12" s="22" t="s">
        <v>36</v>
      </c>
      <c r="H12" s="23" t="n">
        <v>41866</v>
      </c>
      <c r="I12" s="13"/>
      <c r="J12" s="13"/>
      <c r="K12" s="24" t="n">
        <v>15</v>
      </c>
      <c r="L12" s="13" t="n">
        <v>15</v>
      </c>
      <c r="M12" s="21" t="s">
        <v>35</v>
      </c>
      <c r="N12" s="13"/>
      <c r="O12" s="13"/>
      <c r="P12" s="13"/>
      <c r="Q12" s="13"/>
      <c r="R12" s="13"/>
      <c r="S12" s="13"/>
      <c r="T12" s="13"/>
      <c r="U12" s="13"/>
      <c r="V12" s="13"/>
      <c r="W12" s="15"/>
      <c r="X12" s="15"/>
    </row>
    <row r="13" s="4" customFormat="true" ht="94.05" hidden="false" customHeight="true" outlineLevel="0" collapsed="false">
      <c r="A13" s="13"/>
      <c r="B13" s="13"/>
      <c r="C13" s="19" t="n">
        <v>1.00866898148148</v>
      </c>
      <c r="D13" s="20" t="s">
        <v>33</v>
      </c>
      <c r="E13" s="13"/>
      <c r="F13" s="13"/>
      <c r="G13" s="13"/>
      <c r="H13" s="22"/>
      <c r="I13" s="13"/>
      <c r="J13" s="13"/>
      <c r="K13" s="24" t="n">
        <v>13</v>
      </c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5"/>
      <c r="X13" s="15"/>
    </row>
    <row r="14" s="4" customFormat="true" ht="118.6" hidden="false" customHeight="true" outlineLevel="0" collapsed="false">
      <c r="A14" s="13"/>
      <c r="B14" s="13"/>
      <c r="C14" s="24" t="s">
        <v>37</v>
      </c>
      <c r="D14" s="20" t="s">
        <v>33</v>
      </c>
      <c r="E14" s="13"/>
      <c r="F14" s="25" t="s">
        <v>38</v>
      </c>
      <c r="G14" s="13" t="s">
        <v>36</v>
      </c>
      <c r="H14" s="23" t="n">
        <v>41611</v>
      </c>
      <c r="I14" s="13"/>
      <c r="J14" s="13"/>
      <c r="K14" s="24" t="n">
        <v>35</v>
      </c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5"/>
      <c r="X14" s="15"/>
    </row>
    <row r="15" s="4" customFormat="true" ht="88.6" hidden="false" customHeight="true" outlineLevel="0" collapsed="false">
      <c r="A15" s="13"/>
      <c r="B15" s="13"/>
      <c r="C15" s="24" t="s">
        <v>39</v>
      </c>
      <c r="D15" s="20" t="s">
        <v>33</v>
      </c>
      <c r="E15" s="13"/>
      <c r="F15" s="13"/>
      <c r="G15" s="13"/>
      <c r="H15" s="22"/>
      <c r="I15" s="13"/>
      <c r="J15" s="13"/>
      <c r="K15" s="24" t="n">
        <v>8.1</v>
      </c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5"/>
      <c r="X15" s="15"/>
    </row>
    <row r="16" s="4" customFormat="true" ht="107.7" hidden="false" customHeight="true" outlineLevel="0" collapsed="false">
      <c r="A16" s="13"/>
      <c r="B16" s="13"/>
      <c r="C16" s="24" t="s">
        <v>40</v>
      </c>
      <c r="D16" s="20" t="s">
        <v>33</v>
      </c>
      <c r="E16" s="13" t="s">
        <v>34</v>
      </c>
      <c r="F16" s="25" t="s">
        <v>41</v>
      </c>
      <c r="G16" s="13" t="s">
        <v>36</v>
      </c>
      <c r="H16" s="23" t="n">
        <v>41556</v>
      </c>
      <c r="I16" s="13"/>
      <c r="J16" s="13"/>
      <c r="K16" s="24" t="n">
        <v>1.8</v>
      </c>
      <c r="L16" s="13" t="n">
        <v>1.8</v>
      </c>
      <c r="M16" s="25" t="s">
        <v>41</v>
      </c>
      <c r="N16" s="13"/>
      <c r="O16" s="13"/>
      <c r="P16" s="13"/>
      <c r="Q16" s="13"/>
      <c r="R16" s="13"/>
      <c r="S16" s="13"/>
      <c r="T16" s="13"/>
      <c r="U16" s="13"/>
      <c r="V16" s="13"/>
      <c r="W16" s="15"/>
      <c r="X16" s="15"/>
    </row>
    <row r="17" s="4" customFormat="true" ht="107.7" hidden="false" customHeight="true" outlineLevel="0" collapsed="false">
      <c r="A17" s="13"/>
      <c r="B17" s="13"/>
      <c r="C17" s="24" t="s">
        <v>42</v>
      </c>
      <c r="D17" s="20" t="s">
        <v>33</v>
      </c>
      <c r="E17" s="13" t="s">
        <v>34</v>
      </c>
      <c r="F17" s="25" t="s">
        <v>43</v>
      </c>
      <c r="G17" s="13" t="s">
        <v>36</v>
      </c>
      <c r="H17" s="23" t="n">
        <v>40861</v>
      </c>
      <c r="I17" s="13"/>
      <c r="J17" s="13"/>
      <c r="K17" s="24" t="n">
        <v>1.8</v>
      </c>
      <c r="L17" s="13" t="n">
        <v>1.8</v>
      </c>
      <c r="M17" s="25" t="s">
        <v>43</v>
      </c>
      <c r="N17" s="13"/>
      <c r="O17" s="13"/>
      <c r="P17" s="13"/>
      <c r="Q17" s="13"/>
      <c r="R17" s="13"/>
      <c r="S17" s="13"/>
      <c r="T17" s="13"/>
      <c r="U17" s="13"/>
      <c r="V17" s="13"/>
      <c r="W17" s="15"/>
      <c r="X17" s="15"/>
    </row>
    <row r="18" s="4" customFormat="true" ht="27.25" hidden="false" customHeight="true" outlineLevel="0" collapsed="false">
      <c r="A18" s="13"/>
      <c r="B18" s="26" t="s">
        <v>44</v>
      </c>
      <c r="C18" s="24"/>
      <c r="D18" s="13"/>
      <c r="E18" s="13"/>
      <c r="F18" s="13"/>
      <c r="G18" s="13"/>
      <c r="H18" s="22"/>
      <c r="I18" s="13"/>
      <c r="J18" s="13"/>
      <c r="K18" s="27" t="n">
        <f aca="false">K12+K13+K14+K15+K16+K17</f>
        <v>74.7</v>
      </c>
      <c r="L18" s="27" t="n">
        <f aca="false">L17+L16+L12</f>
        <v>18.6</v>
      </c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5"/>
      <c r="X18" s="15"/>
    </row>
    <row r="19" customFormat="false" ht="88.6" hidden="false" customHeight="true" outlineLevel="0" collapsed="false">
      <c r="A19" s="28"/>
      <c r="B19" s="29" t="s">
        <v>45</v>
      </c>
      <c r="C19" s="30" t="n">
        <v>1.6271412037037</v>
      </c>
      <c r="D19" s="31" t="s">
        <v>46</v>
      </c>
      <c r="E19" s="20" t="s">
        <v>47</v>
      </c>
      <c r="F19" s="32" t="s">
        <v>38</v>
      </c>
      <c r="G19" s="33"/>
      <c r="H19" s="34"/>
      <c r="I19" s="20"/>
      <c r="J19" s="20"/>
      <c r="K19" s="20" t="n">
        <v>37.5</v>
      </c>
      <c r="L19" s="20"/>
      <c r="M19" s="35"/>
      <c r="N19" s="26"/>
      <c r="O19" s="26"/>
      <c r="P19" s="26"/>
      <c r="Q19" s="36"/>
      <c r="R19" s="37"/>
      <c r="S19" s="16"/>
      <c r="T19" s="16"/>
      <c r="U19" s="38"/>
      <c r="V19" s="16"/>
      <c r="W19" s="39"/>
      <c r="X19" s="39"/>
    </row>
    <row r="20" customFormat="false" ht="92.7" hidden="false" customHeight="true" outlineLevel="0" collapsed="false">
      <c r="A20" s="28"/>
      <c r="B20" s="40"/>
      <c r="C20" s="20" t="s">
        <v>48</v>
      </c>
      <c r="D20" s="31" t="s">
        <v>33</v>
      </c>
      <c r="E20" s="20" t="s">
        <v>47</v>
      </c>
      <c r="F20" s="32" t="s">
        <v>38</v>
      </c>
      <c r="G20" s="41"/>
      <c r="H20" s="34"/>
      <c r="I20" s="20"/>
      <c r="J20" s="20"/>
      <c r="K20" s="20" t="n">
        <v>47.74</v>
      </c>
      <c r="L20" s="20"/>
      <c r="M20" s="35"/>
      <c r="N20" s="26"/>
      <c r="O20" s="26"/>
      <c r="P20" s="26"/>
      <c r="Q20" s="36"/>
      <c r="R20" s="37"/>
      <c r="S20" s="16"/>
      <c r="T20" s="16"/>
      <c r="U20" s="38"/>
      <c r="V20" s="16"/>
      <c r="W20" s="39"/>
      <c r="X20" s="39"/>
    </row>
    <row r="21" customFormat="false" ht="85.35" hidden="false" customHeight="false" outlineLevel="0" collapsed="false">
      <c r="A21" s="28"/>
      <c r="B21" s="40"/>
      <c r="C21" s="20" t="s">
        <v>49</v>
      </c>
      <c r="D21" s="31" t="s">
        <v>50</v>
      </c>
      <c r="E21" s="20" t="s">
        <v>47</v>
      </c>
      <c r="F21" s="32" t="s">
        <v>38</v>
      </c>
      <c r="G21" s="33"/>
      <c r="H21" s="34"/>
      <c r="I21" s="20"/>
      <c r="J21" s="20"/>
      <c r="K21" s="20" t="n">
        <v>23.92</v>
      </c>
      <c r="L21" s="20"/>
      <c r="M21" s="35"/>
      <c r="N21" s="26"/>
      <c r="O21" s="26"/>
      <c r="P21" s="26"/>
      <c r="Q21" s="36"/>
      <c r="R21" s="37"/>
      <c r="S21" s="16"/>
      <c r="T21" s="16"/>
      <c r="U21" s="38"/>
      <c r="V21" s="16"/>
      <c r="W21" s="39"/>
      <c r="X21" s="39"/>
    </row>
    <row r="22" customFormat="false" ht="91.35" hidden="false" customHeight="true" outlineLevel="0" collapsed="false">
      <c r="A22" s="28"/>
      <c r="B22" s="40"/>
      <c r="C22" s="30" t="n">
        <v>1.06579861111111</v>
      </c>
      <c r="D22" s="31" t="s">
        <v>33</v>
      </c>
      <c r="E22" s="20" t="s">
        <v>47</v>
      </c>
      <c r="F22" s="26" t="s">
        <v>51</v>
      </c>
      <c r="G22" s="33"/>
      <c r="H22" s="34"/>
      <c r="I22" s="20"/>
      <c r="J22" s="20"/>
      <c r="K22" s="20" t="n">
        <v>30</v>
      </c>
      <c r="L22" s="20"/>
      <c r="M22" s="35"/>
      <c r="N22" s="26"/>
      <c r="O22" s="26"/>
      <c r="P22" s="26"/>
      <c r="Q22" s="36"/>
      <c r="R22" s="37"/>
      <c r="S22" s="16"/>
      <c r="T22" s="16"/>
      <c r="U22" s="38"/>
      <c r="V22" s="16"/>
      <c r="W22" s="39"/>
      <c r="X22" s="39"/>
    </row>
    <row r="23" customFormat="false" ht="88.6" hidden="false" customHeight="true" outlineLevel="0" collapsed="false">
      <c r="A23" s="28"/>
      <c r="B23" s="40"/>
      <c r="C23" s="20" t="s">
        <v>52</v>
      </c>
      <c r="D23" s="31" t="s">
        <v>33</v>
      </c>
      <c r="E23" s="20" t="s">
        <v>53</v>
      </c>
      <c r="F23" s="26" t="s">
        <v>51</v>
      </c>
      <c r="G23" s="33" t="s">
        <v>36</v>
      </c>
      <c r="H23" s="42" t="n">
        <v>43329</v>
      </c>
      <c r="I23" s="20" t="n">
        <v>25</v>
      </c>
      <c r="J23" s="43" t="n">
        <v>44165</v>
      </c>
      <c r="K23" s="20" t="n">
        <v>26.13</v>
      </c>
      <c r="L23" s="20" t="n">
        <v>26.13</v>
      </c>
      <c r="M23" s="44" t="s">
        <v>54</v>
      </c>
      <c r="N23" s="20"/>
      <c r="O23" s="20"/>
      <c r="P23" s="20"/>
      <c r="Q23" s="36"/>
      <c r="R23" s="44"/>
      <c r="S23" s="45"/>
      <c r="T23" s="46"/>
      <c r="U23" s="47"/>
      <c r="V23" s="46"/>
      <c r="W23" s="48"/>
      <c r="X23" s="48"/>
    </row>
    <row r="24" customFormat="false" ht="91.35" hidden="false" customHeight="true" outlineLevel="0" collapsed="false">
      <c r="A24" s="28"/>
      <c r="B24" s="40"/>
      <c r="C24" s="20" t="s">
        <v>55</v>
      </c>
      <c r="D24" s="31" t="s">
        <v>33</v>
      </c>
      <c r="E24" s="20" t="s">
        <v>47</v>
      </c>
      <c r="F24" s="32" t="s">
        <v>38</v>
      </c>
      <c r="G24" s="33"/>
      <c r="H24" s="34"/>
      <c r="I24" s="20"/>
      <c r="J24" s="20"/>
      <c r="K24" s="20" t="n">
        <v>7.2</v>
      </c>
      <c r="L24" s="20"/>
      <c r="M24" s="35"/>
      <c r="N24" s="26"/>
      <c r="O24" s="26"/>
      <c r="P24" s="26"/>
      <c r="Q24" s="36"/>
      <c r="R24" s="49"/>
      <c r="S24" s="45"/>
      <c r="T24" s="46"/>
      <c r="U24" s="47"/>
      <c r="V24" s="46"/>
      <c r="W24" s="48"/>
      <c r="X24" s="48"/>
    </row>
    <row r="25" customFormat="false" ht="91.35" hidden="false" customHeight="true" outlineLevel="0" collapsed="false">
      <c r="A25" s="28"/>
      <c r="B25" s="40"/>
      <c r="C25" s="30" t="n">
        <v>1.01445601851852</v>
      </c>
      <c r="D25" s="31" t="s">
        <v>33</v>
      </c>
      <c r="E25" s="20" t="s">
        <v>53</v>
      </c>
      <c r="F25" s="26" t="s">
        <v>51</v>
      </c>
      <c r="G25" s="33"/>
      <c r="H25" s="34"/>
      <c r="I25" s="20"/>
      <c r="J25" s="20"/>
      <c r="K25" s="20" t="n">
        <v>34</v>
      </c>
      <c r="L25" s="20"/>
      <c r="M25" s="35"/>
      <c r="N25" s="20"/>
      <c r="O25" s="20"/>
      <c r="P25" s="20"/>
      <c r="Q25" s="36"/>
      <c r="R25" s="49"/>
      <c r="S25" s="46"/>
      <c r="T25" s="46"/>
      <c r="U25" s="47"/>
      <c r="V25" s="46"/>
      <c r="W25" s="48"/>
      <c r="X25" s="48"/>
    </row>
    <row r="26" customFormat="false" ht="16.15" hidden="false" customHeight="false" outlineLevel="0" collapsed="false">
      <c r="A26" s="28"/>
      <c r="B26" s="39" t="s">
        <v>44</v>
      </c>
      <c r="C26" s="31"/>
      <c r="D26" s="28"/>
      <c r="E26" s="31"/>
      <c r="F26" s="50"/>
      <c r="G26" s="51"/>
      <c r="H26" s="52"/>
      <c r="I26" s="20"/>
      <c r="J26" s="20"/>
      <c r="K26" s="53" t="n">
        <f aca="false">K19+K20+K21+K22+K23+K24+K25</f>
        <v>206.49</v>
      </c>
      <c r="L26" s="53" t="n">
        <f aca="false">L23</f>
        <v>26.13</v>
      </c>
      <c r="M26" s="35"/>
      <c r="N26" s="54" t="n">
        <f aca="false">SUM(N19:N25)</f>
        <v>0</v>
      </c>
      <c r="O26" s="54" t="n">
        <f aca="false">SUM(O19:O25)</f>
        <v>0</v>
      </c>
      <c r="P26" s="54" t="n">
        <f aca="false">SUM(P19:P25)</f>
        <v>0</v>
      </c>
      <c r="Q26" s="36" t="s">
        <v>56</v>
      </c>
      <c r="R26" s="49"/>
      <c r="S26" s="46"/>
      <c r="T26" s="46"/>
      <c r="U26" s="49"/>
      <c r="V26" s="46"/>
      <c r="W26" s="48"/>
      <c r="X26" s="48"/>
    </row>
    <row r="27" customFormat="false" ht="90" hidden="false" customHeight="true" outlineLevel="0" collapsed="false">
      <c r="A27" s="28" t="s">
        <v>57</v>
      </c>
      <c r="B27" s="29" t="s">
        <v>58</v>
      </c>
      <c r="C27" s="20" t="s">
        <v>59</v>
      </c>
      <c r="D27" s="31" t="s">
        <v>33</v>
      </c>
      <c r="E27" s="20" t="s">
        <v>53</v>
      </c>
      <c r="F27" s="26" t="s">
        <v>60</v>
      </c>
      <c r="G27" s="41" t="s">
        <v>36</v>
      </c>
      <c r="H27" s="55" t="n">
        <v>43200</v>
      </c>
      <c r="I27" s="20"/>
      <c r="J27" s="20"/>
      <c r="K27" s="20" t="n">
        <v>64.4</v>
      </c>
      <c r="L27" s="20"/>
      <c r="M27" s="35"/>
      <c r="N27" s="46"/>
      <c r="O27" s="46"/>
      <c r="P27" s="46"/>
      <c r="Q27" s="36"/>
      <c r="R27" s="49"/>
      <c r="S27" s="46"/>
      <c r="T27" s="46"/>
      <c r="U27" s="47"/>
      <c r="V27" s="46"/>
      <c r="W27" s="48"/>
      <c r="X27" s="48"/>
    </row>
    <row r="28" customFormat="false" ht="15" hidden="false" customHeight="true" outlineLevel="0" collapsed="false">
      <c r="A28" s="28"/>
      <c r="B28" s="39" t="s">
        <v>44</v>
      </c>
      <c r="C28" s="31"/>
      <c r="D28" s="28"/>
      <c r="E28" s="31"/>
      <c r="F28" s="50"/>
      <c r="G28" s="51"/>
      <c r="H28" s="52"/>
      <c r="I28" s="20"/>
      <c r="J28" s="20"/>
      <c r="K28" s="56" t="n">
        <f aca="false">SUM(K27:K27)</f>
        <v>64.4</v>
      </c>
      <c r="L28" s="34"/>
      <c r="M28" s="35"/>
      <c r="N28" s="57" t="n">
        <v>0</v>
      </c>
      <c r="O28" s="58" t="n">
        <v>0</v>
      </c>
      <c r="P28" s="57" t="n">
        <v>0</v>
      </c>
      <c r="Q28" s="36"/>
      <c r="R28" s="49"/>
      <c r="S28" s="46"/>
      <c r="T28" s="46"/>
      <c r="U28" s="49"/>
      <c r="V28" s="46"/>
      <c r="W28" s="48"/>
      <c r="X28" s="48"/>
    </row>
    <row r="29" customFormat="false" ht="88.6" hidden="false" customHeight="true" outlineLevel="0" collapsed="false">
      <c r="A29" s="28" t="s">
        <v>61</v>
      </c>
      <c r="B29" s="29" t="s">
        <v>62</v>
      </c>
      <c r="C29" s="20" t="s">
        <v>63</v>
      </c>
      <c r="D29" s="31" t="s">
        <v>33</v>
      </c>
      <c r="E29" s="20" t="s">
        <v>53</v>
      </c>
      <c r="F29" s="26" t="s">
        <v>64</v>
      </c>
      <c r="G29" s="33" t="s">
        <v>36</v>
      </c>
      <c r="H29" s="55" t="n">
        <v>44448</v>
      </c>
      <c r="I29" s="20"/>
      <c r="J29" s="20"/>
      <c r="K29" s="20" t="n">
        <v>24.31</v>
      </c>
      <c r="L29" s="20"/>
      <c r="M29" s="35"/>
      <c r="N29" s="46"/>
      <c r="O29" s="46"/>
      <c r="P29" s="46"/>
      <c r="Q29" s="36"/>
      <c r="R29" s="49"/>
      <c r="S29" s="46"/>
      <c r="T29" s="46"/>
      <c r="U29" s="47"/>
      <c r="V29" s="46"/>
      <c r="W29" s="48"/>
      <c r="X29" s="48"/>
    </row>
    <row r="30" customFormat="false" ht="91.35" hidden="false" customHeight="true" outlineLevel="0" collapsed="false">
      <c r="A30" s="28"/>
      <c r="B30" s="29"/>
      <c r="C30" s="20" t="s">
        <v>65</v>
      </c>
      <c r="D30" s="31" t="s">
        <v>33</v>
      </c>
      <c r="E30" s="20" t="s">
        <v>53</v>
      </c>
      <c r="F30" s="26" t="s">
        <v>64</v>
      </c>
      <c r="G30" s="33" t="s">
        <v>36</v>
      </c>
      <c r="H30" s="55" t="n">
        <v>44434</v>
      </c>
      <c r="I30" s="20"/>
      <c r="J30" s="20"/>
      <c r="K30" s="20" t="n">
        <v>11.05</v>
      </c>
      <c r="L30" s="20"/>
      <c r="M30" s="35"/>
      <c r="N30" s="46"/>
      <c r="O30" s="46"/>
      <c r="P30" s="46"/>
      <c r="Q30" s="36"/>
      <c r="R30" s="49"/>
      <c r="S30" s="46"/>
      <c r="T30" s="46"/>
      <c r="U30" s="47"/>
      <c r="V30" s="46"/>
      <c r="W30" s="48"/>
      <c r="X30" s="48"/>
    </row>
    <row r="31" customFormat="false" ht="91.35" hidden="false" customHeight="true" outlineLevel="0" collapsed="false">
      <c r="A31" s="28"/>
      <c r="B31" s="39"/>
      <c r="C31" s="20" t="s">
        <v>66</v>
      </c>
      <c r="D31" s="31" t="s">
        <v>33</v>
      </c>
      <c r="E31" s="20" t="s">
        <v>47</v>
      </c>
      <c r="F31" s="32" t="s">
        <v>38</v>
      </c>
      <c r="G31" s="33"/>
      <c r="H31" s="34"/>
      <c r="I31" s="20"/>
      <c r="J31" s="20"/>
      <c r="K31" s="20" t="n">
        <v>8.4</v>
      </c>
      <c r="L31" s="20"/>
      <c r="M31" s="35"/>
      <c r="N31" s="46"/>
      <c r="O31" s="46"/>
      <c r="P31" s="46"/>
      <c r="Q31" s="36"/>
      <c r="R31" s="49"/>
      <c r="S31" s="46"/>
      <c r="T31" s="46"/>
      <c r="U31" s="47"/>
      <c r="V31" s="46"/>
      <c r="W31" s="48"/>
      <c r="X31" s="48"/>
    </row>
    <row r="32" customFormat="false" ht="92.7" hidden="false" customHeight="true" outlineLevel="0" collapsed="false">
      <c r="A32" s="28"/>
      <c r="B32" s="39"/>
      <c r="C32" s="20" t="s">
        <v>67</v>
      </c>
      <c r="D32" s="31" t="s">
        <v>33</v>
      </c>
      <c r="E32" s="20" t="s">
        <v>47</v>
      </c>
      <c r="F32" s="32" t="s">
        <v>38</v>
      </c>
      <c r="G32" s="33"/>
      <c r="H32" s="34"/>
      <c r="I32" s="20"/>
      <c r="J32" s="20"/>
      <c r="K32" s="20" t="n">
        <v>10.9</v>
      </c>
      <c r="L32" s="20"/>
      <c r="M32" s="35"/>
      <c r="N32" s="46"/>
      <c r="O32" s="46"/>
      <c r="P32" s="46"/>
      <c r="Q32" s="36"/>
      <c r="R32" s="49"/>
      <c r="S32" s="46"/>
      <c r="T32" s="46"/>
      <c r="U32" s="47"/>
      <c r="V32" s="46"/>
      <c r="W32" s="48"/>
      <c r="X32" s="48"/>
    </row>
    <row r="33" customFormat="false" ht="90" hidden="false" customHeight="true" outlineLevel="0" collapsed="false">
      <c r="A33" s="28"/>
      <c r="B33" s="39"/>
      <c r="C33" s="20" t="s">
        <v>68</v>
      </c>
      <c r="D33" s="31" t="s">
        <v>33</v>
      </c>
      <c r="E33" s="20" t="s">
        <v>47</v>
      </c>
      <c r="F33" s="32" t="s">
        <v>38</v>
      </c>
      <c r="G33" s="33"/>
      <c r="H33" s="34"/>
      <c r="I33" s="20"/>
      <c r="J33" s="20"/>
      <c r="K33" s="20" t="n">
        <v>4.2</v>
      </c>
      <c r="L33" s="20"/>
      <c r="M33" s="35"/>
      <c r="N33" s="46"/>
      <c r="O33" s="46"/>
      <c r="P33" s="46"/>
      <c r="Q33" s="36"/>
      <c r="R33" s="49"/>
      <c r="S33" s="46"/>
      <c r="T33" s="46"/>
      <c r="U33" s="47"/>
      <c r="V33" s="46"/>
      <c r="W33" s="48"/>
      <c r="X33" s="48"/>
    </row>
    <row r="34" customFormat="false" ht="91.35" hidden="false" customHeight="true" outlineLevel="0" collapsed="false">
      <c r="A34" s="28"/>
      <c r="B34" s="39"/>
      <c r="C34" s="20" t="s">
        <v>69</v>
      </c>
      <c r="D34" s="31" t="s">
        <v>33</v>
      </c>
      <c r="E34" s="20" t="s">
        <v>47</v>
      </c>
      <c r="F34" s="32" t="s">
        <v>38</v>
      </c>
      <c r="G34" s="33"/>
      <c r="H34" s="34"/>
      <c r="I34" s="20"/>
      <c r="J34" s="20"/>
      <c r="K34" s="20" t="n">
        <v>3.4</v>
      </c>
      <c r="L34" s="20"/>
      <c r="M34" s="35"/>
      <c r="N34" s="46"/>
      <c r="O34" s="46"/>
      <c r="P34" s="46"/>
      <c r="Q34" s="36"/>
      <c r="R34" s="49"/>
      <c r="S34" s="46"/>
      <c r="T34" s="46"/>
      <c r="U34" s="47"/>
      <c r="V34" s="46"/>
      <c r="W34" s="48"/>
      <c r="X34" s="48"/>
    </row>
    <row r="35" customFormat="false" ht="91.35" hidden="false" customHeight="true" outlineLevel="0" collapsed="false">
      <c r="A35" s="28"/>
      <c r="B35" s="39"/>
      <c r="C35" s="20" t="s">
        <v>70</v>
      </c>
      <c r="D35" s="31" t="s">
        <v>33</v>
      </c>
      <c r="E35" s="20" t="s">
        <v>47</v>
      </c>
      <c r="F35" s="32" t="s">
        <v>38</v>
      </c>
      <c r="G35" s="33"/>
      <c r="H35" s="34"/>
      <c r="I35" s="20"/>
      <c r="J35" s="20"/>
      <c r="K35" s="20" t="n">
        <v>4.48</v>
      </c>
      <c r="L35" s="20"/>
      <c r="M35" s="35"/>
      <c r="N35" s="46"/>
      <c r="O35" s="46"/>
      <c r="P35" s="46"/>
      <c r="Q35" s="36"/>
      <c r="R35" s="49"/>
      <c r="S35" s="46"/>
      <c r="T35" s="46"/>
      <c r="U35" s="47"/>
      <c r="V35" s="46"/>
      <c r="W35" s="48"/>
      <c r="X35" s="48"/>
    </row>
    <row r="36" customFormat="false" ht="16.15" hidden="false" customHeight="false" outlineLevel="0" collapsed="false">
      <c r="A36" s="28"/>
      <c r="B36" s="39" t="s">
        <v>44</v>
      </c>
      <c r="C36" s="31"/>
      <c r="D36" s="28"/>
      <c r="E36" s="31"/>
      <c r="F36" s="50"/>
      <c r="G36" s="51"/>
      <c r="H36" s="52"/>
      <c r="I36" s="50"/>
      <c r="J36" s="50"/>
      <c r="K36" s="59" t="n">
        <f aca="false">SUM(K29:K35)</f>
        <v>66.74</v>
      </c>
      <c r="L36" s="52"/>
      <c r="M36" s="35"/>
      <c r="N36" s="26" t="n">
        <f aca="false">SUM(N29:N35)</f>
        <v>0</v>
      </c>
      <c r="O36" s="26" t="n">
        <f aca="false">SUM(O29:O35)</f>
        <v>0</v>
      </c>
      <c r="P36" s="26" t="n">
        <f aca="false">SUM(P29:P35)</f>
        <v>0</v>
      </c>
      <c r="Q36" s="36"/>
      <c r="R36" s="49"/>
      <c r="S36" s="46"/>
      <c r="T36" s="46"/>
      <c r="U36" s="49"/>
      <c r="V36" s="46"/>
      <c r="W36" s="48"/>
      <c r="X36" s="48"/>
    </row>
    <row r="37" customFormat="false" ht="95.45" hidden="false" customHeight="true" outlineLevel="0" collapsed="false">
      <c r="A37" s="28"/>
      <c r="B37" s="29" t="s">
        <v>71</v>
      </c>
      <c r="C37" s="20" t="s">
        <v>72</v>
      </c>
      <c r="D37" s="31" t="s">
        <v>73</v>
      </c>
      <c r="E37" s="20" t="s">
        <v>53</v>
      </c>
      <c r="F37" s="32" t="s">
        <v>74</v>
      </c>
      <c r="G37" s="41" t="s">
        <v>36</v>
      </c>
      <c r="H37" s="42" t="n">
        <v>41835</v>
      </c>
      <c r="I37" s="20"/>
      <c r="J37" s="60"/>
      <c r="K37" s="20" t="n">
        <v>73.6</v>
      </c>
      <c r="L37" s="20"/>
      <c r="M37" s="44"/>
      <c r="N37" s="46"/>
      <c r="O37" s="46"/>
      <c r="P37" s="46"/>
      <c r="Q37" s="36"/>
      <c r="R37" s="49"/>
      <c r="S37" s="46"/>
      <c r="T37" s="46"/>
      <c r="U37" s="47"/>
      <c r="V37" s="46"/>
      <c r="W37" s="48"/>
      <c r="X37" s="48"/>
    </row>
    <row r="38" customFormat="false" ht="95.45" hidden="false" customHeight="true" outlineLevel="0" collapsed="false">
      <c r="A38" s="28"/>
      <c r="B38" s="39"/>
      <c r="C38" s="20" t="s">
        <v>75</v>
      </c>
      <c r="D38" s="31" t="s">
        <v>73</v>
      </c>
      <c r="E38" s="20" t="s">
        <v>47</v>
      </c>
      <c r="F38" s="32" t="s">
        <v>38</v>
      </c>
      <c r="G38" s="33"/>
      <c r="H38" s="34"/>
      <c r="I38" s="20"/>
      <c r="J38" s="20"/>
      <c r="K38" s="20" t="n">
        <v>14.9</v>
      </c>
      <c r="L38" s="20"/>
      <c r="M38" s="35"/>
      <c r="N38" s="46"/>
      <c r="O38" s="46"/>
      <c r="P38" s="46"/>
      <c r="Q38" s="36"/>
      <c r="R38" s="49"/>
      <c r="S38" s="46"/>
      <c r="T38" s="46"/>
      <c r="U38" s="47"/>
      <c r="V38" s="46"/>
      <c r="W38" s="48"/>
      <c r="X38" s="48"/>
    </row>
    <row r="39" customFormat="false" ht="88.6" hidden="false" customHeight="true" outlineLevel="0" collapsed="false">
      <c r="A39" s="28"/>
      <c r="B39" s="39"/>
      <c r="C39" s="20" t="s">
        <v>76</v>
      </c>
      <c r="D39" s="31" t="s">
        <v>73</v>
      </c>
      <c r="E39" s="20" t="s">
        <v>47</v>
      </c>
      <c r="F39" s="32" t="s">
        <v>38</v>
      </c>
      <c r="G39" s="33"/>
      <c r="H39" s="34"/>
      <c r="I39" s="20"/>
      <c r="J39" s="20"/>
      <c r="K39" s="20" t="n">
        <v>11.3</v>
      </c>
      <c r="L39" s="20"/>
      <c r="M39" s="35"/>
      <c r="N39" s="46"/>
      <c r="O39" s="46"/>
      <c r="P39" s="46"/>
      <c r="Q39" s="36"/>
      <c r="R39" s="49"/>
      <c r="S39" s="46"/>
      <c r="T39" s="46"/>
      <c r="U39" s="47"/>
      <c r="V39" s="46"/>
      <c r="W39" s="48"/>
      <c r="X39" s="48"/>
    </row>
    <row r="40" customFormat="false" ht="96.8" hidden="false" customHeight="true" outlineLevel="0" collapsed="false">
      <c r="A40" s="28"/>
      <c r="B40" s="39"/>
      <c r="C40" s="20" t="s">
        <v>77</v>
      </c>
      <c r="D40" s="31" t="s">
        <v>73</v>
      </c>
      <c r="E40" s="20" t="s">
        <v>53</v>
      </c>
      <c r="F40" s="32" t="s">
        <v>74</v>
      </c>
      <c r="G40" s="33" t="s">
        <v>36</v>
      </c>
      <c r="H40" s="34" t="s">
        <v>78</v>
      </c>
      <c r="I40" s="20" t="n">
        <v>10</v>
      </c>
      <c r="J40" s="43" t="n">
        <v>43825</v>
      </c>
      <c r="K40" s="61" t="n">
        <v>88.1</v>
      </c>
      <c r="L40" s="20"/>
      <c r="M40" s="44"/>
      <c r="N40" s="62"/>
      <c r="O40" s="62"/>
      <c r="P40" s="62"/>
      <c r="Q40" s="36"/>
      <c r="R40" s="49"/>
      <c r="S40" s="46"/>
      <c r="T40" s="46"/>
      <c r="U40" s="47"/>
      <c r="V40" s="46"/>
      <c r="W40" s="48"/>
      <c r="X40" s="48"/>
    </row>
    <row r="41" customFormat="false" ht="16.15" hidden="false" customHeight="false" outlineLevel="0" collapsed="false">
      <c r="A41" s="28"/>
      <c r="B41" s="39" t="s">
        <v>44</v>
      </c>
      <c r="C41" s="31"/>
      <c r="D41" s="28"/>
      <c r="E41" s="31"/>
      <c r="F41" s="50"/>
      <c r="G41" s="51"/>
      <c r="H41" s="52"/>
      <c r="I41" s="50"/>
      <c r="J41" s="50"/>
      <c r="K41" s="63" t="n">
        <f aca="false">SUM(K37:K40)</f>
        <v>187.9</v>
      </c>
      <c r="L41" s="64"/>
      <c r="M41" s="35"/>
      <c r="N41" s="65"/>
      <c r="O41" s="65"/>
      <c r="P41" s="65"/>
      <c r="Q41" s="36"/>
      <c r="R41" s="49"/>
      <c r="S41" s="46"/>
      <c r="T41" s="46"/>
      <c r="U41" s="49"/>
      <c r="V41" s="46"/>
      <c r="W41" s="48"/>
      <c r="X41" s="48"/>
    </row>
    <row r="42" customFormat="false" ht="109.05" hidden="false" customHeight="true" outlineLevel="0" collapsed="false">
      <c r="A42" s="28"/>
      <c r="B42" s="29" t="s">
        <v>79</v>
      </c>
      <c r="C42" s="20" t="s">
        <v>80</v>
      </c>
      <c r="D42" s="31" t="s">
        <v>81</v>
      </c>
      <c r="E42" s="20" t="s">
        <v>53</v>
      </c>
      <c r="F42" s="26" t="s">
        <v>82</v>
      </c>
      <c r="G42" s="41" t="s">
        <v>36</v>
      </c>
      <c r="H42" s="42" t="n">
        <v>43248</v>
      </c>
      <c r="I42" s="20"/>
      <c r="J42" s="20"/>
      <c r="K42" s="20" t="n">
        <v>17.73</v>
      </c>
      <c r="L42" s="20"/>
      <c r="M42" s="35"/>
      <c r="N42" s="46"/>
      <c r="O42" s="46"/>
      <c r="P42" s="46"/>
      <c r="Q42" s="36"/>
      <c r="R42" s="49"/>
      <c r="S42" s="46"/>
      <c r="T42" s="46"/>
      <c r="U42" s="47"/>
      <c r="V42" s="46"/>
      <c r="W42" s="48"/>
      <c r="X42" s="48"/>
    </row>
    <row r="43" customFormat="false" ht="103.6" hidden="false" customHeight="true" outlineLevel="0" collapsed="false">
      <c r="A43" s="28"/>
      <c r="B43" s="39"/>
      <c r="C43" s="20" t="s">
        <v>83</v>
      </c>
      <c r="D43" s="31" t="s">
        <v>81</v>
      </c>
      <c r="E43" s="20" t="s">
        <v>47</v>
      </c>
      <c r="F43" s="32" t="s">
        <v>38</v>
      </c>
      <c r="G43" s="41"/>
      <c r="H43" s="34"/>
      <c r="I43" s="20"/>
      <c r="J43" s="20"/>
      <c r="K43" s="20" t="n">
        <v>32.48</v>
      </c>
      <c r="L43" s="20"/>
      <c r="M43" s="35"/>
      <c r="N43" s="46"/>
      <c r="O43" s="46"/>
      <c r="P43" s="46"/>
      <c r="Q43" s="36"/>
      <c r="R43" s="49"/>
      <c r="S43" s="46"/>
      <c r="T43" s="46"/>
      <c r="U43" s="47"/>
      <c r="V43" s="46"/>
      <c r="W43" s="48"/>
      <c r="X43" s="48"/>
    </row>
    <row r="44" customFormat="false" ht="110.45" hidden="false" customHeight="true" outlineLevel="0" collapsed="false">
      <c r="A44" s="28"/>
      <c r="B44" s="39"/>
      <c r="C44" s="20" t="s">
        <v>84</v>
      </c>
      <c r="D44" s="31" t="s">
        <v>81</v>
      </c>
      <c r="E44" s="20" t="s">
        <v>47</v>
      </c>
      <c r="F44" s="32" t="s">
        <v>38</v>
      </c>
      <c r="G44" s="33"/>
      <c r="H44" s="34"/>
      <c r="I44" s="20"/>
      <c r="J44" s="20"/>
      <c r="K44" s="20" t="n">
        <v>12.41</v>
      </c>
      <c r="L44" s="20"/>
      <c r="M44" s="35"/>
      <c r="N44" s="46"/>
      <c r="O44" s="46"/>
      <c r="P44" s="46"/>
      <c r="Q44" s="36"/>
      <c r="R44" s="49"/>
      <c r="S44" s="46"/>
      <c r="T44" s="46"/>
      <c r="U44" s="47"/>
      <c r="V44" s="46"/>
      <c r="W44" s="48"/>
      <c r="X44" s="48"/>
    </row>
    <row r="45" customFormat="false" ht="106.35" hidden="false" customHeight="true" outlineLevel="0" collapsed="false">
      <c r="A45" s="28"/>
      <c r="B45" s="39"/>
      <c r="C45" s="20" t="s">
        <v>85</v>
      </c>
      <c r="D45" s="31" t="s">
        <v>81</v>
      </c>
      <c r="E45" s="20" t="s">
        <v>53</v>
      </c>
      <c r="F45" s="26" t="s">
        <v>82</v>
      </c>
      <c r="G45" s="41" t="s">
        <v>36</v>
      </c>
      <c r="H45" s="42" t="n">
        <v>43160</v>
      </c>
      <c r="I45" s="20"/>
      <c r="J45" s="60"/>
      <c r="K45" s="20" t="n">
        <v>37.06</v>
      </c>
      <c r="L45" s="34"/>
      <c r="M45" s="35"/>
      <c r="N45" s="46"/>
      <c r="O45" s="46"/>
      <c r="P45" s="46"/>
      <c r="Q45" s="36"/>
      <c r="R45" s="49"/>
      <c r="S45" s="46"/>
      <c r="T45" s="46"/>
      <c r="U45" s="47"/>
      <c r="V45" s="46"/>
      <c r="W45" s="48"/>
      <c r="X45" s="48"/>
    </row>
    <row r="46" customFormat="false" ht="115.9" hidden="false" customHeight="true" outlineLevel="0" collapsed="false">
      <c r="A46" s="28"/>
      <c r="B46" s="39"/>
      <c r="C46" s="20" t="s">
        <v>86</v>
      </c>
      <c r="D46" s="31" t="s">
        <v>81</v>
      </c>
      <c r="E46" s="20" t="s">
        <v>53</v>
      </c>
      <c r="F46" s="26" t="s">
        <v>82</v>
      </c>
      <c r="G46" s="41" t="s">
        <v>36</v>
      </c>
      <c r="H46" s="42" t="n">
        <v>43160</v>
      </c>
      <c r="I46" s="20"/>
      <c r="J46" s="60"/>
      <c r="K46" s="20" t="n">
        <v>50.14</v>
      </c>
      <c r="L46" s="34"/>
      <c r="M46" s="35"/>
      <c r="N46" s="46"/>
      <c r="O46" s="46"/>
      <c r="P46" s="46"/>
      <c r="Q46" s="36"/>
      <c r="R46" s="49"/>
      <c r="S46" s="46"/>
      <c r="T46" s="46"/>
      <c r="U46" s="47"/>
      <c r="V46" s="46"/>
      <c r="W46" s="48"/>
      <c r="X46" s="48"/>
    </row>
    <row r="47" customFormat="false" ht="117.25" hidden="false" customHeight="true" outlineLevel="0" collapsed="false">
      <c r="A47" s="28"/>
      <c r="B47" s="39"/>
      <c r="C47" s="20" t="s">
        <v>87</v>
      </c>
      <c r="D47" s="31" t="s">
        <v>81</v>
      </c>
      <c r="E47" s="20" t="s">
        <v>53</v>
      </c>
      <c r="F47" s="26" t="s">
        <v>82</v>
      </c>
      <c r="G47" s="41" t="s">
        <v>36</v>
      </c>
      <c r="H47" s="42" t="n">
        <v>43179</v>
      </c>
      <c r="I47" s="20"/>
      <c r="J47" s="60"/>
      <c r="K47" s="20" t="n">
        <v>2.18</v>
      </c>
      <c r="L47" s="34"/>
      <c r="M47" s="35"/>
      <c r="N47" s="46"/>
      <c r="O47" s="46"/>
      <c r="P47" s="46"/>
      <c r="Q47" s="36"/>
      <c r="R47" s="49"/>
      <c r="S47" s="46"/>
      <c r="T47" s="46"/>
      <c r="U47" s="47"/>
      <c r="V47" s="46"/>
      <c r="W47" s="48"/>
      <c r="X47" s="48"/>
    </row>
    <row r="48" customFormat="false" ht="113.15" hidden="false" customHeight="true" outlineLevel="0" collapsed="false">
      <c r="A48" s="28"/>
      <c r="B48" s="39"/>
      <c r="C48" s="50" t="s">
        <v>88</v>
      </c>
      <c r="D48" s="31" t="s">
        <v>81</v>
      </c>
      <c r="E48" s="20" t="s">
        <v>34</v>
      </c>
      <c r="F48" s="26" t="s">
        <v>89</v>
      </c>
      <c r="G48" s="33" t="s">
        <v>36</v>
      </c>
      <c r="H48" s="42" t="n">
        <v>43083</v>
      </c>
      <c r="I48" s="20"/>
      <c r="J48" s="60"/>
      <c r="K48" s="20" t="n">
        <v>1.97</v>
      </c>
      <c r="L48" s="20"/>
      <c r="M48" s="44"/>
      <c r="N48" s="46"/>
      <c r="O48" s="46"/>
      <c r="P48" s="46"/>
      <c r="Q48" s="36"/>
      <c r="R48" s="49"/>
      <c r="S48" s="46"/>
      <c r="T48" s="46"/>
      <c r="U48" s="47"/>
      <c r="V48" s="46"/>
      <c r="W48" s="48"/>
      <c r="X48" s="48"/>
    </row>
    <row r="49" customFormat="false" ht="16.15" hidden="false" customHeight="false" outlineLevel="0" collapsed="false">
      <c r="A49" s="28"/>
      <c r="B49" s="39" t="s">
        <v>44</v>
      </c>
      <c r="C49" s="31"/>
      <c r="D49" s="28"/>
      <c r="E49" s="31"/>
      <c r="F49" s="50"/>
      <c r="G49" s="51"/>
      <c r="H49" s="52"/>
      <c r="I49" s="20"/>
      <c r="J49" s="20"/>
      <c r="K49" s="26" t="n">
        <f aca="false">SUM(K42:K48)</f>
        <v>153.97</v>
      </c>
      <c r="L49" s="20"/>
      <c r="M49" s="35"/>
      <c r="N49" s="26" t="n">
        <f aca="false">SUM(N42:N48)</f>
        <v>0</v>
      </c>
      <c r="O49" s="26" t="n">
        <f aca="false">SUM(O42:O48)</f>
        <v>0</v>
      </c>
      <c r="P49" s="26" t="n">
        <f aca="false">SUM(P42:P48)</f>
        <v>0</v>
      </c>
      <c r="Q49" s="36"/>
      <c r="R49" s="66"/>
      <c r="S49" s="46"/>
      <c r="T49" s="46"/>
      <c r="U49" s="49"/>
      <c r="V49" s="46"/>
      <c r="W49" s="48"/>
      <c r="X49" s="48"/>
    </row>
    <row r="50" customFormat="false" ht="77.7" hidden="false" customHeight="true" outlineLevel="0" collapsed="false">
      <c r="A50" s="28" t="s">
        <v>90</v>
      </c>
      <c r="B50" s="29" t="s">
        <v>91</v>
      </c>
      <c r="C50" s="20" t="s">
        <v>92</v>
      </c>
      <c r="D50" s="31" t="s">
        <v>93</v>
      </c>
      <c r="E50" s="20" t="s">
        <v>53</v>
      </c>
      <c r="F50" s="26" t="s">
        <v>94</v>
      </c>
      <c r="G50" s="41" t="s">
        <v>36</v>
      </c>
      <c r="H50" s="55" t="n">
        <v>43274</v>
      </c>
      <c r="I50" s="20"/>
      <c r="J50" s="20"/>
      <c r="K50" s="20" t="n">
        <v>33</v>
      </c>
      <c r="L50" s="20"/>
      <c r="M50" s="67"/>
      <c r="N50" s="20"/>
      <c r="O50" s="20"/>
      <c r="P50" s="20"/>
      <c r="Q50" s="36"/>
      <c r="R50" s="67"/>
      <c r="S50" s="68"/>
      <c r="T50" s="46"/>
      <c r="U50" s="47"/>
      <c r="V50" s="46"/>
      <c r="W50" s="48"/>
      <c r="X50" s="48"/>
    </row>
    <row r="51" customFormat="false" ht="76.35" hidden="false" customHeight="true" outlineLevel="0" collapsed="false">
      <c r="A51" s="28"/>
      <c r="B51" s="39"/>
      <c r="C51" s="20" t="s">
        <v>95</v>
      </c>
      <c r="D51" s="31" t="s">
        <v>96</v>
      </c>
      <c r="E51" s="20" t="s">
        <v>53</v>
      </c>
      <c r="F51" s="26" t="s">
        <v>94</v>
      </c>
      <c r="G51" s="41" t="s">
        <v>36</v>
      </c>
      <c r="H51" s="55" t="n">
        <v>44370</v>
      </c>
      <c r="I51" s="20"/>
      <c r="J51" s="20"/>
      <c r="K51" s="20" t="n">
        <v>81</v>
      </c>
      <c r="L51" s="20"/>
      <c r="M51" s="67"/>
      <c r="N51" s="20"/>
      <c r="O51" s="20"/>
      <c r="P51" s="20"/>
      <c r="Q51" s="36"/>
      <c r="R51" s="67"/>
      <c r="S51" s="68"/>
      <c r="T51" s="46"/>
      <c r="U51" s="47"/>
      <c r="V51" s="46"/>
      <c r="W51" s="48"/>
      <c r="X51" s="48"/>
    </row>
    <row r="52" customFormat="false" ht="16.15" hidden="false" customHeight="false" outlineLevel="0" collapsed="false">
      <c r="A52" s="28"/>
      <c r="B52" s="39" t="s">
        <v>44</v>
      </c>
      <c r="C52" s="31"/>
      <c r="D52" s="28"/>
      <c r="E52" s="31"/>
      <c r="F52" s="50"/>
      <c r="G52" s="51"/>
      <c r="H52" s="52"/>
      <c r="I52" s="20"/>
      <c r="J52" s="20"/>
      <c r="K52" s="26" t="n">
        <f aca="false">K50+K51</f>
        <v>114</v>
      </c>
      <c r="L52" s="20"/>
      <c r="M52" s="35"/>
      <c r="N52" s="26"/>
      <c r="O52" s="26"/>
      <c r="P52" s="26"/>
      <c r="Q52" s="36"/>
      <c r="R52" s="49"/>
      <c r="S52" s="46"/>
      <c r="T52" s="46"/>
      <c r="U52" s="49"/>
      <c r="V52" s="46"/>
      <c r="W52" s="48"/>
      <c r="X52" s="48"/>
    </row>
    <row r="53" customFormat="false" ht="110.45" hidden="false" customHeight="true" outlineLevel="0" collapsed="false">
      <c r="A53" s="28" t="s">
        <v>97</v>
      </c>
      <c r="B53" s="29" t="s">
        <v>98</v>
      </c>
      <c r="C53" s="20" t="s">
        <v>99</v>
      </c>
      <c r="D53" s="31" t="s">
        <v>100</v>
      </c>
      <c r="E53" s="20" t="s">
        <v>47</v>
      </c>
      <c r="F53" s="32" t="s">
        <v>38</v>
      </c>
      <c r="G53" s="41"/>
      <c r="H53" s="34"/>
      <c r="I53" s="50" t="n">
        <v>20</v>
      </c>
      <c r="J53" s="69" t="n">
        <v>40142</v>
      </c>
      <c r="K53" s="20" t="n">
        <v>10.2</v>
      </c>
      <c r="L53" s="50" t="n">
        <v>10.2</v>
      </c>
      <c r="M53" s="44" t="s">
        <v>101</v>
      </c>
      <c r="N53" s="70"/>
      <c r="O53" s="70"/>
      <c r="P53" s="71"/>
      <c r="Q53" s="36"/>
      <c r="R53" s="49"/>
      <c r="S53" s="46"/>
      <c r="T53" s="46"/>
      <c r="U53" s="49"/>
      <c r="V53" s="46"/>
      <c r="W53" s="48"/>
      <c r="X53" s="48"/>
    </row>
    <row r="54" customFormat="false" ht="105" hidden="false" customHeight="true" outlineLevel="0" collapsed="false">
      <c r="A54" s="28"/>
      <c r="B54" s="39"/>
      <c r="C54" s="20" t="s">
        <v>102</v>
      </c>
      <c r="D54" s="31" t="s">
        <v>100</v>
      </c>
      <c r="E54" s="20" t="s">
        <v>47</v>
      </c>
      <c r="F54" s="32" t="s">
        <v>38</v>
      </c>
      <c r="G54" s="41"/>
      <c r="H54" s="34"/>
      <c r="I54" s="50" t="n">
        <v>20</v>
      </c>
      <c r="J54" s="69" t="n">
        <v>40142</v>
      </c>
      <c r="K54" s="20" t="n">
        <v>5.3</v>
      </c>
      <c r="L54" s="50" t="n">
        <v>5.3</v>
      </c>
      <c r="M54" s="44" t="s">
        <v>101</v>
      </c>
      <c r="N54" s="70"/>
      <c r="O54" s="70"/>
      <c r="P54" s="71"/>
      <c r="Q54" s="36"/>
      <c r="R54" s="49"/>
      <c r="S54" s="46"/>
      <c r="T54" s="46"/>
      <c r="U54" s="49"/>
      <c r="V54" s="46"/>
      <c r="W54" s="48"/>
      <c r="X54" s="48"/>
    </row>
    <row r="55" customFormat="false" ht="106.35" hidden="false" customHeight="true" outlineLevel="0" collapsed="false">
      <c r="A55" s="28"/>
      <c r="B55" s="39"/>
      <c r="C55" s="20" t="s">
        <v>103</v>
      </c>
      <c r="D55" s="31" t="s">
        <v>100</v>
      </c>
      <c r="E55" s="20" t="s">
        <v>47</v>
      </c>
      <c r="F55" s="32" t="s">
        <v>38</v>
      </c>
      <c r="G55" s="41"/>
      <c r="H55" s="34"/>
      <c r="I55" s="50" t="n">
        <v>20</v>
      </c>
      <c r="J55" s="69" t="n">
        <v>40142</v>
      </c>
      <c r="K55" s="20" t="n">
        <v>3.8</v>
      </c>
      <c r="L55" s="50" t="n">
        <v>3.8</v>
      </c>
      <c r="M55" s="44" t="s">
        <v>101</v>
      </c>
      <c r="N55" s="70"/>
      <c r="O55" s="70"/>
      <c r="P55" s="71"/>
      <c r="Q55" s="36"/>
      <c r="R55" s="49"/>
      <c r="S55" s="46"/>
      <c r="T55" s="46"/>
      <c r="U55" s="49"/>
      <c r="V55" s="46"/>
      <c r="W55" s="48"/>
      <c r="X55" s="48"/>
    </row>
    <row r="56" customFormat="false" ht="107.7" hidden="false" customHeight="true" outlineLevel="0" collapsed="false">
      <c r="A56" s="28"/>
      <c r="B56" s="39"/>
      <c r="C56" s="20" t="s">
        <v>104</v>
      </c>
      <c r="D56" s="31" t="s">
        <v>100</v>
      </c>
      <c r="E56" s="20" t="s">
        <v>47</v>
      </c>
      <c r="F56" s="32" t="s">
        <v>38</v>
      </c>
      <c r="G56" s="41"/>
      <c r="H56" s="34"/>
      <c r="I56" s="50" t="n">
        <v>20</v>
      </c>
      <c r="J56" s="69" t="n">
        <v>40142</v>
      </c>
      <c r="K56" s="20" t="n">
        <v>10.6</v>
      </c>
      <c r="L56" s="50" t="n">
        <v>10.6</v>
      </c>
      <c r="M56" s="44" t="s">
        <v>101</v>
      </c>
      <c r="N56" s="70"/>
      <c r="O56" s="70"/>
      <c r="P56" s="71"/>
      <c r="Q56" s="36"/>
      <c r="R56" s="49"/>
      <c r="S56" s="46"/>
      <c r="T56" s="46"/>
      <c r="U56" s="49"/>
      <c r="V56" s="46"/>
      <c r="W56" s="48"/>
      <c r="X56" s="48"/>
    </row>
    <row r="57" s="4" customFormat="true" ht="20.45" hidden="false" customHeight="true" outlineLevel="0" collapsed="false">
      <c r="A57" s="31"/>
      <c r="B57" s="29" t="s">
        <v>44</v>
      </c>
      <c r="C57" s="20"/>
      <c r="D57" s="31"/>
      <c r="E57" s="20"/>
      <c r="F57" s="20"/>
      <c r="G57" s="33"/>
      <c r="H57" s="34"/>
      <c r="I57" s="20"/>
      <c r="J57" s="20"/>
      <c r="K57" s="26" t="n">
        <f aca="false">K56+K55+K54+K53</f>
        <v>29.9</v>
      </c>
      <c r="L57" s="26" t="n">
        <f aca="false">L56+L55+L54+L53</f>
        <v>29.9</v>
      </c>
      <c r="M57" s="35"/>
      <c r="N57" s="72"/>
      <c r="O57" s="72"/>
      <c r="P57" s="73"/>
      <c r="Q57" s="24"/>
      <c r="R57" s="74"/>
      <c r="S57" s="75"/>
      <c r="T57" s="75"/>
      <c r="U57" s="74"/>
      <c r="V57" s="75"/>
      <c r="W57" s="76"/>
      <c r="X57" s="76"/>
    </row>
    <row r="58" customFormat="false" ht="103.6" hidden="false" customHeight="true" outlineLevel="0" collapsed="false">
      <c r="A58" s="28"/>
      <c r="B58" s="29" t="s">
        <v>105</v>
      </c>
      <c r="C58" s="20" t="s">
        <v>106</v>
      </c>
      <c r="D58" s="31" t="s">
        <v>107</v>
      </c>
      <c r="E58" s="20" t="s">
        <v>34</v>
      </c>
      <c r="F58" s="26" t="s">
        <v>108</v>
      </c>
      <c r="G58" s="41" t="s">
        <v>36</v>
      </c>
      <c r="H58" s="55" t="n">
        <v>44820</v>
      </c>
      <c r="I58" s="50"/>
      <c r="J58" s="50"/>
      <c r="K58" s="20" t="n">
        <v>192.27</v>
      </c>
      <c r="L58" s="50" t="n">
        <v>192.27</v>
      </c>
      <c r="M58" s="44" t="s">
        <v>108</v>
      </c>
      <c r="N58" s="70"/>
      <c r="O58" s="70"/>
      <c r="P58" s="71"/>
      <c r="Q58" s="36"/>
      <c r="R58" s="49"/>
      <c r="S58" s="46"/>
      <c r="T58" s="46"/>
      <c r="U58" s="49"/>
      <c r="V58" s="46"/>
      <c r="W58" s="48"/>
      <c r="X58" s="48"/>
    </row>
    <row r="59" customFormat="false" ht="118.6" hidden="false" customHeight="true" outlineLevel="0" collapsed="false">
      <c r="A59" s="28"/>
      <c r="B59" s="39"/>
      <c r="C59" s="20" t="s">
        <v>109</v>
      </c>
      <c r="D59" s="31" t="s">
        <v>107</v>
      </c>
      <c r="E59" s="20" t="s">
        <v>34</v>
      </c>
      <c r="F59" s="26" t="s">
        <v>110</v>
      </c>
      <c r="G59" s="41" t="s">
        <v>36</v>
      </c>
      <c r="H59" s="55" t="n">
        <v>44972</v>
      </c>
      <c r="I59" s="50"/>
      <c r="J59" s="50"/>
      <c r="K59" s="20" t="n">
        <v>65.1</v>
      </c>
      <c r="L59" s="50" t="n">
        <v>65.1</v>
      </c>
      <c r="M59" s="44" t="s">
        <v>110</v>
      </c>
      <c r="N59" s="70"/>
      <c r="O59" s="70"/>
      <c r="P59" s="71"/>
      <c r="Q59" s="36"/>
      <c r="R59" s="49"/>
      <c r="S59" s="46"/>
      <c r="T59" s="46"/>
      <c r="U59" s="49"/>
      <c r="V59" s="46"/>
      <c r="W59" s="48"/>
      <c r="X59" s="48"/>
    </row>
    <row r="60" customFormat="false" ht="111.8" hidden="false" customHeight="true" outlineLevel="0" collapsed="false">
      <c r="A60" s="28"/>
      <c r="B60" s="39"/>
      <c r="C60" s="20" t="s">
        <v>111</v>
      </c>
      <c r="D60" s="31" t="s">
        <v>107</v>
      </c>
      <c r="E60" s="20" t="s">
        <v>34</v>
      </c>
      <c r="F60" s="26" t="s">
        <v>112</v>
      </c>
      <c r="G60" s="41" t="s">
        <v>36</v>
      </c>
      <c r="H60" s="55" t="n">
        <v>42235</v>
      </c>
      <c r="I60" s="50"/>
      <c r="J60" s="50"/>
      <c r="K60" s="20" t="n">
        <v>17.5</v>
      </c>
      <c r="L60" s="50" t="n">
        <v>17.5</v>
      </c>
      <c r="M60" s="44" t="s">
        <v>112</v>
      </c>
      <c r="N60" s="70"/>
      <c r="O60" s="70"/>
      <c r="P60" s="71"/>
      <c r="Q60" s="36"/>
      <c r="R60" s="49"/>
      <c r="S60" s="46"/>
      <c r="T60" s="46"/>
      <c r="U60" s="49"/>
      <c r="V60" s="46"/>
      <c r="W60" s="48"/>
      <c r="X60" s="48"/>
    </row>
    <row r="61" customFormat="false" ht="109.05" hidden="false" customHeight="true" outlineLevel="0" collapsed="false">
      <c r="A61" s="28"/>
      <c r="B61" s="39"/>
      <c r="C61" s="20" t="s">
        <v>113</v>
      </c>
      <c r="D61" s="31" t="s">
        <v>107</v>
      </c>
      <c r="E61" s="20" t="s">
        <v>34</v>
      </c>
      <c r="F61" s="26" t="s">
        <v>110</v>
      </c>
      <c r="G61" s="41" t="s">
        <v>36</v>
      </c>
      <c r="H61" s="42" t="n">
        <v>44972</v>
      </c>
      <c r="I61" s="50"/>
      <c r="J61" s="50"/>
      <c r="K61" s="20" t="n">
        <v>200.4</v>
      </c>
      <c r="L61" s="20" t="n">
        <v>200.4</v>
      </c>
      <c r="M61" s="26" t="s">
        <v>110</v>
      </c>
      <c r="N61" s="70"/>
      <c r="O61" s="70"/>
      <c r="P61" s="71"/>
      <c r="Q61" s="36"/>
      <c r="R61" s="49"/>
      <c r="S61" s="46"/>
      <c r="T61" s="46"/>
      <c r="U61" s="49"/>
      <c r="V61" s="46"/>
      <c r="W61" s="48"/>
      <c r="X61" s="48"/>
    </row>
    <row r="62" customFormat="false" ht="110.45" hidden="false" customHeight="true" outlineLevel="0" collapsed="false">
      <c r="A62" s="28"/>
      <c r="B62" s="39"/>
      <c r="C62" s="20" t="s">
        <v>114</v>
      </c>
      <c r="D62" s="31" t="s">
        <v>107</v>
      </c>
      <c r="E62" s="20" t="s">
        <v>53</v>
      </c>
      <c r="F62" s="32" t="s">
        <v>38</v>
      </c>
      <c r="G62" s="41" t="s">
        <v>36</v>
      </c>
      <c r="H62" s="42" t="n">
        <v>40351</v>
      </c>
      <c r="I62" s="50"/>
      <c r="J62" s="50"/>
      <c r="K62" s="20" t="n">
        <v>30</v>
      </c>
      <c r="L62" s="20"/>
      <c r="M62" s="26"/>
      <c r="N62" s="70"/>
      <c r="O62" s="70"/>
      <c r="P62" s="71"/>
      <c r="Q62" s="36"/>
      <c r="R62" s="49"/>
      <c r="S62" s="46"/>
      <c r="T62" s="46"/>
      <c r="U62" s="49"/>
      <c r="V62" s="46"/>
      <c r="W62" s="48"/>
      <c r="X62" s="48"/>
    </row>
    <row r="63" customFormat="false" ht="109.05" hidden="false" customHeight="true" outlineLevel="0" collapsed="false">
      <c r="A63" s="28"/>
      <c r="B63" s="39"/>
      <c r="C63" s="20" t="s">
        <v>115</v>
      </c>
      <c r="D63" s="31" t="s">
        <v>107</v>
      </c>
      <c r="E63" s="20" t="s">
        <v>53</v>
      </c>
      <c r="F63" s="26" t="s">
        <v>116</v>
      </c>
      <c r="G63" s="41" t="s">
        <v>36</v>
      </c>
      <c r="H63" s="77" t="n">
        <v>43033</v>
      </c>
      <c r="I63" s="50" t="n">
        <v>25</v>
      </c>
      <c r="J63" s="69" t="n">
        <v>44216</v>
      </c>
      <c r="K63" s="20" t="n">
        <v>51.77</v>
      </c>
      <c r="L63" s="20" t="n">
        <v>51.77</v>
      </c>
      <c r="M63" s="26" t="s">
        <v>117</v>
      </c>
      <c r="N63" s="70"/>
      <c r="O63" s="70"/>
      <c r="P63" s="71"/>
      <c r="Q63" s="36"/>
      <c r="R63" s="49"/>
      <c r="S63" s="46"/>
      <c r="T63" s="46"/>
      <c r="U63" s="49"/>
      <c r="V63" s="46"/>
      <c r="W63" s="48"/>
      <c r="X63" s="48"/>
    </row>
    <row r="64" customFormat="false" ht="19.05" hidden="false" customHeight="true" outlineLevel="0" collapsed="false">
      <c r="A64" s="28"/>
      <c r="B64" s="29" t="s">
        <v>44</v>
      </c>
      <c r="C64" s="20"/>
      <c r="D64" s="31"/>
      <c r="E64" s="20"/>
      <c r="F64" s="20"/>
      <c r="G64" s="41"/>
      <c r="H64" s="77"/>
      <c r="I64" s="50"/>
      <c r="J64" s="50"/>
      <c r="K64" s="26" t="n">
        <f aca="false">K58+K59+K60+K61+K62+K63</f>
        <v>557.04</v>
      </c>
      <c r="L64" s="26" t="n">
        <f aca="false">L63+L61+L60+L59+L58</f>
        <v>527.04</v>
      </c>
      <c r="M64" s="26"/>
      <c r="N64" s="70"/>
      <c r="O64" s="70"/>
      <c r="P64" s="71"/>
      <c r="Q64" s="36"/>
      <c r="R64" s="49"/>
      <c r="S64" s="46"/>
      <c r="T64" s="46"/>
      <c r="U64" s="49"/>
      <c r="V64" s="46"/>
      <c r="W64" s="48"/>
      <c r="X64" s="48"/>
    </row>
    <row r="65" customFormat="false" ht="109.05" hidden="false" customHeight="true" outlineLevel="0" collapsed="false">
      <c r="A65" s="28"/>
      <c r="B65" s="29" t="s">
        <v>118</v>
      </c>
      <c r="C65" s="30" t="n">
        <v>1.22825231481481</v>
      </c>
      <c r="D65" s="31" t="s">
        <v>119</v>
      </c>
      <c r="E65" s="20" t="s">
        <v>47</v>
      </c>
      <c r="F65" s="32" t="s">
        <v>38</v>
      </c>
      <c r="G65" s="41"/>
      <c r="H65" s="77"/>
      <c r="I65" s="50"/>
      <c r="J65" s="50"/>
      <c r="K65" s="20" t="n">
        <v>62.55</v>
      </c>
      <c r="L65" s="20"/>
      <c r="M65" s="26"/>
      <c r="N65" s="70"/>
      <c r="O65" s="70"/>
      <c r="P65" s="71"/>
      <c r="Q65" s="36"/>
      <c r="R65" s="49"/>
      <c r="S65" s="46"/>
      <c r="T65" s="46"/>
      <c r="U65" s="49"/>
      <c r="V65" s="46"/>
      <c r="W65" s="48"/>
      <c r="X65" s="48"/>
    </row>
    <row r="66" customFormat="false" ht="105" hidden="false" customHeight="true" outlineLevel="0" collapsed="false">
      <c r="A66" s="28"/>
      <c r="B66" s="39"/>
      <c r="C66" s="20" t="s">
        <v>120</v>
      </c>
      <c r="D66" s="31" t="s">
        <v>119</v>
      </c>
      <c r="E66" s="20" t="s">
        <v>47</v>
      </c>
      <c r="F66" s="32" t="s">
        <v>38</v>
      </c>
      <c r="G66" s="41"/>
      <c r="H66" s="42"/>
      <c r="I66" s="50"/>
      <c r="J66" s="50"/>
      <c r="K66" s="20" t="n">
        <v>5.5</v>
      </c>
      <c r="L66" s="20"/>
      <c r="M66" s="26"/>
      <c r="N66" s="70"/>
      <c r="O66" s="70"/>
      <c r="P66" s="71"/>
      <c r="Q66" s="36"/>
      <c r="R66" s="49"/>
      <c r="S66" s="46"/>
      <c r="T66" s="46"/>
      <c r="U66" s="49"/>
      <c r="V66" s="46"/>
      <c r="W66" s="48"/>
      <c r="X66" s="48"/>
    </row>
    <row r="67" customFormat="false" ht="103.6" hidden="false" customHeight="true" outlineLevel="0" collapsed="false">
      <c r="A67" s="28"/>
      <c r="B67" s="39"/>
      <c r="C67" s="20" t="s">
        <v>121</v>
      </c>
      <c r="D67" s="31" t="s">
        <v>119</v>
      </c>
      <c r="E67" s="20" t="s">
        <v>47</v>
      </c>
      <c r="F67" s="32" t="s">
        <v>38</v>
      </c>
      <c r="G67" s="41"/>
      <c r="H67" s="42"/>
      <c r="I67" s="50" t="n">
        <v>20</v>
      </c>
      <c r="J67" s="69" t="n">
        <v>43455</v>
      </c>
      <c r="K67" s="20" t="n">
        <v>5.5</v>
      </c>
      <c r="L67" s="20"/>
      <c r="M67" s="26"/>
      <c r="N67" s="70"/>
      <c r="O67" s="70"/>
      <c r="P67" s="71"/>
      <c r="Q67" s="36"/>
      <c r="R67" s="49"/>
      <c r="S67" s="46"/>
      <c r="T67" s="46"/>
      <c r="U67" s="49"/>
      <c r="V67" s="46"/>
      <c r="W67" s="48"/>
      <c r="X67" s="48"/>
    </row>
    <row r="68" customFormat="false" ht="16.15" hidden="false" customHeight="false" outlineLevel="0" collapsed="false">
      <c r="A68" s="28"/>
      <c r="B68" s="39" t="s">
        <v>44</v>
      </c>
      <c r="C68" s="20"/>
      <c r="D68" s="31"/>
      <c r="E68" s="20"/>
      <c r="F68" s="20"/>
      <c r="G68" s="41"/>
      <c r="H68" s="34"/>
      <c r="I68" s="50"/>
      <c r="J68" s="50"/>
      <c r="K68" s="26" t="n">
        <f aca="false">K65+K66+K67</f>
        <v>73.55</v>
      </c>
      <c r="L68" s="52"/>
      <c r="M68" s="35"/>
      <c r="N68" s="59"/>
      <c r="O68" s="59"/>
      <c r="P68" s="56"/>
      <c r="Q68" s="36"/>
      <c r="R68" s="49"/>
      <c r="S68" s="46"/>
      <c r="T68" s="46"/>
      <c r="U68" s="49"/>
      <c r="V68" s="46"/>
      <c r="W68" s="48"/>
      <c r="X68" s="48"/>
    </row>
    <row r="69" customFormat="false" ht="16.15" hidden="false" customHeight="false" outlineLevel="0" collapsed="false">
      <c r="A69" s="28"/>
      <c r="B69" s="39"/>
      <c r="C69" s="20"/>
      <c r="D69" s="31"/>
      <c r="E69" s="20"/>
      <c r="F69" s="20"/>
      <c r="G69" s="41"/>
      <c r="H69" s="34"/>
      <c r="I69" s="50"/>
      <c r="J69" s="50"/>
      <c r="K69" s="78"/>
      <c r="L69" s="50"/>
      <c r="M69" s="35"/>
      <c r="N69" s="70"/>
      <c r="O69" s="70"/>
      <c r="P69" s="71"/>
      <c r="Q69" s="36"/>
      <c r="R69" s="49"/>
      <c r="S69" s="46"/>
      <c r="T69" s="46"/>
      <c r="U69" s="49"/>
      <c r="V69" s="46"/>
      <c r="W69" s="48"/>
      <c r="X69" s="48"/>
    </row>
    <row r="70" customFormat="false" ht="16.15" hidden="false" customHeight="false" outlineLevel="0" collapsed="false">
      <c r="A70" s="28"/>
      <c r="B70" s="39" t="s">
        <v>122</v>
      </c>
      <c r="C70" s="20"/>
      <c r="D70" s="31"/>
      <c r="E70" s="20"/>
      <c r="F70" s="20"/>
      <c r="G70" s="41"/>
      <c r="H70" s="34"/>
      <c r="I70" s="50"/>
      <c r="J70" s="50"/>
      <c r="K70" s="79"/>
      <c r="L70" s="79" t="n">
        <f aca="false">L68+L64+L57+L52+L49+L41+L36+L28+L26+L18</f>
        <v>601.67</v>
      </c>
      <c r="M70" s="80"/>
      <c r="N70" s="81"/>
      <c r="O70" s="81"/>
      <c r="P70" s="81"/>
      <c r="Q70" s="82" t="s">
        <v>56</v>
      </c>
      <c r="R70" s="83"/>
      <c r="S70" s="84"/>
      <c r="T70" s="85"/>
      <c r="U70" s="83"/>
      <c r="V70" s="85"/>
      <c r="W70" s="48"/>
      <c r="X70" s="48"/>
    </row>
    <row r="71" customFormat="false" ht="16.15" hidden="false" customHeight="false" outlineLevel="0" collapsed="false">
      <c r="A71" s="28"/>
      <c r="B71" s="39"/>
      <c r="C71" s="20"/>
      <c r="D71" s="31"/>
      <c r="E71" s="20"/>
      <c r="F71" s="20"/>
      <c r="G71" s="41"/>
      <c r="H71" s="34"/>
      <c r="I71" s="50"/>
      <c r="J71" s="50"/>
      <c r="K71" s="86"/>
      <c r="L71" s="87"/>
      <c r="M71" s="80"/>
      <c r="N71" s="81"/>
      <c r="O71" s="81"/>
      <c r="P71" s="88"/>
      <c r="Q71" s="82"/>
      <c r="R71" s="83"/>
      <c r="S71" s="85"/>
      <c r="T71" s="85"/>
      <c r="U71" s="83"/>
      <c r="V71" s="85"/>
      <c r="W71" s="48"/>
      <c r="X71" s="48"/>
    </row>
    <row r="72" customFormat="false" ht="16.15" hidden="false" customHeight="false" outlineLevel="0" collapsed="false">
      <c r="A72" s="89"/>
      <c r="B72" s="90" t="s">
        <v>123</v>
      </c>
      <c r="C72" s="91"/>
      <c r="D72" s="92"/>
      <c r="E72" s="91"/>
      <c r="F72" s="91"/>
      <c r="G72" s="93"/>
      <c r="H72" s="94"/>
      <c r="I72" s="87"/>
      <c r="J72" s="87"/>
      <c r="K72" s="79" t="n">
        <f aca="false">K68+K64+K57+K52+K49+K41+K36+K28+K26+K18</f>
        <v>1528.69</v>
      </c>
      <c r="L72" s="79" t="n">
        <f aca="false">L63+L61+L60+L59+L58+L56+L55+L54+L53+L23+L17+L16+L12</f>
        <v>601.67</v>
      </c>
      <c r="M72" s="80"/>
      <c r="N72" s="95"/>
      <c r="O72" s="95"/>
      <c r="P72" s="81"/>
      <c r="Q72" s="82" t="s">
        <v>56</v>
      </c>
      <c r="R72" s="83"/>
      <c r="S72" s="85"/>
      <c r="T72" s="96"/>
      <c r="U72" s="83"/>
      <c r="V72" s="85"/>
      <c r="W72" s="48"/>
      <c r="X72" s="48"/>
    </row>
  </sheetData>
  <mergeCells count="28">
    <mergeCell ref="A4:V4"/>
    <mergeCell ref="A6:A10"/>
    <mergeCell ref="B6:B10"/>
    <mergeCell ref="C6:C10"/>
    <mergeCell ref="D6:D10"/>
    <mergeCell ref="E6:E10"/>
    <mergeCell ref="F6:F10"/>
    <mergeCell ref="G6:G10"/>
    <mergeCell ref="H6:H10"/>
    <mergeCell ref="I6:I10"/>
    <mergeCell ref="J6:J10"/>
    <mergeCell ref="K6:K10"/>
    <mergeCell ref="L6:M6"/>
    <mergeCell ref="N6:T6"/>
    <mergeCell ref="U6:U10"/>
    <mergeCell ref="V6:V10"/>
    <mergeCell ref="W6:X6"/>
    <mergeCell ref="L7:L10"/>
    <mergeCell ref="M7:M10"/>
    <mergeCell ref="O7:T7"/>
    <mergeCell ref="W7:W10"/>
    <mergeCell ref="X7:X10"/>
    <mergeCell ref="N8:N10"/>
    <mergeCell ref="O8:O10"/>
    <mergeCell ref="P8:P10"/>
    <mergeCell ref="Q8:Q10"/>
    <mergeCell ref="R8:R10"/>
    <mergeCell ref="S8:T9"/>
  </mergeCells>
  <printOptions headings="false" gridLines="false" gridLinesSet="true" horizontalCentered="false" verticalCentered="false"/>
  <pageMargins left="0.39375" right="0.39375" top="1.18125" bottom="0.590277777777778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pageBreakPreview" topLeftCell="A1" colorId="64" zoomScale="65" zoomScaleNormal="100" zoomScalePageLayoutView="65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pageBreakPreview" topLeftCell="A1" colorId="64" zoomScale="65" zoomScaleNormal="100" zoomScalePageLayoutView="65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2386</TotalTime>
  <Application>LibreOffice/6.0.4.2$Windows_X86_64 LibreOffice_project/9b0d9b32d5dcda91d2f1a96dc04c645c450872bf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2018-07-09T08:11:45Z</dcterms:created>
  <dc:creator>Минсельхоз 30.</dc:creator>
  <dc:description/>
  <dc:language>ru-RU</dc:language>
  <cp:lastModifiedBy/>
  <cp:lastPrinted>2020-02-03T17:41:40Z</cp:lastPrinted>
  <dcterms:modified xsi:type="dcterms:W3CDTF">2023-02-15T15:57:20Z</dcterms:modified>
  <cp:revision>637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