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955" windowHeight="9660"/>
  </bookViews>
  <sheets>
    <sheet name="Перечень проектов" sheetId="1" r:id="rId1"/>
    <sheet name="Лист1" sheetId="2" r:id="rId2"/>
  </sheets>
  <definedNames>
    <definedName name="_xlnm._FilterDatabase" localSheetId="0" hidden="1">'Перечень проектов'!$A$1:$A$656</definedName>
  </definedNames>
  <calcPr calcId="145621"/>
</workbook>
</file>

<file path=xl/calcChain.xml><?xml version="1.0" encoding="utf-8"?>
<calcChain xmlns="http://schemas.openxmlformats.org/spreadsheetml/2006/main">
  <c r="E5" i="2" l="1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4" i="2"/>
  <c r="F381" i="1" l="1"/>
  <c r="G381" i="1"/>
  <c r="H381" i="1"/>
  <c r="H656" i="1" l="1"/>
  <c r="G656" i="1"/>
  <c r="F656" i="1"/>
  <c r="H650" i="1"/>
  <c r="G650" i="1"/>
  <c r="F650" i="1"/>
  <c r="H640" i="1"/>
  <c r="G640" i="1"/>
  <c r="F640" i="1"/>
  <c r="H613" i="1"/>
  <c r="G613" i="1"/>
  <c r="F613" i="1"/>
  <c r="H570" i="1"/>
  <c r="G570" i="1"/>
  <c r="F570" i="1"/>
  <c r="H557" i="1"/>
  <c r="G557" i="1"/>
  <c r="F557" i="1"/>
  <c r="H543" i="1"/>
  <c r="G543" i="1"/>
  <c r="F543" i="1"/>
  <c r="H474" i="1"/>
  <c r="G474" i="1"/>
  <c r="F474" i="1"/>
  <c r="H451" i="1"/>
  <c r="G451" i="1"/>
  <c r="F451" i="1"/>
  <c r="H425" i="1"/>
  <c r="G425" i="1"/>
  <c r="F425" i="1"/>
  <c r="H414" i="1"/>
  <c r="G414" i="1"/>
  <c r="F414" i="1"/>
  <c r="H393" i="1"/>
  <c r="G393" i="1"/>
  <c r="F393" i="1"/>
  <c r="H254" i="1"/>
  <c r="G254" i="1"/>
  <c r="F254" i="1"/>
  <c r="H213" i="1"/>
  <c r="G213" i="1"/>
  <c r="F213" i="1"/>
  <c r="H194" i="1"/>
  <c r="G194" i="1"/>
  <c r="F194" i="1"/>
  <c r="H180" i="1"/>
  <c r="G180" i="1"/>
  <c r="F180" i="1"/>
  <c r="H158" i="1"/>
  <c r="G158" i="1"/>
  <c r="F158" i="1"/>
  <c r="H132" i="1"/>
  <c r="G132" i="1"/>
  <c r="F132" i="1"/>
  <c r="H102" i="1"/>
  <c r="G102" i="1"/>
  <c r="F102" i="1"/>
  <c r="H61" i="1"/>
  <c r="G61" i="1"/>
  <c r="F61" i="1"/>
  <c r="H52" i="1"/>
  <c r="G52" i="1"/>
  <c r="F52" i="1"/>
  <c r="H36" i="1"/>
  <c r="G36" i="1"/>
  <c r="F36" i="1"/>
  <c r="H27" i="1"/>
  <c r="G27" i="1"/>
  <c r="F27" i="1"/>
</calcChain>
</file>

<file path=xl/sharedStrings.xml><?xml version="1.0" encoding="utf-8"?>
<sst xmlns="http://schemas.openxmlformats.org/spreadsheetml/2006/main" count="2372" uniqueCount="1218">
  <si>
    <t>"Приложение № 13
к Комплексной программе
социально-экономического развития
Чувашской Республики
на 2025–2030 годы</t>
  </si>
  <si>
    <t>Инвестиционные проекты Чувашской Республики в разрезе муниципальных образований</t>
  </si>
  <si>
    <t>№
п/п</t>
  </si>
  <si>
    <t>Инвестиционный проект</t>
  </si>
  <si>
    <t>Инициатор проекта</t>
  </si>
  <si>
    <t>Категория предприятия</t>
  </si>
  <si>
    <t>Сроки реализации, годы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</si>
  <si>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</si>
  <si>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</si>
  <si>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</si>
  <si>
    <r>
      <rPr>
        <sz val="9"/>
        <rFont val="Times New Roman"/>
        <family val="1"/>
        <charset val="204"/>
      </rPr>
      <t> </t>
    </r>
    <r>
      <rPr>
        <b/>
        <sz val="9"/>
        <rFont val="Times New Roman"/>
        <family val="1"/>
        <charset val="204"/>
      </rPr>
      <t xml:space="preserve">Алатырский муниципальный округ Чувашской Республики </t>
    </r>
  </si>
  <si>
    <t>Строительство туристической инфраструктуры базы «Зеленая долина»</t>
  </si>
  <si>
    <t>Глава КФХ  Аверьянов Ю.Н.</t>
  </si>
  <si>
    <t>ИП</t>
  </si>
  <si>
    <t xml:space="preserve">2025–2029 </t>
  </si>
  <si>
    <t xml:space="preserve">Благоустройство детской площадки (аттракцион лазертаг) на базе отдыха «Оазис» </t>
  </si>
  <si>
    <t>ИП Гарев С.Ю.</t>
  </si>
  <si>
    <t>микро</t>
  </si>
  <si>
    <t>Строительство современной круглогодичной базы семейного отдыха в с. Чуварлеи</t>
  </si>
  <si>
    <t>ИП Сеняткина Е.Н.</t>
  </si>
  <si>
    <t>2025–2027</t>
  </si>
  <si>
    <t>Комплекс производств фермерской продукции: переработка мяс­ного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</t>
  </si>
  <si>
    <t>ИП Пильман Г.В.</t>
  </si>
  <si>
    <t>2026–2027</t>
  </si>
  <si>
    <t xml:space="preserve">Строительство туристического комплекса (туристическая база) с устройством лодочной станции в мкр. Стрелка на набережной реки Сура в г. Алатыре </t>
  </si>
  <si>
    <t>ООО "А-Групп"</t>
  </si>
  <si>
    <t>Открытие цеха по производству керамзита</t>
  </si>
  <si>
    <t>ООО «Алатырский кирпичный завод»</t>
  </si>
  <si>
    <t>малое</t>
  </si>
  <si>
    <t xml:space="preserve">2025–2027 </t>
  </si>
  <si>
    <t>Запуск современного производства глубокой переработки древесины полного цикла</t>
  </si>
  <si>
    <t>ООО «Анмар»</t>
  </si>
  <si>
    <t>Открытие швейного производства в г. Алатыре, ул. Больничный переулок, площадью 2,5 тыс. кв. м</t>
  </si>
  <si>
    <t>ИП Таланов Е.Е.</t>
  </si>
  <si>
    <t xml:space="preserve">2027–2030 </t>
  </si>
  <si>
    <t>Реставрация объекта культурного наследия «Жилой дом постройки 1898 г.» по адресу: г. Алатырь, ул. Ленина, д. 7, с переоборудованием здания под гостиницу</t>
  </si>
  <si>
    <t>ООО «Улитка»</t>
  </si>
  <si>
    <t>2025-2026</t>
  </si>
  <si>
    <t>Реконструкция детского оздоровительного лагеря «Изумрудный»</t>
  </si>
  <si>
    <t>ИП Сеняткина Е.Н.</t>
  </si>
  <si>
    <t>Создание туристско-информационного центра города и реконструкция парка отдыха (мангальные зоны, аттракционы, инфраструктура общественного питания) города Алатырь</t>
  </si>
  <si>
    <t>поиск инвестора</t>
  </si>
  <si>
    <t>2026-2028</t>
  </si>
  <si>
    <t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</t>
  </si>
  <si>
    <t>ООО "СКМ"</t>
  </si>
  <si>
    <t>среднее</t>
  </si>
  <si>
    <t>Модернизация и техническое перевооружение производственных мощностей в соответствии с планом технического развития АО «Завод «Электроприбор»</t>
  </si>
  <si>
    <t>АО «Завод «Электроприбор»</t>
  </si>
  <si>
    <t>2025-2030</t>
  </si>
  <si>
    <t>Модернизация инженерных систем в соответствии с планом технического развития АО «Завод «Электроприбор»</t>
  </si>
  <si>
    <t xml:space="preserve"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 </t>
  </si>
  <si>
    <t>Подготовка производства (закупка и установка нового оборудования) под освоение новых изделий</t>
  </si>
  <si>
    <t>Модернизация производства завода растительных масел </t>
  </si>
  <si>
    <t>ООО «Торгово производственная компания «Алекс»</t>
  </si>
  <si>
    <t>2025-2027</t>
  </si>
  <si>
    <t xml:space="preserve">Строительство современного завода по производству 40 млн. условного кирпича в год из собственного трепела и бентонитовой глины в с. Атрать </t>
  </si>
  <si>
    <t>ООО "Аликам"</t>
  </si>
  <si>
    <t>«Разведение овец»</t>
  </si>
  <si>
    <t>КФХ (Павленков Сергей Валерьевич )</t>
  </si>
  <si>
    <t xml:space="preserve">2027-2030 </t>
  </si>
  <si>
    <t>Модернизация производства, расширение производства ООО "Алатырская бумажная фабрика"</t>
  </si>
  <si>
    <t>ООО «Алатырская бумажная фабрика</t>
  </si>
  <si>
    <t>крупное</t>
  </si>
  <si>
    <t>2026-2030</t>
  </si>
  <si>
    <t>«Создание производства по переработке трепела и реализации продукции из него на базе промышленной площадки в с. Алтышево»</t>
  </si>
  <si>
    <t>ООО «Аликам»</t>
  </si>
  <si>
    <t xml:space="preserve"> 2025-2026</t>
  </si>
  <si>
    <t>ИТОГО</t>
  </si>
  <si>
    <r>
      <t> </t>
    </r>
    <r>
      <rPr>
        <b/>
        <sz val="9"/>
        <rFont val="Times New Roman"/>
        <family val="1"/>
        <charset val="204"/>
      </rPr>
      <t>Аликовский муниципальный округ Чувашской Республики</t>
    </r>
  </si>
  <si>
    <t>Строительство зернохранилища в с. Чувашская Сорма</t>
  </si>
  <si>
    <t>СХПК «Новый путь»</t>
  </si>
  <si>
    <t xml:space="preserve">2024–2025  </t>
  </si>
  <si>
    <t>Строительство телятника в д. Большие Шиуши молочно-товарного комплекса № 2</t>
  </si>
  <si>
    <t>Приобретение и установка зер­ноочистительного комплекса ЗАВ-50, СХПК «Новый путь»</t>
  </si>
  <si>
    <t>Организация садового центра с целью выращивания посадочного материала для озеленения и благоустройства территорий</t>
  </si>
  <si>
    <t>КФХ Никифорова И.В.</t>
  </si>
  <si>
    <t xml:space="preserve">2025–2030 </t>
  </si>
  <si>
    <t>Строительство завода по производству строительных материалов из глины</t>
  </si>
  <si>
    <t>Создание базы отдыха «Благодать» (новый объект)</t>
  </si>
  <si>
    <t>ИП Тимофеев Н.С.</t>
  </si>
  <si>
    <t>2027-2029</t>
  </si>
  <si>
    <t>Строительство роботизированной фермы на 120 голов в д. Большие Шиуши</t>
  </si>
  <si>
    <r>
      <t> </t>
    </r>
    <r>
      <rPr>
        <b/>
        <sz val="9"/>
        <rFont val="Times New Roman"/>
        <family val="1"/>
        <charset val="204"/>
      </rPr>
      <t>Батыревский муниципальный округ Чувашской Республики</t>
    </r>
  </si>
  <si>
    <t xml:space="preserve">Строительство молочного цеха </t>
  </si>
  <si>
    <t>СППК «Агроспутник»</t>
  </si>
  <si>
    <t xml:space="preserve">2025–2026 </t>
  </si>
  <si>
    <t>Строительство коровника на 230 голов СХПК «Труд»</t>
  </si>
  <si>
    <t>СХПК «Труд»</t>
  </si>
  <si>
    <t>Молочно-товарный комплекс на 1200 голов, агрофирма «Куснар»</t>
  </si>
  <si>
    <t>ООО «Агрофирма «Куснар»</t>
  </si>
  <si>
    <t>2025–2029</t>
  </si>
  <si>
    <t>Создание индустриального (агропромышленного) парка в Батыревском муниципальном округе Чувашской Республики</t>
  </si>
  <si>
    <t>Поиск инвестора</t>
  </si>
  <si>
    <t>нет данных</t>
  </si>
  <si>
    <t xml:space="preserve">2021–2026 </t>
  </si>
  <si>
    <t>Строительство телятника на 200 голов КФХ Санзяпова Р.Ш.</t>
  </si>
  <si>
    <t>КФХ Санзяпов Р.Ш.</t>
  </si>
  <si>
    <t>Строительство молочного завода мощностью до 100 тонн в сутки СССППК «ЭкоПродукт»</t>
  </si>
  <si>
    <t>СССППК «ЭКО ПРОДУКТ»</t>
  </si>
  <si>
    <t>Строительство молочно-товарной фермы на 400 голов СХПК «Красное Знамя»</t>
  </si>
  <si>
    <t>СХПК «Красное Знамя»</t>
  </si>
  <si>
    <t>2025–2028</t>
  </si>
  <si>
    <t>Строительство молочно-товарной фермы на 400 голов ЗАО «Батыревский»</t>
  </si>
  <si>
    <t>ЗАО «Батыревский»</t>
  </si>
  <si>
    <t>2025–2026</t>
  </si>
  <si>
    <t>Строительство молочно-товарной фермы на 400 голов ООО «Агрофирма «Исток»</t>
  </si>
  <si>
    <t>ООО «Агрофирма «Исток»</t>
  </si>
  <si>
    <t xml:space="preserve">Строительство туристической базы «Долина» </t>
  </si>
  <si>
    <t>КФХ Валеев М.М.</t>
  </si>
  <si>
    <t xml:space="preserve">2023–2025 </t>
  </si>
  <si>
    <t xml:space="preserve">Строительство туристической базы «Тургай» </t>
  </si>
  <si>
    <t>КФХ Пазюкова Ч.А.</t>
  </si>
  <si>
    <t>2023–2025</t>
  </si>
  <si>
    <t>Благоустройство территории этнографо-археологического комплекса «Тигашевское городище»</t>
  </si>
  <si>
    <t>2027-2030</t>
  </si>
  <si>
    <t>Проект развития материально-технической базы сельскохозяйственного потребительского  перерабатывающего кооператива "Агрокультура"</t>
  </si>
  <si>
    <t>Сельскохозяйственный потребительский перерабатывающий кооператив "Агрокультура"</t>
  </si>
  <si>
    <t>2025–2030</t>
  </si>
  <si>
    <t>Строительство мусоросортировочного комплекса твердых коммунальных отходов мощностью 30 000 тонн в год в Батыревском муниципальном округе Чувашской Республики.
Строительство (реконструкция) или капитальный ремонт зданий, сооружений, коммуникаций для организа</t>
  </si>
  <si>
    <t>ООО "ЭКОСФЕРА-Ч"</t>
  </si>
  <si>
    <t>Вурнарский муниципальный округ Чувашской Республики</t>
  </si>
  <si>
    <t>Переработка пластиковой тары ПЭТ и ПВХ с получением гранулянта и дальнейшей частичной переработки</t>
  </si>
  <si>
    <t>ООО «Максимум»</t>
  </si>
  <si>
    <t>2024–2026</t>
  </si>
  <si>
    <t xml:space="preserve">Строительство зерносклада на 1000 тонн </t>
  </si>
  <si>
    <t>СХПК им. Карла Маркса</t>
  </si>
  <si>
    <t xml:space="preserve">Реконструкция коровника на 200 голов </t>
  </si>
  <si>
    <t xml:space="preserve">Строительство склада для хранения техники </t>
  </si>
  <si>
    <t>ООО «СХПК «Мураты»</t>
  </si>
  <si>
    <t>Строительство зерносклада на 1000 тонн</t>
  </si>
  <si>
    <t>ООО «Агрофирма «Санары»</t>
  </si>
  <si>
    <t>Создание современного комплекса для выращивания и переработки хмеля</t>
  </si>
  <si>
    <t>ООО «Пивоваренная компания «БАЛТИКА»</t>
  </si>
  <si>
    <t>Производство картофеля «фри» глубокой заморозки</t>
  </si>
  <si>
    <t>2028–2029</t>
  </si>
  <si>
    <t>Канашский муниципальный округ Чувашской Республики</t>
  </si>
  <si>
    <t>Строительство мусоросортировочного комплекса мощностью 30 тыс. тонн в год в Канашском муниципальном округе Чувашской Республики. Минприроды Чувашии</t>
  </si>
  <si>
    <t>Минприроды Чувашии, ООО «Экосфера-Ч»</t>
  </si>
  <si>
    <t>Создание транспортно-логисти­ческого центра «Канаш» мощностью 50 тыс. TEU в год (с перспективой до 100 тыс. TEU в год)</t>
  </si>
  <si>
    <t>Модернизация технологического оборудования на объекте «Очистные сооружения производительностью 600 м³/сутки», инв. № 60000009 (приобретение, монтаж мешкового обезвоживателя)</t>
  </si>
  <si>
    <t>ГУП Чувашской Республики  «БОС» Минстроя Чувашии</t>
  </si>
  <si>
    <t>Расширение производственных мощностей производства вагонов-хопперов для зерна мод. 19-3058 - до 1500 шт. в год»</t>
  </si>
  <si>
    <t>ООО «КАВАЗ»</t>
  </si>
  <si>
    <t xml:space="preserve">2024–2030 </t>
  </si>
  <si>
    <t>Увеличение производственных мощностей по выпуску грузовых вагонов ООО «КАВАЗ»</t>
  </si>
  <si>
    <t>2023–2030</t>
  </si>
  <si>
    <t>Строительство производства коммерческого  машиностроения в г. Канаш</t>
  </si>
  <si>
    <t>ООО «Аркто»</t>
  </si>
  <si>
    <t xml:space="preserve">малое </t>
  </si>
  <si>
    <t>2019–2027</t>
  </si>
  <si>
    <t>Организация производства прицепов и полуприцепов</t>
  </si>
  <si>
    <t>ООО «Астра»</t>
  </si>
  <si>
    <t xml:space="preserve">2021–2027 </t>
  </si>
  <si>
    <t>«Полимер-Инвест». Организация производства полимерной продукции</t>
  </si>
  <si>
    <t>ООО «НПО «ЭНЕРГОГАЗ»</t>
  </si>
  <si>
    <t>2023–2029</t>
  </si>
  <si>
    <t>Организация производства коагулянтов</t>
  </si>
  <si>
    <t>ООО «ГРАНЭКО»</t>
  </si>
  <si>
    <t>Создание производства алкидных смол в г. Канаш Чувашской Республики</t>
  </si>
  <si>
    <t>ООО «Амулет»</t>
  </si>
  <si>
    <t>Производство технической теплоизоляции K-FLEX PE из вспененного полиэтилена для ЖКХ и частного домостроения</t>
  </si>
  <si>
    <t>ООО «К-Флекс»</t>
  </si>
  <si>
    <t>Строительство завода по подготовке сельскохозяйственных культур после сбора урожая для хранения и сбыта</t>
  </si>
  <si>
    <t>ООО «Канашский зерновой терминал»</t>
  </si>
  <si>
    <t>Реконструкция незавершенного строительства Канашского элеватора емкостью хранения 16,4 тыс. тонн</t>
  </si>
  <si>
    <t>АО «Чувашхлебопродукт»</t>
  </si>
  <si>
    <t>2021–2030</t>
  </si>
  <si>
    <t>Расширение мощностей регионального логистического центра</t>
  </si>
  <si>
    <t>ООО «ТД «Чувашснабкомплект»</t>
  </si>
  <si>
    <t>Застройка поля в рамках комплексного развития территорий</t>
  </si>
  <si>
    <t xml:space="preserve">ДООО «КАНАШСТРОЙ» </t>
  </si>
  <si>
    <t>Строительство торгово-розничного комплекса, Канашский муниципальный округ Чувашской Республики</t>
  </si>
  <si>
    <t>ИП Афанасьев Ю.Г.</t>
  </si>
  <si>
    <t xml:space="preserve">2028–2029 </t>
  </si>
  <si>
    <t>Строительство 2-х этажного крытого рынка</t>
  </si>
  <si>
    <t>АО «Канашская городская ярмарка»</t>
  </si>
  <si>
    <t>муниципальная собственность</t>
  </si>
  <si>
    <t>Производственный комплекс по выращиванию черной львинки мощностью 2250 г/год в живом весе</t>
  </si>
  <si>
    <t>ООО «Энтопром»</t>
  </si>
  <si>
    <t>Строительство животноводческого комплекса молочного направления КРС на 600 голов</t>
  </si>
  <si>
    <t>СХПК им. Кирова</t>
  </si>
  <si>
    <t>Строительство зерносушильного комплекса</t>
  </si>
  <si>
    <t>ООО «Канаш-Агро»</t>
  </si>
  <si>
    <t xml:space="preserve">Создание тур-центра СППК "Мелитотус" </t>
  </si>
  <si>
    <t>СППК «Мелилотус»</t>
  </si>
  <si>
    <t>Создание агротуристического комплекса «Сладкое золото Чувашии»</t>
  </si>
  <si>
    <t>Строительство тепличного комплекса</t>
  </si>
  <si>
    <t>ООО «Агромол»</t>
  </si>
  <si>
    <t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</t>
  </si>
  <si>
    <t>СППК «Кипрей»</t>
  </si>
  <si>
    <t xml:space="preserve">2024–2026 </t>
  </si>
  <si>
    <t>Создание туристско-рекреационной зоны с объектами инфраструктуры «Мокринский виадук»</t>
  </si>
  <si>
    <t>ООО «Мокринский виадук»</t>
  </si>
  <si>
    <t>2026–2028</t>
  </si>
  <si>
    <t>Агротуристический комплекс «Айлӑм» (Долина)</t>
  </si>
  <si>
    <t>КФХ Васильев С.П.</t>
  </si>
  <si>
    <t>Разработка и освоение серийного производства Затирочных машин в количестве 6 модификаций с двигателями в бензиновом и электрическом исполнении</t>
  </si>
  <si>
    <t>ООО «Канашский завод технологической оснастки»</t>
  </si>
  <si>
    <t>Техническое перевооружение производства</t>
  </si>
  <si>
    <t>Освоение технологии порошковой окраски металлических деталей</t>
  </si>
  <si>
    <t>ООО "Канашское предприятие "Оснастка"</t>
  </si>
  <si>
    <t>2025-2028</t>
  </si>
  <si>
    <t>Производство сельскохозяйственной техники, Канашский муниципальный округ Чувашской Республики</t>
  </si>
  <si>
    <t>ООО "КП "Оснастка"</t>
  </si>
  <si>
    <t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мест, Канашский муниципальный округ Чувашской Республики</t>
  </si>
  <si>
    <t>ООО "СпецВагонДеталь"</t>
  </si>
  <si>
    <t>2021-2029</t>
  </si>
  <si>
    <t>Модернизация системы воздухоснабжения, Канашский муниципальный округ Чувашской Республики</t>
  </si>
  <si>
    <t>АО "Канашский автоагрегатный завод"</t>
  </si>
  <si>
    <t>Освоение территории под базу отдыха "Чувашское подворье"</t>
  </si>
  <si>
    <t>ИП Степанов Евгений Александрович</t>
  </si>
  <si>
    <t>Строительство производственного комплекса для производства теплоизоляционного материала «Эковата Greenwool</t>
  </si>
  <si>
    <t>ООО "Эковата"</t>
  </si>
  <si>
    <t>2026-2031</t>
  </si>
  <si>
    <t>Капитальный ремонт кормоцеха</t>
  </si>
  <si>
    <t>ООО "ППЗ "Канашский"</t>
  </si>
  <si>
    <t>Реконструкция зерносклада</t>
  </si>
  <si>
    <t>Строительство птичника</t>
  </si>
  <si>
    <t>Строительство цеха по производству медной трубки</t>
  </si>
  <si>
    <t>ООО "Аркто"</t>
  </si>
  <si>
    <t>2020-2029</t>
  </si>
  <si>
    <t xml:space="preserve">Создание агротуристического комплекса «Сладкое золото Чувашии» в д. Новые Шальтямы </t>
  </si>
  <si>
    <t xml:space="preserve">микро
</t>
  </si>
  <si>
    <r>
      <t> </t>
    </r>
    <r>
      <rPr>
        <b/>
        <sz val="9"/>
        <rFont val="Times New Roman"/>
        <family val="1"/>
        <charset val="204"/>
      </rPr>
      <t>Козловский муниципальный округ Чувашской Республики</t>
    </r>
  </si>
  <si>
    <t>Строительство заготовительного цеха, столовой модернизация складского хозяйства</t>
  </si>
  <si>
    <t>ООО «Автофургон»</t>
  </si>
  <si>
    <t>Капитальный ремонт производственных цехов, замена инженерных сетей</t>
  </si>
  <si>
    <t>ООО «НПК Спецфургон»</t>
  </si>
  <si>
    <t>2027–2030</t>
  </si>
  <si>
    <t>Строительство пристроя к основному цеху в АО «НПЦ «Кузов»</t>
  </si>
  <si>
    <t>АО «НПЦ «Кузов»</t>
  </si>
  <si>
    <t>Строительство пристроя к основному цеху</t>
  </si>
  <si>
    <t>ООО «ЦПР»</t>
  </si>
  <si>
    <t>Закупка и монтаж нового оборудования на предприятиях</t>
  </si>
  <si>
    <t>ООО «Автофургон», ООО «НПК «Спецфургон», АО «НПЦ «Кузов»</t>
  </si>
  <si>
    <t>Капитальный ремонт цеха древообработки</t>
  </si>
  <si>
    <t>ИП Албутов С.Ю.</t>
  </si>
  <si>
    <t>Развитие производственного потенциала в ООО «Фирдавил и компания»</t>
  </si>
  <si>
    <t>ООО «Фирдавил и компания»</t>
  </si>
  <si>
    <t>Модернизация тепличного хозяйства в КФХ Семенов И.В. «Энежъ»</t>
  </si>
  <si>
    <t>КФХ Семенов И.В. «Энежъ»</t>
  </si>
  <si>
    <t>Строительство ангара для хранения техники</t>
  </si>
  <si>
    <t>Строительство зернохранилища на 1000 тонн</t>
  </si>
  <si>
    <t>Строительство зерносушильного комплекса в с. Янгильдино</t>
  </si>
  <si>
    <t>Строительство нового цеха для засолки огурцов и производства салатов в д. Ягунькино</t>
  </si>
  <si>
    <t>Монтаж системы орошения овощных культур</t>
  </si>
  <si>
    <t>Строительство зимовального пруда для рыб. Приобретение оборудования в КФХ Сергеева О.М.</t>
  </si>
  <si>
    <t>КФХ Сергеев О.М.</t>
  </si>
  <si>
    <t>Реконструкция цеха по производству комбикормов в КФХ Афанасьева А.Ю.</t>
  </si>
  <si>
    <t>КФХ Афанасьев А.Ю.</t>
  </si>
  <si>
    <t>Строительство картофелехранилища на 10 тысяч тонн</t>
  </si>
  <si>
    <t>ООО «Каспий-Агро»</t>
  </si>
  <si>
    <t>Реконструкция помещений для выращивания цыплят бройлеров и строительство новых птичников,</t>
  </si>
  <si>
    <t>ООО «Мега ЮРМА»</t>
  </si>
  <si>
    <t xml:space="preserve">Развитие инфраструктуры и создание торговых рядов на универсальной ярмарке в г. Козловка </t>
  </si>
  <si>
    <t>ООО «Лад»</t>
  </si>
  <si>
    <t>Строительство торгового центра площадью 750 кв.м. в г. Козловка</t>
  </si>
  <si>
    <t>ИП Симолкин Н.В.</t>
  </si>
  <si>
    <t xml:space="preserve"> малое</t>
  </si>
  <si>
    <t>Строительство магазина «Автозапчасти» и пункта технического обслуживания автомобилей в г. Козловка</t>
  </si>
  <si>
    <t>ИП Кудяков А.Н.</t>
  </si>
  <si>
    <t>Строительство магазина «Звениговский мясокомбинат» площадью 200 кв.м в г. Козловка</t>
  </si>
  <si>
    <t>ООО «ТД «Звениговский»</t>
  </si>
  <si>
    <t>Реконструкция здания гостиницы и кафе «Волна» в г. Козловка,</t>
  </si>
  <si>
    <t>ИП Потапова А.В.</t>
  </si>
  <si>
    <t>2027–2028</t>
  </si>
  <si>
    <t>Строительство туристической инфраструктуры для спортивно-оздоровительной, туристической базы «Птичий полет» в д. Новородионовка</t>
  </si>
  <si>
    <t>ООО «Птичий полет»</t>
  </si>
  <si>
    <t>Создание экофермы «Радуга» в зоне туристического маршрута на «Птичий полет»</t>
  </si>
  <si>
    <t>ООО «Булат»</t>
  </si>
  <si>
    <t>Благоустройство базы отдыха на горе Ленкина в г. Козловка</t>
  </si>
  <si>
    <t>ООО «Венеция»</t>
  </si>
  <si>
    <t>Реконструкция здания кафе «Крик»</t>
  </si>
  <si>
    <t>ИП Смирнов М.В.</t>
  </si>
  <si>
    <t>Благоустройство городского пляжа в г. Козловке</t>
  </si>
  <si>
    <t>2027-2028</t>
  </si>
  <si>
    <t>Создание промышленного (индустриального) парка "М7 - Козловский" и объектов придорожного сервиса</t>
  </si>
  <si>
    <t>ООО "М7- Козловский"</t>
  </si>
  <si>
    <t xml:space="preserve">
микро
</t>
  </si>
  <si>
    <t>Комсомольский муниципальный округ Чувашской Республики</t>
  </si>
  <si>
    <t>Строительство логистического комплекса на транспортной развязке М-12 со складскими и производственно-торговыми площадями</t>
  </si>
  <si>
    <t>Строительство летнего лагеря для телок, телят</t>
  </si>
  <si>
    <t>СХПК «Восток»</t>
  </si>
  <si>
    <t xml:space="preserve">Строительство ангара для хранения зерна </t>
  </si>
  <si>
    <t>колхоз «Искра»</t>
  </si>
  <si>
    <t>Развитие мясного скотоводства</t>
  </si>
  <si>
    <t>КФХ Хайртдинов Р.А.</t>
  </si>
  <si>
    <t xml:space="preserve">2024–2025 </t>
  </si>
  <si>
    <t>Оборудование по розливу безалкогольных напитков в стеклотару, пресс-форма по выдуву ПЭТ-тары</t>
  </si>
  <si>
    <t>ООО «Кооператор»</t>
  </si>
  <si>
    <t>Создание и развитие хозяйства (Агростартап) по направлению «Животноводство»</t>
  </si>
  <si>
    <t>КФХ Хабибуллин Р.К.</t>
  </si>
  <si>
    <t xml:space="preserve">2024–2028 </t>
  </si>
  <si>
    <t>КФХ Мифтахутдинов Г.А.</t>
  </si>
  <si>
    <t>КФХ Ямальтдинова Л.Ф.</t>
  </si>
  <si>
    <t>у</t>
  </si>
  <si>
    <t>КФХ Акшов И.Ш.</t>
  </si>
  <si>
    <t>КФХ Зиннетуллин Э.А.</t>
  </si>
  <si>
    <t xml:space="preserve">Проект «ЧУВАШСКАЯ МЕЧТА» плодово-ягодной фермы ИП КФХ Кашкаров О.В., строительство гостевого дома в с. Новочелны-Сюрбеево </t>
  </si>
  <si>
    <t>ИП КФХ Кашкаров О.В.</t>
  </si>
  <si>
    <t xml:space="preserve">Строительство многофункциональной детской площадки «ЧУВАШСКАЯ МЕЧТА» на базе плодово-ягодной фермы ИП КФХ Кашкаров О.В. в с. Новочелны-Сюрбеево </t>
  </si>
  <si>
    <t xml:space="preserve">Строительство ягодных туннелей под закладку малины в с. Новочелны-Сюрбеево </t>
  </si>
  <si>
    <t>ИП КФХ Кашкарова Д.А.</t>
  </si>
  <si>
    <t xml:space="preserve">Строительство пекарни «Мучная сказка» площадью 100 кв. м </t>
  </si>
  <si>
    <t>ИП Батюков Н.А.</t>
  </si>
  <si>
    <t>Строительство торгового центра пл. 1000 кв. м.</t>
  </si>
  <si>
    <t>ИП Фасхутдинов Л.А.</t>
  </si>
  <si>
    <t xml:space="preserve">Реконструкция торговых объектов и техническая модернизация объектов и приобретение автотранспорта </t>
  </si>
  <si>
    <t>Комсомольское районное потребительское общество</t>
  </si>
  <si>
    <t>2024-2028</t>
  </si>
  <si>
    <t>Строительство торгового центра бытовой химии</t>
  </si>
  <si>
    <t>ИП Никитин Владислав Анатольевич</t>
  </si>
  <si>
    <t>Развитие животноводства, производство и переработка сои</t>
  </si>
  <si>
    <t>ИП Муранова Анастасия Александровна</t>
  </si>
  <si>
    <t>Вентиляционное оборудование для поддержания микроклимата в овощехранилище</t>
  </si>
  <si>
    <t>ООО "Агрофирма "Комсомольские овощи"</t>
  </si>
  <si>
    <t>Модернизация картофелехранилища с доработкой и фасовкой на 6 000 тн.</t>
  </si>
  <si>
    <t>ООО "Агрофирма "Слава картофелю"</t>
  </si>
  <si>
    <t>Комплекс для хранения зерна на 5 000 тн.</t>
  </si>
  <si>
    <t>Сушильный комплекс на 10 000 тн.</t>
  </si>
  <si>
    <t>Модернизация системы мелиорации</t>
  </si>
  <si>
    <t>Модернизация складского оборудования и полевой техники</t>
  </si>
  <si>
    <r>
      <t> </t>
    </r>
    <r>
      <rPr>
        <b/>
        <sz val="9"/>
        <rFont val="Times New Roman"/>
        <family val="1"/>
        <charset val="204"/>
      </rPr>
      <t>Красноармейский муниципальный округ Чувашской Республики</t>
    </r>
  </si>
  <si>
    <t xml:space="preserve">Строительство цеха по производству гранул из пластиката ПВХ </t>
  </si>
  <si>
    <t>ООО «Композит-21»</t>
  </si>
  <si>
    <t>Модернизация оборудования для производства и изготовления обуви</t>
  </si>
  <si>
    <t>ООО «ЧЕСЛА»</t>
  </si>
  <si>
    <t>ООО КАФО «ЭВАПЛАСТ»</t>
  </si>
  <si>
    <t>Животноводческий комплекс молочного направления на 1800 голов КРС</t>
  </si>
  <si>
    <t>ООО «Красное Сормово»</t>
  </si>
  <si>
    <t>Строительство молочно-товарной фермы на 150 голов</t>
  </si>
  <si>
    <t>ИП Глава КФХ Игнатьева И.В.</t>
  </si>
  <si>
    <t>Строительство картофеле- и овощехранилища</t>
  </si>
  <si>
    <t>ИП КФХ Шумилов В.Н.</t>
  </si>
  <si>
    <t>Строительство телятника</t>
  </si>
  <si>
    <t>ИП Глава КФХ Харитонов В.А.</t>
  </si>
  <si>
    <t>Строительство зерносклада</t>
  </si>
  <si>
    <t>КФХ Николаев А.Н.</t>
  </si>
  <si>
    <t xml:space="preserve">Строительство овощехранилища </t>
  </si>
  <si>
    <t>ИП Ильин Г.В.</t>
  </si>
  <si>
    <t>Строительство зернохранилища с комплексом переработки</t>
  </si>
  <si>
    <t>ИП Глава КФХ Ермаков В.Ю.</t>
  </si>
  <si>
    <t>Строительство комбикормового цеха</t>
  </si>
  <si>
    <t>КФХ Посадский Д.Л.</t>
  </si>
  <si>
    <t>Модернизация хлебокомбината</t>
  </si>
  <si>
    <t>ООО «Красноармейский хлебокомбинат»</t>
  </si>
  <si>
    <t>Строительство многоквартирного 5-этажного жилого дома в с. Красноармейское</t>
  </si>
  <si>
    <t xml:space="preserve">Строительство 2 коттеджных поселков на 20 домов в с. Красноармейское </t>
  </si>
  <si>
    <t>Строительство инженерной и туристической инфраструктуры базы отдыха «Хана Щурче»</t>
  </si>
  <si>
    <t>ООО «СК «Имение-21»</t>
  </si>
  <si>
    <t>микро, малое, среднее, крупное, крупное</t>
  </si>
  <si>
    <t>Строительство инженерной и туристической инфраструктуры базы отдыха с усадьбой чувашского крестьянина 19 века</t>
  </si>
  <si>
    <t>ИП (ГКФХ) Шумилов В.Н.</t>
  </si>
  <si>
    <t>Создание туристического маршрута «Путешествие на козью ферму»</t>
  </si>
  <si>
    <t>ИП Посадский Д.Л.</t>
  </si>
  <si>
    <t>Открытие гостиницы в с. Красноармейское</t>
  </si>
  <si>
    <t>ИП Михайлова Ю.Н.</t>
  </si>
  <si>
    <t>Строительство склада временного хранения</t>
  </si>
  <si>
    <t>ООО "Агрофирма Таябинка"</t>
  </si>
  <si>
    <t>Строительство товарно-молочной фермы</t>
  </si>
  <si>
    <t xml:space="preserve">СХПК «НИВА» </t>
  </si>
  <si>
    <r>
      <t> </t>
    </r>
    <r>
      <rPr>
        <b/>
        <sz val="9"/>
        <rFont val="Times New Roman"/>
        <family val="1"/>
        <charset val="204"/>
      </rPr>
      <t>Красночетайский муниципальный округ Чувашской Республики</t>
    </r>
  </si>
  <si>
    <t>Расширение производства по пошиву одежды</t>
  </si>
  <si>
    <t>ООО «Спец-руно»</t>
  </si>
  <si>
    <t>2026–2030</t>
  </si>
  <si>
    <t>Строительство коровника на 200 голов</t>
  </si>
  <si>
    <t>СХПК «Нива»</t>
  </si>
  <si>
    <t>Строительство коровника на 400 голов</t>
  </si>
  <si>
    <t xml:space="preserve">2026–2028 </t>
  </si>
  <si>
    <t>Строительство цеха переработки и доработки семян мелкосемянных культур, в том числе установка сушилки</t>
  </si>
  <si>
    <t>ООО «СТК 21»</t>
  </si>
  <si>
    <t xml:space="preserve">2025–2028 </t>
  </si>
  <si>
    <t>Строительство цеха переработки и доработки семян зерновых, зернобобовых, в том числе цеха по фасовке</t>
  </si>
  <si>
    <t>Строительство зерноскладов для хранения сельскохозяйственной продукции и цеха фасовки мелкосемянных культур</t>
  </si>
  <si>
    <t>Строительство современного высокотехнологичного завода по производству натуральных сыров</t>
  </si>
  <si>
    <t>ИП Михопарова С.И.</t>
  </si>
  <si>
    <t xml:space="preserve">2026–2030 </t>
  </si>
  <si>
    <t>«Пчелотропа: вкуси природу, поддержи пчел — каждый шаг к здоровью и пчелиным секретам»</t>
  </si>
  <si>
    <t>ИП Лобастов Д.П.</t>
  </si>
  <si>
    <t>Проект «Сплав по реке Сура»</t>
  </si>
  <si>
    <t>Проект строительства животноводческого комплекса для КРС молочного напрвления (родильное отделение с ДМБ, переработка ППЖ) в 2025 г.</t>
  </si>
  <si>
    <t>СХПК "Коминтерн"</t>
  </si>
  <si>
    <t>Проект строительство животноводческого комплекса для КРС молочного направления (коровник на 400 голов) в 2027 г.</t>
  </si>
  <si>
    <t>Проект Строительство животноводческого комплекса для КРС молочного направления (откормочник  быков) в 2028 г.</t>
  </si>
  <si>
    <t>2028-2030</t>
  </si>
  <si>
    <r>
      <t> </t>
    </r>
    <r>
      <rPr>
        <b/>
        <sz val="9"/>
        <rFont val="Times New Roman"/>
        <family val="1"/>
        <charset val="204"/>
      </rPr>
      <t>Мариинско-Посадский муниципальный округ Чувашской Республики</t>
    </r>
  </si>
  <si>
    <t>Строительство завода по производству металлических изделий и конструкций на основе алюминия</t>
  </si>
  <si>
    <t>ООО «ПК «ГС-Резерв»</t>
  </si>
  <si>
    <t>Расширение производства кабельной продукции</t>
  </si>
  <si>
    <t>АО "Марпосадкабель"</t>
  </si>
  <si>
    <t xml:space="preserve">2022–2027 </t>
  </si>
  <si>
    <t xml:space="preserve">Реконструкция здания для содержания молодняка (крупнорогатого скота), строительство силосных ям </t>
  </si>
  <si>
    <t>КФХ Федоров А.В.</t>
  </si>
  <si>
    <t xml:space="preserve">2025– 2026 </t>
  </si>
  <si>
    <t xml:space="preserve">Создание и развитие аквафермы по выращиванию сома </t>
  </si>
  <si>
    <t>ИП Краюшкин А.В.</t>
  </si>
  <si>
    <t>Технология разведения и выращивание форели</t>
  </si>
  <si>
    <t>КФХ «Аквакультура Марпосад»</t>
  </si>
  <si>
    <t>Увеличение площадей под производство хмеля</t>
  </si>
  <si>
    <t>ООО «Хмель Отчизны»</t>
  </si>
  <si>
    <t xml:space="preserve">2025–2030  </t>
  </si>
  <si>
    <t>Строительство Зип-лайна полет «СОКОЛ» (новый проект)</t>
  </si>
  <si>
    <t>ИП Кольцов С.В.</t>
  </si>
  <si>
    <t>2026–2031</t>
  </si>
  <si>
    <t xml:space="preserve">Проектирование и строительство кемпинговой площадки «Каскад прудов» в рамках проекта "Тропа Андриана" </t>
  </si>
  <si>
    <t>ИП Плотников Н.В.</t>
  </si>
  <si>
    <t>2026–2029</t>
  </si>
  <si>
    <t>Проектирование и строительство инженерной и туристической инфраструктуры для яхт клуба на набережной города Мариинский Посад (новый проект)</t>
  </si>
  <si>
    <t>ООО «Промышленная Компания «ГС-Резерв»</t>
  </si>
  <si>
    <t>Создание парка-отеля «Нерядово»</t>
  </si>
  <si>
    <t>ООО «Нерядово»</t>
  </si>
  <si>
    <t>Строительство кафе на территории Государевой горы</t>
  </si>
  <si>
    <t>ООО "ГалсСпецМаш"</t>
  </si>
  <si>
    <t xml:space="preserve">2026–2027 </t>
  </si>
  <si>
    <t>Создание пункта проката и общественного питания</t>
  </si>
  <si>
    <t>ИП Егоров Э.Н.</t>
  </si>
  <si>
    <t>Модернизация производственной линии</t>
  </si>
  <si>
    <t>ООО "Мариинско-Посадский Маслозавод"</t>
  </si>
  <si>
    <t>малое предприятияе</t>
  </si>
  <si>
    <t>Производство по переоборудованию автомобилей и установка автомобильных надстроек: эвакуаторов</t>
  </si>
  <si>
    <t>ООО "ГалсСпецМаш" (Галошев С.В.)</t>
  </si>
  <si>
    <t>микропредприятие</t>
  </si>
  <si>
    <t xml:space="preserve">Строительство  торгового объекта  </t>
  </si>
  <si>
    <t>ИП Федоров А.Д.</t>
  </si>
  <si>
    <t>Строительство торгового объекта</t>
  </si>
  <si>
    <t>Строительство торгового центра</t>
  </si>
  <si>
    <t>ИП ФОМИН С.В.</t>
  </si>
  <si>
    <t xml:space="preserve">Городской округ город Новочебоксарск Чувашской Республики </t>
  </si>
  <si>
    <t>Строительство производства окиси пропилена методом прямого эпоксидирования пропилена пероксидом водорода мощностью до 100 000 т/г. на площадке ПАО Химпром, г. Новочебоксарск</t>
  </si>
  <si>
    <t>ООО «Группа Оргсинтез»</t>
  </si>
  <si>
    <t>Строительство второй линии производства нейтрального гипохлорита кальция с целью увеличения мощности до 36,5 тыс.т/год с содержанием активного хлора не менее 70%</t>
  </si>
  <si>
    <t>ПАО «Химпром»</t>
  </si>
  <si>
    <t xml:space="preserve">«Организация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 </t>
  </si>
  <si>
    <t>ООО «Элкон»</t>
  </si>
  <si>
    <t>2021–2025</t>
  </si>
  <si>
    <t>Организация серийного производства аэрозольной продукции</t>
  </si>
  <si>
    <t>Производство инсектицидов и фунгицидов</t>
  </si>
  <si>
    <t>АО «ЭфЭмСи Волга»</t>
  </si>
  <si>
    <t>Расширение производства текстильных лент и шнуров</t>
  </si>
  <si>
    <t>АО «Лента»</t>
  </si>
  <si>
    <t>Организация производства высокотехнологичных текстильных материалов технического и гражданского применения</t>
  </si>
  <si>
    <t>Создание индустриального (промышленного парка)</t>
  </si>
  <si>
    <t>ООО «Волжский текстиль»</t>
  </si>
  <si>
    <t>2026-2038</t>
  </si>
  <si>
    <t>Строительство производственного комплекса ООО «Звениговский»</t>
  </si>
  <si>
    <t>ООО «Звениговский»</t>
  </si>
  <si>
    <t>Строительство завода по переработке зерна</t>
  </si>
  <si>
    <t>ИП Пухов Е.В.</t>
  </si>
  <si>
    <t>2024-2029</t>
  </si>
  <si>
    <t>Строительство нового цеха производства колбас и мясной продукции</t>
  </si>
  <si>
    <t>ООО «Приволжские колбасы»</t>
  </si>
  <si>
    <t>Производство керамзитового гравия и керамзитового щебня</t>
  </si>
  <si>
    <t>ООО «СУОР»</t>
  </si>
  <si>
    <t>Производство железобетонных изделий (стеновые панели)</t>
  </si>
  <si>
    <t>Производство изделий из природного камня</t>
  </si>
  <si>
    <t>Производство арматурных изделий</t>
  </si>
  <si>
    <t>Производство изделий из переработанных материалов</t>
  </si>
  <si>
    <t>2028-2035</t>
  </si>
  <si>
    <t>Реконструкция и ремонт производственных цехов, сетей</t>
  </si>
  <si>
    <t>Создание производства сухих смесей/Открытие нового завода «Сухие смеси»</t>
  </si>
  <si>
    <t>ООО «Маркастрой»</t>
  </si>
  <si>
    <t>2026-2027</t>
  </si>
  <si>
    <t>Модернизация 1 линии, расширение ассортимента, вторичный обжиг</t>
  </si>
  <si>
    <t>Запуск завода «Сантехники»</t>
  </si>
  <si>
    <t>Строительство завода по производству малых архитектурных форм</t>
  </si>
  <si>
    <t>ООО «Авиатор»</t>
  </si>
  <si>
    <t>Увеличение производительности Завода ООО «Хевел» до 1 ГВт ФЭМ</t>
  </si>
  <si>
    <t>ООО «Хевел»</t>
  </si>
  <si>
    <t>2025–2030 </t>
  </si>
  <si>
    <t>Организация производства линейки тяговых электроприводов на базе вентильно-индукторного электродвигателя</t>
  </si>
  <si>
    <t>ЗАО «Чебоксарское предприятие «Сеспель» (ООО «УК «Индустриальный Парк «Сеспель»)</t>
  </si>
  <si>
    <t>Строительство завода по производству энергетических котлов большой мощности</t>
  </si>
  <si>
    <t>ООО «ИНТЕРЭНЕРГО»</t>
  </si>
  <si>
    <t>2025–2032</t>
  </si>
  <si>
    <t xml:space="preserve">Строительство гостиницы </t>
  </si>
  <si>
    <t>ИП Шарафутдинов Р.М.</t>
  </si>
  <si>
    <t>Проект «Жилой комплекс «Интеграл», г. Новочебоксарск</t>
  </si>
  <si>
    <t>АО «СЗ «ИКЧР»</t>
  </si>
  <si>
    <t>Строительство 9 микрорайона ЗЖР г. Новочебоксарска</t>
  </si>
  <si>
    <t>ООО «СЗ «СМУ-58»</t>
  </si>
  <si>
    <t>Строительство 8 микрорайона ЗЖР г. Новочебоксарска</t>
  </si>
  <si>
    <t>ООО «Певый Строй Трест»</t>
  </si>
  <si>
    <t>Строительство 2 микрорайона ЗЖР г. Новочебоксарска</t>
  </si>
  <si>
    <t>ООО «Устра», ООО «СЗ «Монолитстрой»</t>
  </si>
  <si>
    <t>Модернизация существующей причальной стенки на грузовом причале "Новочебоксарск" путем ее удлинения на 350 пог.м. с обустройством площадки под выгрузку и хранение</t>
  </si>
  <si>
    <t>АО «Чебоксарский речной порт»</t>
  </si>
  <si>
    <t>Строительство грузового причала на р. Волга в интервале 1191-1192 км судового хода</t>
  </si>
  <si>
    <t>Строительство железнодорожного пути протяженностью 4,6 км и автомобильной дороги протяженностью 3 км до  производственной зоны в районе ул.Промышленная г. Новочебоксарск</t>
  </si>
  <si>
    <t xml:space="preserve">2028–2032 </t>
  </si>
  <si>
    <t xml:space="preserve">Приобретение имущества для осуществления деятельности в рамках реализуемого закона о передаче отдельных полномочий в сфере водоснабжения и водоотведения на территории Чувашской Республики </t>
  </si>
  <si>
    <t>ГУП ЧУВАШСКОЙ РЕСПУБЛИКИ "БОС" МИНСТРОЯ ЧУВАШИИ</t>
  </si>
  <si>
    <t>Модернизация завода ООО "Хевел" в целях производства новых видов высокотехнологичных солнечных модулей совокупной производительностью 670 МВт/год</t>
  </si>
  <si>
    <t>ООО "Хевел"</t>
  </si>
  <si>
    <t>2023-2027</t>
  </si>
  <si>
    <t xml:space="preserve">Модернизация и расширение производства современного и складского оборудования </t>
  </si>
  <si>
    <t>ООО "Нейти"</t>
  </si>
  <si>
    <t>Техническое перевооружение и модернизация производства</t>
  </si>
  <si>
    <t>АО "Лента"</t>
  </si>
  <si>
    <t xml:space="preserve">среднее </t>
  </si>
  <si>
    <t>Модернизация парка оборудования для изготовления литых изделий в рамках локализации производства автокомпонентов на территории РФ</t>
  </si>
  <si>
    <t>ООО "Промлитснаб"</t>
  </si>
  <si>
    <t>Строительство узла налива перекиси водорода в IBC-кубы</t>
  </si>
  <si>
    <t>ООО «Волжская перекись»</t>
  </si>
  <si>
    <t xml:space="preserve">Городской округ город Чебоксары Чувашской Республики </t>
  </si>
  <si>
    <t>Реконструкция логистического центра торговой марки «Abat» по упаковке, хранению, маркировке и отгрузке продукции</t>
  </si>
  <si>
    <t>АО «Чувашторгтехника»</t>
  </si>
  <si>
    <t>2024-2026</t>
  </si>
  <si>
    <t>Производство нагревательных тэнов</t>
  </si>
  <si>
    <t>АО «Чувашторгтехника». Создание нового юридического лица</t>
  </si>
  <si>
    <t>Модернизация линии по производству батонов производительностью 16 тонн в сутки</t>
  </si>
  <si>
    <t>АО "Чувашхлебопродукт" (АО «ЧХЗ № 2»)</t>
  </si>
  <si>
    <t>2024–2028</t>
  </si>
  <si>
    <t>Разработка системы автоматического управления газотурбинной установки ГТЭ-170</t>
  </si>
  <si>
    <t>АО «ЭЛАРА»</t>
  </si>
  <si>
    <t>Разработка системы автоматического управления газотурбинной установки ГТЭ-65.1</t>
  </si>
  <si>
    <t>2019–2028</t>
  </si>
  <si>
    <t>Развитие линейки программируемых контроллеров Эликонт</t>
  </si>
  <si>
    <t>Расширение производственных мощностей</t>
  </si>
  <si>
    <t>Создание программно-аппаратного комплекса «Эликонт-ПАЗ» для реализации функций технологических защит промышленных предприятий</t>
  </si>
  <si>
    <t>2027–2029</t>
  </si>
  <si>
    <t>Реконструкция цеха по производству крупы</t>
  </si>
  <si>
    <t>Линия по гранулированию отрубей</t>
  </si>
  <si>
    <t xml:space="preserve">Строительство заготовительного участка механического производства </t>
  </si>
  <si>
    <t>АО «ЧПО им. В.И. Чапаева»</t>
  </si>
  <si>
    <t>Создание высокотехнологичного производства промышленной техники путем модернизации и технического перевооружения существующего производства</t>
  </si>
  <si>
    <t>Общество с ограниченной ответственностью "Производственная компания "ПРОМТРАКТОР" (ООО "ПК "ПРОМТРАКТОР")</t>
  </si>
  <si>
    <t xml:space="preserve">крупное </t>
  </si>
  <si>
    <t>Разработка и освоение серийного производства комплектующих изделий ходовых систем для отечественной и импортной строительно-дорожной техники</t>
  </si>
  <si>
    <t>Общество с ограниченной ответственностью "Производственная компания "Чебоксарский агрегшатный завод" (ООО "ПК "ЧАЗ")</t>
  </si>
  <si>
    <t>Технология производства сельскохозяйственного трактора с мощностью двигателя 40–90 л.с.</t>
  </si>
  <si>
    <t>Общество с ограниченной ответственностью "ЗАВОД "АГРОМАШ" (ООО "Завод "АГРОМАШ")</t>
  </si>
  <si>
    <t>2021–2035</t>
  </si>
  <si>
    <t>Создание высокотехнологичного литейного производства с применением современных технологий на единой производственной площадке</t>
  </si>
  <si>
    <t>ООО «Завод промышленного литья» (ООО «Промлит»)</t>
  </si>
  <si>
    <t>Модернизация производства, дооснащение, обновление парка технологического оборудования</t>
  </si>
  <si>
    <t>АО «ЧЭАЗ»</t>
  </si>
  <si>
    <t>Разработка и освоение производства импортозамещающей электротехнической продукции</t>
  </si>
  <si>
    <t xml:space="preserve">Освоение производства универсального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 </t>
  </si>
  <si>
    <t>ООО «КОНТЭЛТ»</t>
  </si>
  <si>
    <t>2016–2030</t>
  </si>
  <si>
    <t>Организация производства новой линейки вилочных погрузчиков с уровнем локализации 90% и линейки ведущих и управляемых мостов для них</t>
  </si>
  <si>
    <t>ООО «ЧЗСА»</t>
  </si>
  <si>
    <t xml:space="preserve">2023–2027 </t>
  </si>
  <si>
    <t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</t>
  </si>
  <si>
    <t>ООО «ЧЛВЗ»</t>
  </si>
  <si>
    <t xml:space="preserve">Строительство производственного здания </t>
  </si>
  <si>
    <t>ООО «МАЯК»</t>
  </si>
  <si>
    <t>2023-2026</t>
  </si>
  <si>
    <t>Строительство многопрофильного производственно-логистического центра по адресу: г. Чебоксары, проезд Машиностроителей, зу 21:01:030304:852</t>
  </si>
  <si>
    <t>ООО «Компания «Фито-лайн»</t>
  </si>
  <si>
    <t>2021–2026</t>
  </si>
  <si>
    <t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 ООО ВТФ «Текстильмаш» (НИОКР)</t>
  </si>
  <si>
    <t>ООО «ЧЗМ «Текстильмаш»</t>
  </si>
  <si>
    <t>2020–2025</t>
  </si>
  <si>
    <t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</t>
  </si>
  <si>
    <t>ООО «Чугунолитейный завод»</t>
  </si>
  <si>
    <t>2024–2029</t>
  </si>
  <si>
    <t>Технологическое перевооружение станочного парка ООО «Инструментально-экспериментальный завод»</t>
  </si>
  <si>
    <t>ООО «Инструментально-экспериментальный завод»</t>
  </si>
  <si>
    <t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хмеля. ООО «Техма-Агромаш»</t>
  </si>
  <si>
    <t>ООО «Техма-Агромаш»</t>
  </si>
  <si>
    <t>2024–2025</t>
  </si>
  <si>
    <t>Организация серийного производства ткацких станковного поколения семейства «Станок пневматический ткацкий» на базе ООО «ВТФ «Текстильмаш». Увеличение производственных мощностей до 200 станков в год</t>
  </si>
  <si>
    <t>ООО «ЧМЗ «Текстильмаш»</t>
  </si>
  <si>
    <t xml:space="preserve"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«Техма-Агромаш». </t>
  </si>
  <si>
    <t>ООО «Текстильмаш»</t>
  </si>
  <si>
    <t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6000 м²</t>
  </si>
  <si>
    <t xml:space="preserve">ООО «Индустриальный парк Машзавод» </t>
  </si>
  <si>
    <t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</t>
  </si>
  <si>
    <t>ООО «Индустриальный парк Машзавод»</t>
  </si>
  <si>
    <t>Создание реабилитационного центра на базе АО «Санаторий «Чувашиякурорт», городской округ город Чебоксраы Чувашской Республики</t>
  </si>
  <si>
    <t>АО «Санаторий «Чувашиякурорт»</t>
  </si>
  <si>
    <t>Проектирование и строительство гостиничного комплекса «Сокрома – Чебоксары»</t>
  </si>
  <si>
    <t>ООО «ТРИгрупп»</t>
  </si>
  <si>
    <t>Проектирование и строительство зоопарка в парке Амазония</t>
  </si>
  <si>
    <t>2028–2030</t>
  </si>
  <si>
    <t>Создание модульных некапитальных средств размещения на территории базы отдыха «Кувшинка»</t>
  </si>
  <si>
    <t>ООО «Дом отдыха «Кувшинский»</t>
  </si>
  <si>
    <t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 Чебоксары, благоустройство пешеходной территории плотины между Чебоксарским заливом и р. Волгой и территории вокруг храма Успения Божией Матери</t>
  </si>
  <si>
    <t>АО «Чебоксарский речной порт», ООО «ПраймСтройХолдинг»</t>
  </si>
  <si>
    <t>Строительство многофункционального комплекса с жилыми помещениями, гостиницей на 110 номеров и подземной парковкой на пл. Речников г. Чебоксары</t>
  </si>
  <si>
    <t>ООО «ВолгаИнформСервис»</t>
  </si>
  <si>
    <t>Организация круглогодичного плавательного бассейна в загородном отеле «Ради Леса»</t>
  </si>
  <si>
    <t>ООО «Поволжская региональная компания»</t>
  </si>
  <si>
    <t>Создание модульных некапитальных средств размещения туристического комплекса «Четыре сезона», городской округ город Чебоксары Чувашской Республики</t>
  </si>
  <si>
    <t>ООО «Четыре сезона»</t>
  </si>
  <si>
    <t>Строительство комплекса ИЖС с туристической инфраструктурой в п. Сосновка, городской округ город Чебоксары Чувашской Республики</t>
  </si>
  <si>
    <t>ИП Московкин А.И.</t>
  </si>
  <si>
    <t>Обустройство пляжа на территории базы отдыха «Нартаван»</t>
  </si>
  <si>
    <t>ИП Самсонова Е.Г.</t>
  </si>
  <si>
    <t>Создание модульных некапитальных средств размещения на территории базы отдыха «Нартаван», городской округ город Чебоксары Чувашской Республики</t>
  </si>
  <si>
    <t>Создание парковой зоны базы отдыха «Нартаван» на запрашиваемом участке 28 га, городской округ город Чебоксары Чувашской Республики</t>
  </si>
  <si>
    <t>Строительство комплекса «Роса в лесу» с туристической инфраструктурой в п. Сосновка, городской округ город Чебоксары  Чувашской Республики</t>
  </si>
  <si>
    <t>ИП Степанов Сергей Ананьевич</t>
  </si>
  <si>
    <t>Строительство туристического комплекса «Дом на воде», Заволжская территория г. Чебоксары</t>
  </si>
  <si>
    <t>ООО "КН Девелопмент"</t>
  </si>
  <si>
    <t xml:space="preserve">Внедрение интеллектуальной системы учета потребления электроэнергии </t>
  </si>
  <si>
    <t>АО «ЧГЭС»</t>
  </si>
  <si>
    <t>Реконструкция ПС 110/6 кВ «ГПП-1 ХБК»</t>
  </si>
  <si>
    <t>Строительство распределительного пункта и кабельных линий 10 кВ по ул. Короленко г. Чебоксары</t>
  </si>
  <si>
    <t>Реконструкция здания Центра управления сетями в г. Чебоксары для обеспечения реализации проекта «Цифровой энергорегион»</t>
  </si>
  <si>
    <t>Модернизация электросетевого хозяйства</t>
  </si>
  <si>
    <t>Развитие зарядной инфраструктуры для электрического автомобильного транспорта на территории Чувашской Республики</t>
  </si>
  <si>
    <t>Минпромэнерго Чувашии</t>
  </si>
  <si>
    <t>Реконструкция тепловой сети от ТК-Ю-55 до ТК-Ю-99</t>
  </si>
  <si>
    <t>Филиал Марий Эл и Чувашии ПАО «Т Плюс»</t>
  </si>
  <si>
    <t xml:space="preserve">Реконструкция ОРУ-110/220 кВ с заменой масляных выключателей на элегазовые Чебоксарской ТЭЦ-2 </t>
  </si>
  <si>
    <t>Реконструкция генератора ст. № 3 типа ТВВ-160-2ЕУ Чебоксарской ТЭЦ-2</t>
  </si>
  <si>
    <t>Техническое перевооружение программно-технического комплекса котла ТГМЕ-464 ст. № 1, 3, 4, 5 Чебоксарской ТЭЦ-2</t>
  </si>
  <si>
    <t>Техническое перевооружение многоканальной автоматизированной системы виброзащиты и диагностики СКУД ИТ-14 турбоагрегата типа ПТ-135/165-130/15 ст. № 3</t>
  </si>
  <si>
    <t xml:space="preserve"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кВ, Чебоксарская ГЭС – Чебоксарская ТЭЦ-2 I и II цепь на ПВЗУ-Е. Замена поста ПВЗ-90М1 основной защиты ВЛ 110 кВ, Чебоксарская ТЭЦ-2 – Новый город I, II цепь на ПВЗУ-Е Чебоксарской ТЭЦ-2 </t>
  </si>
  <si>
    <t>Модернизация системы регулирования турбоагрегата типа ПТ-135/165-130/15 ст. № 1 с внедрением ЭГСР с ЭГП</t>
  </si>
  <si>
    <t xml:space="preserve">Строительство микрорайона «Акварель», ограниченного жилыми домами по ул. Академика Королева </t>
  </si>
  <si>
    <t>ООО «СЗ «Отделфинстрой и Партнеры»</t>
  </si>
  <si>
    <t>Строительство микрорайона «ОЛИМП»</t>
  </si>
  <si>
    <t>Застройка микрорайона 2 «А» центральной части города Чебоксары «Грязевская стрелка», ограниченного улицами Гагарина, Ярмарочная, Пионерская, Калинина</t>
  </si>
  <si>
    <t>ООО «Специализированный застройщик «СК «ЦЕНТР»</t>
  </si>
  <si>
    <t>2013–2029</t>
  </si>
  <si>
    <t>Строительство в г. Чебоксары фитнес-клуба с термальным комплексом</t>
  </si>
  <si>
    <t>ООО «Физкультурно-оздоровительный акватермальный комплекс г. Чебоксары»</t>
  </si>
  <si>
    <t>Строительство гостиницы на 350 мест для спортсменов БУ ДО «СШОР № 2»</t>
  </si>
  <si>
    <t xml:space="preserve">Создание ресторана с инфраструктурой на туристической базе «Нартаван» (150+200 посадочных мест) 900 кв. м </t>
  </si>
  <si>
    <t>2024–2027</t>
  </si>
  <si>
    <t>Строительство социально-ориентированного центра семейного досуга кондитерской "Планета"</t>
  </si>
  <si>
    <t>Модернизация и расширение производственных мощностей</t>
  </si>
  <si>
    <t>ООО "ЭлМехПро"</t>
  </si>
  <si>
    <t>Разработка и освоение серийного производства линейки силовых модулей высотой от 38 мм, с характеристиками по току свыше 1000 А и напряжением до 1700 В</t>
  </si>
  <si>
    <t>АО "НПО "ЭНЕРГОМОДУЛЬ"</t>
  </si>
  <si>
    <t>2024-2030</t>
  </si>
  <si>
    <t>Разработка и освоение серийного производства линейки силовых модулей высотой от 38 мм, с характеристиками по току до 1000 А и напряжением от 3300 В до 6500 В</t>
  </si>
  <si>
    <t>Разработка и освоение серийного производства линейки типовых полупроводниковых драйверов для управления силовых модулей большой мощности</t>
  </si>
  <si>
    <t>Создание номерного фонда, инфраструктуры на территории туристического комплекса «Четыре сезона»</t>
  </si>
  <si>
    <t>Создание номерного фонда в модульных некапитальных средств размещения санаторно-курортного комплекса «Волжанка»</t>
  </si>
  <si>
    <t>ООО «Санаторно-курортный комплекс «Волжанка»»</t>
  </si>
  <si>
    <t>Увеличение объемов производства строительных объемных блоков</t>
  </si>
  <si>
    <t>ООО "Завод "ОБД"</t>
  </si>
  <si>
    <t>2024-2025</t>
  </si>
  <si>
    <t>Расширение технологической линейки предприятия</t>
  </si>
  <si>
    <t>Приобретение оборудования для расширения выпуска электроприводов и трубопроводной арматуры</t>
  </si>
  <si>
    <t>ООО "БИРС Арматура"</t>
  </si>
  <si>
    <t>Приобретение в собственность специализированной техники российского производства</t>
  </si>
  <si>
    <t>АО "Водоканал"</t>
  </si>
  <si>
    <t>Приобретение лазерного и листогибочного станка в целях увеличения объема производства прицепов к легковым автомобилям ООО «Композит»</t>
  </si>
  <si>
    <t>ООО "КОМПОЗИТ"</t>
  </si>
  <si>
    <t>Приобретение промышленного оборудования для производства профнастила С21/Н35</t>
  </si>
  <si>
    <t>ООО "Стальпрофиль"</t>
  </si>
  <si>
    <t>Обновление производственной базы станков</t>
  </si>
  <si>
    <t>ООО "Темп"</t>
  </si>
  <si>
    <t>Строительство и ввод в эксплуатацию сборочного корпуса техники СИЛАНТ</t>
  </si>
  <si>
    <t>Дизельные вилочные погрузчики СИЛАНТ, грузоподъемностью от 1,5 до 5 т.</t>
  </si>
  <si>
    <t>Дизельные вилочные погрузчики, грузоподъемностью от 7 до 10 т.</t>
  </si>
  <si>
    <t>2025-2029</t>
  </si>
  <si>
    <t>Электрические вилочные погрузчики, грузоподъемностью от 1,5 до 3 т.</t>
  </si>
  <si>
    <t>Коммунальный трактор СИЛАНТ КМ УНИВЕРСАЛ (дизель/электро)</t>
  </si>
  <si>
    <t xml:space="preserve">Фронтальный погрузчик СИЛАНТ, грузоподъемностью 1,2 т.
</t>
  </si>
  <si>
    <t>Вездеход СИЛАНТ 4*4.</t>
  </si>
  <si>
    <t>ООО «Силант»</t>
  </si>
  <si>
    <t>Специализированный трактор для хмелеводства на базе СИЛАНТ УНИВЕРСАЛ.</t>
  </si>
  <si>
    <t>Мосты для экскаваторов-погрузчиков, фронтальных погрузчиков</t>
  </si>
  <si>
    <t>Осевой агрегат для полуприцепов</t>
  </si>
  <si>
    <t>ИТ-платформа для мониторинга и управления складской техникой «НАШ СИЛАНТ»</t>
  </si>
  <si>
    <t>ООО "АРМ"</t>
  </si>
  <si>
    <t>Центральная ремонтная база.</t>
  </si>
  <si>
    <t>ООО «Промышленная техника»</t>
  </si>
  <si>
    <t>Вездеход «СИЛАНТ АГРО» с применением БПЛА</t>
  </si>
  <si>
    <t>Производство линейки тяговых электродвигателей</t>
  </si>
  <si>
    <t>ООО «АРМ»</t>
  </si>
  <si>
    <t>Строительство завода фасонного литья в гор. Чебоксары</t>
  </si>
  <si>
    <t>2026-2029</t>
  </si>
  <si>
    <t xml:space="preserve">Разработка и производство оборудования для фабрик-кухни </t>
  </si>
  <si>
    <t>АО "Чувашторгтехника". Создание нового юридического лица</t>
  </si>
  <si>
    <t>Модернизация производственных мощностей</t>
  </si>
  <si>
    <t>Модернизация производства обсадных труб, парников и увеличение ассортимента шланговой продукции</t>
  </si>
  <si>
    <t>ООО "ЧебПласт Групп"</t>
  </si>
  <si>
    <t>Производство комплектующих, необходимых для сборки перистальтических насосов, использующихся в роли дозаторов моющих средств</t>
  </si>
  <si>
    <t>ООО "Литейные технологии"</t>
  </si>
  <si>
    <t>Разработка и внедрение модульных растоечных шкафов 2-х, 4-х и 6-ти местных, цистерн для воды с подогревом, водонагревателей продовольственной службы, тестоделителей округлителей, миксеров планетарных с вариатором</t>
  </si>
  <si>
    <t>АО "Торговая механика"</t>
  </si>
  <si>
    <t>Производство перистальтических насосов</t>
  </si>
  <si>
    <t>ООО "Электромотор"</t>
  </si>
  <si>
    <t>Производство деталей электродвигателя перистальтического насоса</t>
  </si>
  <si>
    <t>ООО "Сварочные технологии"</t>
  </si>
  <si>
    <t>Разработка и внедрение таромоечных машин, модульного типа модульного ряда моюще-дезинфекционных машин, моющего оборудования для овощей</t>
  </si>
  <si>
    <t>ООО "Завод моечных машин"</t>
  </si>
  <si>
    <t>Организация участка по производству Камер шоковой заморозки типа ШОКК</t>
  </si>
  <si>
    <t>ООО "ФРОСТО"</t>
  </si>
  <si>
    <t>Создание производства станков для металлообработки</t>
  </si>
  <si>
    <t>ООО «ЧЕСТА»</t>
  </si>
  <si>
    <t>Производственный комплекс по производству инновационных строительных изделий</t>
  </si>
  <si>
    <t>АО «ПАНЭФ»</t>
  </si>
  <si>
    <t>2023-2031</t>
  </si>
  <si>
    <t>Строительство цеха по резиносмешиванию</t>
  </si>
  <si>
    <t>АО «Строймаш»</t>
  </si>
  <si>
    <t>Организация линии по изготовлению сальников</t>
  </si>
  <si>
    <t>Приобретение новой производственной линии для производства труб из полиэтилена</t>
  </si>
  <si>
    <t>ООО «КЗСП»</t>
  </si>
  <si>
    <t>Модернизация дверного производства с увеличением видов и объемов проивзодимой продукции</t>
  </si>
  <si>
    <t>ООО "Чебоксарская фабрика дверей плюс"</t>
  </si>
  <si>
    <t>Разработка и производство оборудования для фабрик-кухонь</t>
  </si>
  <si>
    <t>ООО "ЭЛИНОКС"</t>
  </si>
  <si>
    <t>Технология производства программируемых пароконвектоматов улучшенной конструкции с возможностью установки 6, 10, 20 уровней гастроемкостей (GN 1/1 и GN 2/1) и конвекционных печей с сенсорным экраном на 10 уровней с функцией цифрового контроля и облачных технологий, а также высокоскоростных печей с использованием магнетрона</t>
  </si>
  <si>
    <t>Освоение производства агрегатов насосных к посудомоечным машинам, пароконвектоматам и льдогенераторам. Организация серийного производства пролмышленной продукции.</t>
  </si>
  <si>
    <t>2021-2025</t>
  </si>
  <si>
    <t>Освоение производства комплектующих к профессиональному кухонному оборудованию</t>
  </si>
  <si>
    <t>2022-2026</t>
  </si>
  <si>
    <t>Модернизация производственного оборудования</t>
  </si>
  <si>
    <t>Разработка сквозной аппаратно-программной платформы для управления технологическими процессами интегрированной в цифровую архитектуру промышленного предприятия</t>
  </si>
  <si>
    <t>Производство экзотермических и теплоизоляционных вставок и цироновой краски для литья из стали и чугуна</t>
  </si>
  <si>
    <t>ООО "Завод вспомогательных литейных материалов"</t>
  </si>
  <si>
    <t>Организация производства оборудования "Гидроборт"</t>
  </si>
  <si>
    <t>ООО "Центр Гидравлики"</t>
  </si>
  <si>
    <t>2023-2030</t>
  </si>
  <si>
    <t>Разработка и освоение серийного выпуска пультов машиниста, контроллеров тяги и торможения для перспективного электропоезда ВСМ ЭВС 360</t>
  </si>
  <si>
    <t>Приобретение дежи к тестомесильной машине для увеличения производства и расширение номенклатуры хлебобулочных изделий</t>
  </si>
  <si>
    <t>ЗАО "Хлебокомбинат Петровский"</t>
  </si>
  <si>
    <t>Создание рекреационного комплекса на базе Парк-отель "Лента"</t>
  </si>
  <si>
    <t>Акционерное общество "Лента" (АО "Лента")</t>
  </si>
  <si>
    <t>Запуск производства изделий из пластмасс: упаковочные уголки, напольная ПВХ плитка пазл</t>
  </si>
  <si>
    <t>ООО "ВИРСТ"</t>
  </si>
  <si>
    <t>ИП Плотников Владимир Анатольевич</t>
  </si>
  <si>
    <t xml:space="preserve">Расширение технологических возможностей предприятия </t>
  </si>
  <si>
    <t>Строительство цеха по производству обуви и деталей обуви</t>
  </si>
  <si>
    <t>ООО "Вектор"</t>
  </si>
  <si>
    <t xml:space="preserve">3АО "3авод игрового спортивного оборудования"
</t>
  </si>
  <si>
    <r>
      <t> </t>
    </r>
    <r>
      <rPr>
        <b/>
        <sz val="9"/>
        <rFont val="Times New Roman"/>
        <family val="1"/>
        <charset val="204"/>
      </rPr>
      <t xml:space="preserve">Ибресинский муниципальный округ Чувашской Республики </t>
    </r>
  </si>
  <si>
    <t>Создание животноводческого комплекса в интеграции с перерабатывающим предприятием в Ибресинском муниципальном округе Чувашской Республики</t>
  </si>
  <si>
    <t>Коллективное хозяйство «Красный партизан»</t>
  </si>
  <si>
    <t xml:space="preserve">Строительство Лесного парка «Ибресинский» с зонами глэмпинга и кемпинга </t>
  </si>
  <si>
    <t>ИП Романов В.И.</t>
  </si>
  <si>
    <t xml:space="preserve">Расширение производства ООО «Волжское перерабатывающее предприятие» </t>
  </si>
  <si>
    <t>ООО «Волжское перерабатывающее предприятие»</t>
  </si>
  <si>
    <t xml:space="preserve">2024–2030  </t>
  </si>
  <si>
    <t>Строительство магазина по ул. Куйбышева</t>
  </si>
  <si>
    <t>ИП Гараев И.Р.</t>
  </si>
  <si>
    <t>Строительство комплекса  для автомашин ул. Куйбышева</t>
  </si>
  <si>
    <t>Строительство цеха по первичной переработке мяса</t>
  </si>
  <si>
    <t>ИП Ялалдинов И.Р.</t>
  </si>
  <si>
    <t>Строительство цеха по глубокой переработке мяса производство колбасных изделий, копчение)</t>
  </si>
  <si>
    <t>Строительство фермы по откорму КРС на 400 голов</t>
  </si>
  <si>
    <t>ИП Айсын Р. Г.</t>
  </si>
  <si>
    <t>Строительство автосервиса по ул. Маресьева</t>
  </si>
  <si>
    <t>ИП Смолякова Ж.П.</t>
  </si>
  <si>
    <t>Строительство автосервиса ул. Маресьева</t>
  </si>
  <si>
    <t>ООО «Веха»</t>
  </si>
  <si>
    <r>
      <t> </t>
    </r>
    <r>
      <rPr>
        <b/>
        <sz val="9"/>
        <rFont val="Times New Roman"/>
        <family val="1"/>
        <charset val="204"/>
      </rPr>
      <t xml:space="preserve">Моргаушский муниципальный округ Чувашской Республики </t>
    </r>
  </si>
  <si>
    <t>Строительство мусоросортировочного комплекса мощностью 30 тыс. тонн в год в Моргаушском муниципальном округе Чувашской Республики</t>
  </si>
  <si>
    <t>Придорожный комплекс ООО «Автофургон»</t>
  </si>
  <si>
    <t>Расширение производства каленого стекла</t>
  </si>
  <si>
    <t>ООО «Алпроф»</t>
  </si>
  <si>
    <t>Посадка многолетних ягодно-кустарниковых и многолетних плодовых насаждений</t>
  </si>
  <si>
    <t>ООО Агрофирма им. Мичурина</t>
  </si>
  <si>
    <t xml:space="preserve">2018–2028 </t>
  </si>
  <si>
    <t>Производство субстрактов для выращивания грибов вешенок</t>
  </si>
  <si>
    <t>ООО «Агрико»</t>
  </si>
  <si>
    <t xml:space="preserve">2021–2025 </t>
  </si>
  <si>
    <t>Строительство доильного зала</t>
  </si>
  <si>
    <t>СХПК им. Суворова</t>
  </si>
  <si>
    <t>Строительство коровника на 500 голов</t>
  </si>
  <si>
    <t>АО «Агрофирма «Куснар»</t>
  </si>
  <si>
    <t>Товарная аквакультура (сом)</t>
  </si>
  <si>
    <t>КФХ Шуваев Е.А.</t>
  </si>
  <si>
    <t>Производство хмеля</t>
  </si>
  <si>
    <t>ЗАО Компания «Хмель»</t>
  </si>
  <si>
    <t>Создание агротехнопарка и жилого квартала в районе д. Ландыши</t>
  </si>
  <si>
    <t>государственное</t>
  </si>
  <si>
    <t>2025–2035</t>
  </si>
  <si>
    <t>База отдыха «Рыбацкий рай «У Юрича». Кадастровые номера: 21:17:000000:5382, 21:17:130501:521</t>
  </si>
  <si>
    <t>ИП Григорьев В.Ю.</t>
  </si>
  <si>
    <t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</si>
  <si>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>ИП Рыбаков С.В.</t>
  </si>
  <si>
    <t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</si>
  <si>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>ИП Тутаев С.Б.</t>
  </si>
  <si>
    <t>Строительство склада для ответственного хранения с соблюдением специального температурного режима и режима влажности</t>
  </si>
  <si>
    <t>ООО "Юнга"</t>
  </si>
  <si>
    <t>Монтаж линии глиноподготовки и формовки кирпича</t>
  </si>
  <si>
    <t>АО "Моргаушский кирпичный завод"</t>
  </si>
  <si>
    <t>2025 - 2026</t>
  </si>
  <si>
    <t>Роботизация участка садки и упаковки</t>
  </si>
  <si>
    <t xml:space="preserve">2027-2028 </t>
  </si>
  <si>
    <t>Проект по созданию и развитию семейной фермы "Развитие семейной фермы по выращиванию картофеля"</t>
  </si>
  <si>
    <t>ИП глава К(Ф)Х   Толстов Александр Александрович</t>
  </si>
  <si>
    <t>Проект по созданию и развитию семейной фермы "Развитие семейной фермы по выращиванию капусты"</t>
  </si>
  <si>
    <t>ИП глава К(Ф)Х  Скворцов Игорь Георгиевич</t>
  </si>
  <si>
    <t xml:space="preserve">Инвестиционный проект по созданию некапитального объекта общественного питания на территории туристической базы "Рыбацкий рай "У Юрича", расположнного вблизи дорог в составе автомобильных туристических маршрутов </t>
  </si>
  <si>
    <r>
      <t> </t>
    </r>
    <r>
      <rPr>
        <b/>
        <sz val="9"/>
        <rFont val="Times New Roman"/>
        <family val="1"/>
        <charset val="204"/>
      </rPr>
      <t xml:space="preserve">Порецкий муниципальный округ Чувашской Республики </t>
    </r>
  </si>
  <si>
    <t>Приобретение горно-шахтной техники</t>
  </si>
  <si>
    <t>ООО «ГиПор-М»</t>
  </si>
  <si>
    <t>Приобретение техники (оборудования) для производства керамического кирпича</t>
  </si>
  <si>
    <t>ООО «МНПП  «А-Керамик»</t>
  </si>
  <si>
    <t>Автоматизация процессов производства бутилированной воды «Флюори»</t>
  </si>
  <si>
    <t>ООО «Россыпей»</t>
  </si>
  <si>
    <t>Производство известковой муки, известкование полей</t>
  </si>
  <si>
    <t>ООО «Агрохимсервис»</t>
  </si>
  <si>
    <t>Реконструкция фермы молочного направления на 100 голов</t>
  </si>
  <si>
    <t>КФХ Васильев Л.Л.</t>
  </si>
  <si>
    <t>КФХ Кормилицына Е.А.</t>
  </si>
  <si>
    <t>Реконструкция объектов торговли</t>
  </si>
  <si>
    <t>Порецкое районное потребительское общество</t>
  </si>
  <si>
    <t>Открытие семейного кафе со специализированным меню и игровой зоной</t>
  </si>
  <si>
    <t>физическое лицо, планирует регистрацию в качестве ИП</t>
  </si>
  <si>
    <t>физ. лицо</t>
  </si>
  <si>
    <t>Модернизация асфальтобитумного завода. Приобретение оборудования, техники</t>
  </si>
  <si>
    <t>ООО "Добрострой"</t>
  </si>
  <si>
    <r>
      <t> </t>
    </r>
    <r>
      <rPr>
        <b/>
        <sz val="9"/>
        <rFont val="Times New Roman"/>
        <family val="1"/>
        <charset val="204"/>
      </rPr>
      <t xml:space="preserve">Урмарский муниципальный округ Чувашской Республики </t>
    </r>
  </si>
  <si>
    <t>Строительство автоматизированного цеха по производству гидроаккумуляторов в п. Урмары Урмарского муниципального округа</t>
  </si>
  <si>
    <t>ООО «Аквапром»</t>
  </si>
  <si>
    <t xml:space="preserve">Строительство животноводческой фермы на 200 голов КРС молочного направления </t>
  </si>
  <si>
    <t>КФХ Иванов В.А.</t>
  </si>
  <si>
    <t xml:space="preserve">Строительство зерносклада на 18 × 90 м </t>
  </si>
  <si>
    <t>ИП КФХ Иванов В.А.</t>
  </si>
  <si>
    <t xml:space="preserve">Строительство зерносклада на 1000 тонн зерна </t>
  </si>
  <si>
    <t>ИП КФХ Яковлев В.Н.</t>
  </si>
  <si>
    <t xml:space="preserve">Организация и развитие детского туризма на территории Урмарского муниципального округа Чувашской Республики </t>
  </si>
  <si>
    <t>ОО ТОС «Аниш»</t>
  </si>
  <si>
    <t>Строительство туристической базы отдыха</t>
  </si>
  <si>
    <t>Иванов В.А.</t>
  </si>
  <si>
    <t>Строительство парка «Урмарыводокачка»</t>
  </si>
  <si>
    <t>ИП Кузнецова А.Г.</t>
  </si>
  <si>
    <t>Установка типовых павильонов на территории существующей ярмарки в п. Урмары Урмарского муниципального округа Чувашской Республики</t>
  </si>
  <si>
    <t>МУП УМО «Урмарытеплосеть»</t>
  </si>
  <si>
    <t>муниципальное предприятие</t>
  </si>
  <si>
    <t xml:space="preserve">Реконструкция нежилого здания, расположенного по адресу: Чувашская Республика, Урмарский район, пгт Урмары, ул. Ленина, д. 2 </t>
  </si>
  <si>
    <t>Урмарское районное потребительское общество</t>
  </si>
  <si>
    <t xml:space="preserve"> Создание индустриального парка в пгт Урмары на базе ООО «Аквапром» и ООО «Русские насосы» с числом резидентов не менее 14»</t>
  </si>
  <si>
    <t xml:space="preserve">ООО «Аквапром»  </t>
  </si>
  <si>
    <t>Развитие карьера по разработке доломита и известняка</t>
  </si>
  <si>
    <t>Администрация Урмарского муниципального округа</t>
  </si>
  <si>
    <t>Строительство торгово-развлекательного комплекса и Агропромпарка</t>
  </si>
  <si>
    <t>Туристический проект "Святые ключи Атнаши"</t>
  </si>
  <si>
    <t>Создание представительства высших учебных заведений</t>
  </si>
  <si>
    <t>Открытие частного техникума Skyeng</t>
  </si>
  <si>
    <t>Развитие «Базовой школы РАН» и реализация инвестиционно-научно-технологических проектов</t>
  </si>
  <si>
    <t>Создание парка «Патриот»</t>
  </si>
  <si>
    <t>Строительство базы отдыха в стиле "Этно"</t>
  </si>
  <si>
    <t>самозанятая Миронова Т. Ю.</t>
  </si>
  <si>
    <t xml:space="preserve">Создание площадки для реализации продукции местных сельхоз производителей </t>
  </si>
  <si>
    <t>Муниципальное предприятие</t>
  </si>
  <si>
    <t xml:space="preserve">Строительство магазина ООО "Мясокомбинат Звениговский" </t>
  </si>
  <si>
    <t>ООО "Мясокомбинат Звениговский"</t>
  </si>
  <si>
    <t>малое предприятие</t>
  </si>
  <si>
    <t>Строительство магазина п. Урмары Урмарское райпо</t>
  </si>
  <si>
    <t>Урмарское райпо</t>
  </si>
  <si>
    <t>Строительство магазина п. Урмары ИП Соркин Л.В.</t>
  </si>
  <si>
    <t>ИП Соркин Л.В.</t>
  </si>
  <si>
    <t>Строительство автозапрвочной станции на автодороге "Аниш"</t>
  </si>
  <si>
    <t>Создание семейной мини-гостиницы "Урмарушка"</t>
  </si>
  <si>
    <t>Самозанятая Миронова Т.Ю.</t>
  </si>
  <si>
    <t xml:space="preserve">2025-2030 </t>
  </si>
  <si>
    <r>
      <t> </t>
    </r>
    <r>
      <rPr>
        <b/>
        <sz val="9"/>
        <rFont val="Times New Roman"/>
        <family val="1"/>
        <charset val="204"/>
      </rPr>
      <t xml:space="preserve">Цивильский муниципальный округ Чувашской Республики </t>
    </r>
  </si>
  <si>
    <t>Строительство нового производственного здания, покупка нового обрудования, ООО «Меко», Цивильский муниципальный округ Чувашской Республики</t>
  </si>
  <si>
    <t>ООО «Меко»</t>
  </si>
  <si>
    <t>Приобретение производственного оборудования, Цивильский муниципальный округ Чувашской Республики</t>
  </si>
  <si>
    <t>ООО «ЦЗМ»</t>
  </si>
  <si>
    <t>ООО «Хлебокомбинат Цивильского РАЙПО»</t>
  </si>
  <si>
    <t>Строительство цеха убоя и переработки птицы мощностью 1500 голов/час, Цивильский муниципальный округ Чувашской Республики</t>
  </si>
  <si>
    <t>ООО «ВДС»</t>
  </si>
  <si>
    <t>Строительство комбикормового центра, Цивильский муниципальный округ Чувашской Республики</t>
  </si>
  <si>
    <t>Строительство площадки по выращиванию нетелей, Цивильский муниципальный округ Чувашской Республики</t>
  </si>
  <si>
    <t>Строительство молочно-товарной фермы, АО «АФ «Куснар», Цивильский муниципальный округ Чувашской Республики</t>
  </si>
  <si>
    <t>Строительство резервуара под рапсовое масло, Цивильский муниципальный округ Чувашской Республики</t>
  </si>
  <si>
    <t>ООО «ТД  Хорошавина А.В.»</t>
  </si>
  <si>
    <t>Строительство зерноскладов для хранения зерновых и масличных культур, Цивильский муниципальный округ Чувашской Республики</t>
  </si>
  <si>
    <t>Строительство фермы на 720 голов КРС в д. Липсеры, Цивильский муниципальный округ Чувашской Республики</t>
  </si>
  <si>
    <t>ООО «ЧебоМилк»</t>
  </si>
  <si>
    <t>Завершение строительства склада для картофеля, Цивильский муниципальный округ Чувашской Республики</t>
  </si>
  <si>
    <t>ООО КФХ «Луч»</t>
  </si>
  <si>
    <t>Строительство туристического комплекса (у д. Синьял-Котяки), Цивильский муниципальный округ Чувашской Республики</t>
  </si>
  <si>
    <t>ИП Иванов Е.П.</t>
  </si>
  <si>
    <t>Строительство базы отдыха «Байгеево.21 – Центр семейного отдыха», Цивильский муниципальный округ Чувашской Республики</t>
  </si>
  <si>
    <t>ИП Кутейкин О.И.</t>
  </si>
  <si>
    <t>Строительство базы отдыха и туризма на территории бывшего лагеря «Солнечная долина», Цивильский муниципальный округ Чувашской Республики</t>
  </si>
  <si>
    <t>ИП Курчаткин Р.Н.</t>
  </si>
  <si>
    <t>Строительство объекта общественного питания, Цивильский муниципальный округ Чувашской Республики</t>
  </si>
  <si>
    <t>ИП Лизнов Ю.Г.</t>
  </si>
  <si>
    <t>Строительство молочно-товарной фермы на 4800 голов с доильным залом ООО "ВДС" (2025-2026 год)</t>
  </si>
  <si>
    <t>ООО "ВДС"</t>
  </si>
  <si>
    <t>2025-2026 гг.</t>
  </si>
  <si>
    <t>Строительство магазина до 2-х этажей, Цивильский муниципальный округ Чувашской Республики</t>
  </si>
  <si>
    <t>Развитие территории семейного и активного отдыха "Яблонька" в составе проекта Яблоневая долина", Цивильский муниципальный округ Чувашской Республики</t>
  </si>
  <si>
    <t>ИП Степанов А. А., Юдин Д. С., ООО "Яблоневая долина"</t>
  </si>
  <si>
    <t>ИП глава К(Ф)Х  Артемьев Александр Васильевич</t>
  </si>
  <si>
    <t>Строительство гостевого комплекса "Усадьба"</t>
  </si>
  <si>
    <t>ИП Петров Владимир Николаевич</t>
  </si>
  <si>
    <t>Строительство придорожного сервиса</t>
  </si>
  <si>
    <t>ИП Васильев Владимир Валентинович</t>
  </si>
  <si>
    <r>
      <t> </t>
    </r>
    <r>
      <rPr>
        <b/>
        <sz val="9"/>
        <rFont val="Times New Roman"/>
        <family val="1"/>
        <charset val="204"/>
      </rPr>
      <t xml:space="preserve">Чебоксарский муниципальный округ Чувашской Республики </t>
    </r>
  </si>
  <si>
    <t>Строительство придорожного комплекса оптовой торговли и логистического центра</t>
  </si>
  <si>
    <t>ООО «Устра»</t>
  </si>
  <si>
    <t>Строительство производственного комплекса по сборке электротехнического оборудования, (д. Янгильдино)</t>
  </si>
  <si>
    <t>ООО «ПКФ «Электросбыт»</t>
  </si>
  <si>
    <t>Строительство сварочно-производственного цеха</t>
  </si>
  <si>
    <t>ООО «Газстрой»</t>
  </si>
  <si>
    <t>Строительство комплекса по производству инжекционно-литьевых машин (термопластавтоматов)</t>
  </si>
  <si>
    <t>ООО НПО "ЭнергоГаз"</t>
  </si>
  <si>
    <t>Строительство многофункционального центра</t>
  </si>
  <si>
    <t>ООО «Вилан» (ООО «Паха Тере»)</t>
  </si>
  <si>
    <t>Строительство цеха по переработке шерсти, ИП Катмичев А.В. (Синьялский ТО, д. Ильбеши)</t>
  </si>
  <si>
    <t>ИП Катмичев А.В.</t>
  </si>
  <si>
    <t>Строительство цеха по изготовлению металлоконструкций (п. Кугеси)</t>
  </si>
  <si>
    <t>ООО «МСО «Кугесьская»</t>
  </si>
  <si>
    <t>Фабрика готовой еды (п. Н.Атлашево)</t>
  </si>
  <si>
    <t>ООО "АгроФуд"</t>
  </si>
  <si>
    <t>Строительство цеха по производству винтовых свай (Синьялский ТО)</t>
  </si>
  <si>
    <t>ООО «Сваи +»</t>
  </si>
  <si>
    <t>Создание производственного комплекса на существующем земельном участке (Синьялский ТО)</t>
  </si>
  <si>
    <t>ООО «Геона МСК»</t>
  </si>
  <si>
    <t>Строительство производственных цехов (п. Кугеси)</t>
  </si>
  <si>
    <t>ООО «Зодчий Вест»</t>
  </si>
  <si>
    <t>Расширение номерного фонда кантри-отеля «Березки» до 56 номеров и расширение туристской инфраструктуры (Вурман-Сюктерский ТО, д. Вурманкасы)</t>
  </si>
  <si>
    <t>ООО «Волжские Березки»</t>
  </si>
  <si>
    <t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племенной работе</t>
  </si>
  <si>
    <t>АО «Чувашское» по племенной работе</t>
  </si>
  <si>
    <t>Реконструкция двух площадок – Хурынлых и Лапсары (модернизация). Полное восстановление 12 корпусов с наполнением (ООО «Мега ЮРМА»)</t>
  </si>
  <si>
    <t>Реконструкция рыбного цеха для разведения мальков (Сингьял-Покровский ТО, д. Хозандайкино)</t>
  </si>
  <si>
    <t>ООО «Вега»</t>
  </si>
  <si>
    <t>Разведение осетровых пород рыб (Синьялский ТО)</t>
  </si>
  <si>
    <t>ИП Смирнов С.В.</t>
  </si>
  <si>
    <t>Реконструкция и модернизация тепличного комплекса</t>
  </si>
  <si>
    <t>АО «Агрофирма «Ольдеевская»</t>
  </si>
  <si>
    <t>Строительство животноводческого комплекса на 2400 голов</t>
  </si>
  <si>
    <t>АО «Чурачикское»</t>
  </si>
  <si>
    <t>Строительство производства по изготовлению оборудования с/х техники (ст. Ишлеи)</t>
  </si>
  <si>
    <t>ИП Комарова Ю.Л.</t>
  </si>
  <si>
    <t>Строительство конноспортивного комплекса (Синьялский ТО)</t>
  </si>
  <si>
    <t>ИП Пушкин В.Е.</t>
  </si>
  <si>
    <t>Строительство базы отдыха "Тихий берег" (Синьялский ТО, д. Аркасы)</t>
  </si>
  <si>
    <t>ИП Тамрязан С.Н.</t>
  </si>
  <si>
    <t>Реконструкция этнографического комплекса «Чуваш Керем», ИП Сорокин С.Л. (В-Сюктерский ТО, д. М. Сундырь)</t>
  </si>
  <si>
    <t>ИП Сорокин С.Л.</t>
  </si>
  <si>
    <t>Создание санаторно-курортного комплекса</t>
  </si>
  <si>
    <t>Строительство многофункционального загородного комплекса семейного отдыха с коттеджным поселком и конноспортивным комплексом «Сполох»</t>
  </si>
  <si>
    <t>ИП Беликов А.В.</t>
  </si>
  <si>
    <t>Строительство базы отдыха в Абашево</t>
  </si>
  <si>
    <t>ООО «УК «Новый ресурс»</t>
  </si>
  <si>
    <t>Строительство дилерского центра «Ростсельмаш» по продаже и ремонту с/х техники, запасных частей и сервисного обслуживания продукции КЗ ООО «РусМашСервис» (Лапсарский ТО)</t>
  </si>
  <si>
    <t>ООО «Русмашсервис»</t>
  </si>
  <si>
    <t>Строительство магазина в д. Василькасы (Б-Катрасьский ТО, д. Василькасы)</t>
  </si>
  <si>
    <t>Ишлейское районное потребительское общество</t>
  </si>
  <si>
    <t>Строительство придорожного комплекса оптовой торговли и логистического центра вдоль дороги "Вятка" (Синьялский ТО, вдоль дороги ("Вятка")</t>
  </si>
  <si>
    <t xml:space="preserve">АИР, Маркетплейс
</t>
  </si>
  <si>
    <t>Строительство объекта придорожного сервиса по ремонту и обслуживанию грузовых автомобилей (Синьялский ТО, вдоль дороги "Вятка")</t>
  </si>
  <si>
    <t>Строительство логистического центра (Абашевский ТО, д. Байсубаково)</t>
  </si>
  <si>
    <t>ООО «Империя дорог»</t>
  </si>
  <si>
    <t>Строительство объекта дорожного сервиса (Шинерпосинский ТО, д. Типнеры)</t>
  </si>
  <si>
    <t>ИП Трофимова Т.С</t>
  </si>
  <si>
    <t>Строительство объекта придорожного сервиса по ремонту и обслуживанию грузовых и легковых автомобилей (Синьялский ТО)</t>
  </si>
  <si>
    <t>ИП Шахматов А.И.</t>
  </si>
  <si>
    <t>Размещение стоянок товарных транспортных средств (Синьялский ТО, д. Пихтулино)</t>
  </si>
  <si>
    <t>ООО «Автоквартал»</t>
  </si>
  <si>
    <t>Увеличение объемов производства мяса птицы за счет реконструкции/модернизации площадок для содержания  бройлерного стада</t>
  </si>
  <si>
    <t>ООО "Марийский бройлер"</t>
  </si>
  <si>
    <t>Строительство доильно-молочного блока</t>
  </si>
  <si>
    <t>Строительство водосборного сооружения для отвода промышленных стоков тепличного комплекса</t>
  </si>
  <si>
    <t>ООО «Тепличный комплекс «Новочебоксарский»</t>
  </si>
  <si>
    <t>Модернизация здания под цех для хранения и переработки сельскохозяйственной продукции</t>
  </si>
  <si>
    <t>ООО «Чебомилк»</t>
  </si>
  <si>
    <t>Модернизация системы электроснабжения тепличного комплекса от внешнего источника с увеличением мощности</t>
  </si>
  <si>
    <t>Модернизация производства (система доставки, система управления климатом) и другие</t>
  </si>
  <si>
    <t>Строительство центра технических полуфабрикатов</t>
  </si>
  <si>
    <t>Модернизация и ремонт на заводе по убою</t>
  </si>
  <si>
    <t>Строительство производственного здания (п. Кугеси)</t>
  </si>
  <si>
    <t>Размещение производственной базы строительных материалов</t>
  </si>
  <si>
    <t>ИП Александров Владимир Николаевич</t>
  </si>
  <si>
    <t>Размещение цехов по производству строительных металлических конструкций</t>
  </si>
  <si>
    <t>ИП Скворцов Семен Михайлович</t>
  </si>
  <si>
    <t>Размещение промышленных складских  помещений по металлообработке, сборке окон и дверей из алюминиевых и пластиковых профилей</t>
  </si>
  <si>
    <t>ИП Соловьев Вячеслав Валерианович</t>
  </si>
  <si>
    <t>Строительство производственного здания по изготовлению конструкций из алюминиевых профилей (п. Кугеси)</t>
  </si>
  <si>
    <t>ООО "ПК "АлюмТехСтрой"</t>
  </si>
  <si>
    <t>Приобретение швейного и раскройного оборудования в целях расширения ассортимента выпускаемой продукции</t>
  </si>
  <si>
    <t>ООО ФГУ "ЗВЕЗДА"</t>
  </si>
  <si>
    <t>2024-2025 гг.</t>
  </si>
  <si>
    <t>Организация производства межкомнатных дверей (Синьяльский ТО, д. Ильбеши)</t>
  </si>
  <si>
    <t xml:space="preserve">ООО «Гармония плюс»
</t>
  </si>
  <si>
    <t>Организация производства алюминиевых изделий – фасадов, витринных светопрозрачных конструкций, окон и дверей</t>
  </si>
  <si>
    <t xml:space="preserve">ИП Иванов В.Р.
</t>
  </si>
  <si>
    <t>Строительство объекта транспортно-складской инфраструктуры, в частности логистического центра</t>
  </si>
  <si>
    <t xml:space="preserve">Офицеров В.Г.
</t>
  </si>
  <si>
    <t xml:space="preserve">микро </t>
  </si>
  <si>
    <t>Строительство склада овощехранилища с системой микроклимата и закупка производственного оборудования</t>
  </si>
  <si>
    <t>ООО «Флоренция»</t>
  </si>
  <si>
    <t>Строительство микрорайона коттеджной застройки с подведенными центральными инженерными коммуникациями и благоустройством общественной территории общей площадью 40 га (д. Кодеркасы)</t>
  </si>
  <si>
    <t xml:space="preserve">ООО ТК "Новочебоксарский"
</t>
  </si>
  <si>
    <t xml:space="preserve">ООО "ЧебоМилк"
</t>
  </si>
  <si>
    <t xml:space="preserve">Микрорайон "Приозерный" в д. Аркасы, Чебоксарский МО (МКД)
</t>
  </si>
  <si>
    <t xml:space="preserve">Жилой комплекс "Пригородный", д. Аркасы, Чебоксарский МО (МКД)
</t>
  </si>
  <si>
    <t xml:space="preserve">Жилой комплекс в д. Пихтулино, Чебоксарский МО (МКД)
</t>
  </si>
  <si>
    <t xml:space="preserve">Жилая группа в д. Чиршкасы, Синьяльский ТО, Чебоксарский МО (МКД иИЖС)
</t>
  </si>
  <si>
    <t xml:space="preserve">Микрорайон "Спутник" западнее д. Типсирмы
</t>
  </si>
  <si>
    <t>Строительство цеха на собственном земельном участке для расширения действующего производства бумажных изделий гигиенического назначения»</t>
  </si>
  <si>
    <t>ИП Анисимов С.М.</t>
  </si>
  <si>
    <t>Комплекс зданий складского назначения и сервисного обслуживания автомобилей</t>
  </si>
  <si>
    <t>ООО «ТК «Мастерстрой»</t>
  </si>
  <si>
    <t>Организация придорожного автосервиса с шиномонтажом, парковкой и автомагазина с кафе</t>
  </si>
  <si>
    <t>ООО «Инсигнис»</t>
  </si>
  <si>
    <t xml:space="preserve">Комплекс производственных и складских помещений для производства изделий из бетона для использования в строительстве </t>
  </si>
  <si>
    <t>ИП Ерко А.И.</t>
  </si>
  <si>
    <t>Строительство торгового магазина придорожного сервиса</t>
  </si>
  <si>
    <t>ИП Мишкин А.В.</t>
  </si>
  <si>
    <t>Строительство объектов дорожного сервиса в составе: автосервис, автомагазин, автомойка, автомойка крупногабаритного транспорта, гостиница, кафе</t>
  </si>
  <si>
    <t>ИП Кудлаенко Н.С.</t>
  </si>
  <si>
    <t>Строительство склада и цеха по производству навесного оборудования</t>
  </si>
  <si>
    <t>ИП Яковлев А. Г.</t>
  </si>
  <si>
    <t>Строительство логистического комплекса</t>
  </si>
  <si>
    <t>ООО "Гвардеец"</t>
  </si>
  <si>
    <t>Расширение действующего технопарка в Вурман-Сюктерском сельском поселении Чебоксарского МО</t>
  </si>
  <si>
    <t>ИП Иванов Виталий Рудольфович</t>
  </si>
  <si>
    <r>
      <t> </t>
    </r>
    <r>
      <rPr>
        <b/>
        <sz val="9"/>
        <rFont val="Times New Roman"/>
        <family val="1"/>
        <charset val="204"/>
      </rPr>
      <t xml:space="preserve">Шемуршинский муниципальный округ Чувашской Республики </t>
    </r>
  </si>
  <si>
    <t>Реконструкция и модернизация телятника на 200 голов</t>
  </si>
  <si>
    <t>КФХ Хлюкин О.А.</t>
  </si>
  <si>
    <t>Строительство телятника по откорму КРС</t>
  </si>
  <si>
    <t>КФХ Рахматуллов Ф.С.</t>
  </si>
  <si>
    <t>Возрождение производства хмеля</t>
  </si>
  <si>
    <t>Строительство и модернизация телятника на 100 голов</t>
  </si>
  <si>
    <t>КФХ Егоров А.П.</t>
  </si>
  <si>
    <t>Строительство и модернизация телятника</t>
  </si>
  <si>
    <t>КФХ Макаров Г.Н.</t>
  </si>
  <si>
    <t>Реконструкция зернохранилища</t>
  </si>
  <si>
    <t>ООО «Победа»</t>
  </si>
  <si>
    <t>КФХ Пондякова Е.В.</t>
  </si>
  <si>
    <t xml:space="preserve">Развитие рыбоводства, выращивание товарной рыбы </t>
  </si>
  <si>
    <t>ООО «КСК «Цивиль»</t>
  </si>
  <si>
    <t>Строительство и модернизация телятника на 130 голов</t>
  </si>
  <si>
    <t>Глубокая переработка сои и других масличных культур</t>
  </si>
  <si>
    <t>Строительство гостевых домиков для размещения туристов (новый объект)</t>
  </si>
  <si>
    <t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</t>
  </si>
  <si>
    <r>
      <t> </t>
    </r>
    <r>
      <rPr>
        <b/>
        <sz val="9"/>
        <rFont val="Times New Roman"/>
        <family val="1"/>
        <charset val="204"/>
      </rPr>
      <t xml:space="preserve">Шумерлинский муниципальный округ Чувашской Республики </t>
    </r>
  </si>
  <si>
    <t xml:space="preserve">Модернизация производства </t>
  </si>
  <si>
    <t>АО «Комбинат автомобильных фургонов»</t>
  </si>
  <si>
    <t xml:space="preserve">Создание агрологистического хаба </t>
  </si>
  <si>
    <t>ООО "ТЛЦ "Шумерля"</t>
  </si>
  <si>
    <t>Строительство животноводческого комплекса на 1200 голов КРС</t>
  </si>
  <si>
    <t>Расширение производства мясоперерабатывающего цеха</t>
  </si>
  <si>
    <t>Мясоперерабатывающий цех «Шумерлинский» ИП Сорокина Татьяна Алексеевна</t>
  </si>
  <si>
    <t>ООО «Евротрейдинг»</t>
  </si>
  <si>
    <t>Организация объекта общественного питания</t>
  </si>
  <si>
    <t>ИП Акопян Г.Ж.</t>
  </si>
  <si>
    <t>Организация тепличного хозяйства</t>
  </si>
  <si>
    <t>ИП Ирейкин В.В.</t>
  </si>
  <si>
    <t>Увеличение мощностей, обновление производственного оборудования</t>
  </si>
  <si>
    <t>АО «Шумерлинский завод специализированных автомобилей»</t>
  </si>
  <si>
    <t>Создание животноводческого комплекса мясного направления</t>
  </si>
  <si>
    <t>ООО "Приволье"</t>
  </si>
  <si>
    <t>Реконструкция и модернизация систем электрообеспечения</t>
  </si>
  <si>
    <t>АО "Комбинат автомобильных фургонов"</t>
  </si>
  <si>
    <t>Крупное</t>
  </si>
  <si>
    <t>Модернизация действующего производства с помощью нового технологического оборудования</t>
  </si>
  <si>
    <t xml:space="preserve">2025-2026 </t>
  </si>
  <si>
    <r>
      <t> </t>
    </r>
    <r>
      <rPr>
        <b/>
        <sz val="9"/>
        <rFont val="Times New Roman"/>
        <family val="1"/>
        <charset val="204"/>
      </rPr>
      <t xml:space="preserve">Ядринский муниципальный округ Чувашской Республики </t>
    </r>
  </si>
  <si>
    <t>Проведение ремонта здания швейной фабрики</t>
  </si>
  <si>
    <t>АО «Ядринская швейная фабрика»</t>
  </si>
  <si>
    <t>Ремонт гаража в швейной фабрике</t>
  </si>
  <si>
    <t>Реконструкция производственного цеха по производству кирпича</t>
  </si>
  <si>
    <t>АО «Ядринский кирпичный завод»</t>
  </si>
  <si>
    <t>Производство специализированной защитной обуви</t>
  </si>
  <si>
    <t>АО «Феникс»</t>
  </si>
  <si>
    <t>Производство комплектующих для металлической тары</t>
  </si>
  <si>
    <t>ООО «Вайлан»</t>
  </si>
  <si>
    <t>Организация мебельного производства</t>
  </si>
  <si>
    <t>ООО «Юдьма»</t>
  </si>
  <si>
    <t>Промышленные роботы для упаковки продукции на поддоны</t>
  </si>
  <si>
    <t>ОАО «Ядринмолоко»</t>
  </si>
  <si>
    <t>Линия розлива молочной продукции в картонные коробки</t>
  </si>
  <si>
    <t>Стеллажная система хранения продукции</t>
  </si>
  <si>
    <t>Строительство коровника на 6000 голов</t>
  </si>
  <si>
    <t>Приобретение линии розлива молока и молочных продуктов в ПЭТ-бутылку</t>
  </si>
  <si>
    <t>Приобретение оборудования для производства сыра (3000 кг в сутки)</t>
  </si>
  <si>
    <t>Приобретение оборудования для производства детского питания</t>
  </si>
  <si>
    <t>Строительство здания цеха розлива алкогольной продукции</t>
  </si>
  <si>
    <t>ООО «Спиртовой завод «Ядринский»</t>
  </si>
  <si>
    <t>Линия розлива производительностью 9 000 бутылок в час</t>
  </si>
  <si>
    <t>Модернизация линии по переработке мяса</t>
  </si>
  <si>
    <t>ООО «Ядринский мясокомбинат ЧПС»</t>
  </si>
  <si>
    <t>Приобретение  пищевого оборудования</t>
  </si>
  <si>
    <t>ООО «Каравай»</t>
  </si>
  <si>
    <t>Строительство молочно-товарной фермы на 1000 голов</t>
  </si>
  <si>
    <t>ООО «Родина»</t>
  </si>
  <si>
    <t>Строительство овощехранилища с автоматическим регулированием климата</t>
  </si>
  <si>
    <t>сельскохозяйственный обслуживающий снабженческо-сбытовой потребительский кооператив «НИМЕ»</t>
  </si>
  <si>
    <t>Строительство склада для семян кормовых культур</t>
  </si>
  <si>
    <t>ИП КФХ Гармонистова А.Р.</t>
  </si>
  <si>
    <t>Переработка и консервирование овощей</t>
  </si>
  <si>
    <t>ИП  Алибеков М.А.</t>
  </si>
  <si>
    <t>Модернизация производства пивной продукции</t>
  </si>
  <si>
    <t>ООО «Башня варит»</t>
  </si>
  <si>
    <t>Строительство хмельников</t>
  </si>
  <si>
    <t>Строительство хмелесушильного комплекса и закладка многолетних насаждений</t>
  </si>
  <si>
    <t>ООО «РусХмель»</t>
  </si>
  <si>
    <t>Постройка хмельников 30 га с перерабатывающим комплексом</t>
  </si>
  <si>
    <t>2028-2029</t>
  </si>
  <si>
    <t>ООО «Позитив»</t>
  </si>
  <si>
    <t>Создание глэмпинговой зоны на территории базы отдыха «Сурские зори»</t>
  </si>
  <si>
    <t>ООО «Сурские зори»</t>
  </si>
  <si>
    <t>Обустройство пляжа на территории базы отдыха «Сурские зори»</t>
  </si>
  <si>
    <t>Активный отдых в живописном, историческом месте на берегу р. Сура</t>
  </si>
  <si>
    <t xml:space="preserve">ИП Концевич Д.В. </t>
  </si>
  <si>
    <t>Строительство агротуристической базы отдыха</t>
  </si>
  <si>
    <t>ИП Кушнир А.В.</t>
  </si>
  <si>
    <t>Строительство базы отдыха</t>
  </si>
  <si>
    <t>ИП Шлепнев Ю.Ч.</t>
  </si>
  <si>
    <t>КФХ Кольцов А.Н.</t>
  </si>
  <si>
    <t>Реконструкция здания торгового центра "Ядрин"</t>
  </si>
  <si>
    <t>Ядринское районное потребительское общество</t>
  </si>
  <si>
    <t>Многофункциональный торгово-гостиничный комплекс</t>
  </si>
  <si>
    <t>ООО «Строительная компания «Реам-Строй»</t>
  </si>
  <si>
    <t>Реконструкция торговых рядов на территории ООО «Торговый дом Ядрин», расположенных вдоль ул. Садовая г. Ядрин и благоустройство на прилегающей территории</t>
  </si>
  <si>
    <t>ООО «Торговый дом Ядрин»</t>
  </si>
  <si>
    <t>Строительство торгового объекта в г. Ядрин</t>
  </si>
  <si>
    <t>ИП Федоточев А.А.</t>
  </si>
  <si>
    <t>ИП Краснова Л.Н.</t>
  </si>
  <si>
    <t>Строительство отдельного одноэтажного здания для проведения магнито-резонансной томографии</t>
  </si>
  <si>
    <t>ООО «Ядринский медицинский центр»</t>
  </si>
  <si>
    <t>Строительство комплекса придорожного сервиса на 585 км+860 км трассы М-7 «Волга»</t>
  </si>
  <si>
    <t>ООО «Засурское»</t>
  </si>
  <si>
    <t>Реконструкция помещения под объект общественного питания (кафе)</t>
  </si>
  <si>
    <t>ИП Лотова О.В.</t>
  </si>
  <si>
    <t xml:space="preserve">Модернизация тепличного хозяйства </t>
  </si>
  <si>
    <t>ООО "Позитив"</t>
  </si>
  <si>
    <r>
      <t> </t>
    </r>
    <r>
      <rPr>
        <b/>
        <sz val="9"/>
        <rFont val="Times New Roman"/>
        <family val="1"/>
        <charset val="204"/>
      </rPr>
      <t xml:space="preserve">Яльчикский муниципальный округ Чувашской Республики </t>
    </r>
  </si>
  <si>
    <t>Строительство завода по производству карбоксиметилцеллюлозы</t>
  </si>
  <si>
    <t>ООО «СХТ-ТРЕЙД»</t>
  </si>
  <si>
    <t>Строительство ангара для хранения зерновых культур</t>
  </si>
  <si>
    <t>ООО «АСК-Яльчики»</t>
  </si>
  <si>
    <t>Реконструкция телятника на 200 голов</t>
  </si>
  <si>
    <t>СХПК им. Ленина</t>
  </si>
  <si>
    <t>Строительство зернохранилища на 1000 тонн ООО «Энтепе»</t>
  </si>
  <si>
    <t>ООО «Энтепе»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</si>
  <si>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 Большая Таяба (новый объект) </t>
  </si>
  <si>
    <t xml:space="preserve">Строительство базы отдыха в селе Изамбаево </t>
  </si>
  <si>
    <t xml:space="preserve">Строительство торгового объекта </t>
  </si>
  <si>
    <t>ИП Чернов В.В.</t>
  </si>
  <si>
    <t>Строительство цеха по производству тушенки в с. Яльчики</t>
  </si>
  <si>
    <t>ИП Разумов С.П.</t>
  </si>
  <si>
    <t>Строительство телятника на 100 голов</t>
  </si>
  <si>
    <t>СХПК "Сатурн"</t>
  </si>
  <si>
    <t>Строительство коровника для содержания крупного рогатого скота с доильным залом на 100 голов</t>
  </si>
  <si>
    <t>ИП Глава КФХ Бикулов Александр Николаевич</t>
  </si>
  <si>
    <t>Строительство здания для хранения и переработки зерна на 2000 тонн</t>
  </si>
  <si>
    <t>ЗАО "Прогресс"</t>
  </si>
  <si>
    <t>среднее предприятие</t>
  </si>
  <si>
    <t>Строительство зерносклада на 700 тонн</t>
  </si>
  <si>
    <t>СХПК "Труд"</t>
  </si>
  <si>
    <t>Строительство сенохранилища на 10000 тонн</t>
  </si>
  <si>
    <t>СПК им. Ленина</t>
  </si>
  <si>
    <t>Реконтрукция зерносклада 2000 тонн</t>
  </si>
  <si>
    <t>ООО "Клевер"</t>
  </si>
  <si>
    <t>Реконструкция зерносклада на 1000 тонн</t>
  </si>
  <si>
    <t>ИП Глава КФХ Викторов Александр Юрьевич</t>
  </si>
  <si>
    <t>Строительство овощехранилища на 1000 тонн</t>
  </si>
  <si>
    <t>ИП Глава КФХ Васильев Виталий Геннадьевич</t>
  </si>
  <si>
    <t>Строительство КЗС</t>
  </si>
  <si>
    <t xml:space="preserve">Строительство фермы на 400 голов, второй этап  крупного рогатого скота 200 голов </t>
  </si>
  <si>
    <t>ООО "Эмметево"</t>
  </si>
  <si>
    <t>Строительство телятника на 200 голов</t>
  </si>
  <si>
    <t>ООО "Энтепе"</t>
  </si>
  <si>
    <t>Строительство ангара для содержания техники</t>
  </si>
  <si>
    <t>ООО "Яманчурино"</t>
  </si>
  <si>
    <t>Строительство телятника на 300 голов</t>
  </si>
  <si>
    <t>Строительство-молочно-товарной фермы с доильным залом на 400 голов</t>
  </si>
  <si>
    <t>СХПК "Комбайн"</t>
  </si>
  <si>
    <t>Строительство зерносклада 700 тонн</t>
  </si>
  <si>
    <t>ИП Глава КФХ Головин Борис Петрович</t>
  </si>
  <si>
    <r>
      <t> </t>
    </r>
    <r>
      <rPr>
        <b/>
        <sz val="9"/>
        <rFont val="Times New Roman"/>
        <family val="1"/>
        <charset val="204"/>
      </rPr>
      <t xml:space="preserve">Янтиковский муниципальный округ Чувашской Республики </t>
    </r>
  </si>
  <si>
    <t>Строительство цеха по переработке молока, производство сыра и кисломолочных продуктов</t>
  </si>
  <si>
    <t>КФХ Илларионов С.Р.</t>
  </si>
  <si>
    <t>Строительство молочно-товарной фермы на 440 голов дойного стада КРС</t>
  </si>
  <si>
    <t>Строительство комплекса телятников на 480 голов</t>
  </si>
  <si>
    <t>АО «Фирма Акконд-агро»</t>
  </si>
  <si>
    <t xml:space="preserve">Строительство материального склада </t>
  </si>
  <si>
    <t>ООО «Аккондмолоко»</t>
  </si>
  <si>
    <t>Комбикормовый цех</t>
  </si>
  <si>
    <t>КФХ Грачев В.Г.</t>
  </si>
  <si>
    <t>2022–2030</t>
  </si>
  <si>
    <t>Форелевое хозяйство и цеха по переработке рыбы</t>
  </si>
  <si>
    <t>КФХ Новиков Е.Г.</t>
  </si>
  <si>
    <t>Сельский туризм на базе форелевого хозяйства</t>
  </si>
  <si>
    <t>Добыча и глубокая переработка карбонатных пород</t>
  </si>
  <si>
    <t>ОМС</t>
  </si>
  <si>
    <r>
      <t> </t>
    </r>
    <r>
      <rPr>
        <b/>
        <sz val="9"/>
        <rFont val="Times New Roman"/>
        <family val="1"/>
        <charset val="204"/>
      </rPr>
      <t>Чувашская Республика (региональные проекты)</t>
    </r>
  </si>
  <si>
    <t>Строительство энергоцентров суммарной мощностью 20 МВт</t>
  </si>
  <si>
    <t>Культурно-исторический комплекс «Энергия Чувашии»</t>
  </si>
  <si>
    <t>ГК Трансэнергопром (АО «Чувашская энергосбытовая компания»)</t>
  </si>
  <si>
    <t>Цифровизация (интеллектуальные системы учета электроэнергии)</t>
  </si>
  <si>
    <t>Совершенствование деятельности Центра компетенций «Чувашия – центр производства хмеля»</t>
  </si>
  <si>
    <t>Увеличение и модернизация мощностей для производства игрового спортивного оборудования</t>
  </si>
  <si>
    <t>Разработка, проектирование и постановка на серийное производство турбореактивного двигателя ТРД-100</t>
  </si>
  <si>
    <t>Создание производства по обработке металла для производства оборудования пищевой промышленности</t>
  </si>
  <si>
    <t>ИП Дроздова Л.А.</t>
  </si>
  <si>
    <t>ООО «Центр технологической оснастки»  (ООО "ЦТО")</t>
  </si>
  <si>
    <t xml:space="preserve">2028–2030 </t>
  </si>
  <si>
    <t xml:space="preserve">Алатырский </t>
  </si>
  <si>
    <t>Аликовский</t>
  </si>
  <si>
    <t>Батыревский</t>
  </si>
  <si>
    <t>Вурнарский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</si>
  <si>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</si>
  <si>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</si>
  <si>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</si>
  <si>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</si>
  <si>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</si>
  <si>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Мариинско-Посадский</t>
  </si>
  <si>
    <t>Новочебоксарск</t>
  </si>
  <si>
    <t>Чебоксары</t>
  </si>
  <si>
    <t>Ибресинский</t>
  </si>
  <si>
    <t>Моргаушский</t>
  </si>
  <si>
    <t>Порецкий</t>
  </si>
  <si>
    <t>Урмарский</t>
  </si>
  <si>
    <t>Цивильский</t>
  </si>
  <si>
    <t>Чебоксарский</t>
  </si>
  <si>
    <t xml:space="preserve">Строительство жилых домов для работников предприятия и реализацию, около 10 домов в год. </t>
  </si>
  <si>
    <t>Шемуршинский</t>
  </si>
  <si>
    <t>Шумерлинский</t>
  </si>
  <si>
    <t>Ядринский</t>
  </si>
  <si>
    <t>Яльчикский</t>
  </si>
  <si>
    <t>Янтиковский</t>
  </si>
  <si>
    <t>рег</t>
  </si>
  <si>
    <t>Организация производства солода</t>
  </si>
  <si>
    <t>Производство межкомнатных дверей в обособленном подразделении ООО «Гармония»</t>
  </si>
  <si>
    <t>ООО «Гармония»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</si>
</sst>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indexed="63"/>
      <name val="Times New Roman"/>
      <family val="1"/>
      <charset val="204"/>
    </font>
    <font>
      <b/>
      <sz val="9"/>
      <color indexed="63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2" fontId="9" fillId="0" borderId="11" xfId="0" applyNumberFormat="1" applyFont="1" applyBorder="1" applyAlignment="1">
      <alignment horizontal="left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left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left" vertical="center" wrapText="1"/>
    </xf>
    <xf numFmtId="2" fontId="9" fillId="0" borderId="17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left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left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justify" vertical="center"/>
    </xf>
    <xf numFmtId="0" fontId="8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/>
    </xf>
    <xf numFmtId="0" fontId="8" fillId="0" borderId="3" xfId="0" applyFont="1" applyBorder="1"/>
    <xf numFmtId="0" fontId="7" fillId="0" borderId="3" xfId="0" applyFont="1" applyBorder="1"/>
    <xf numFmtId="0" fontId="4" fillId="0" borderId="0" xfId="0" applyFont="1"/>
    <xf numFmtId="0" fontId="3" fillId="0" borderId="0" xfId="0" applyFont="1"/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164" fontId="8" fillId="0" borderId="1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 shrinkToFi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justify" vertical="center" wrapText="1"/>
    </xf>
    <xf numFmtId="0" fontId="8" fillId="0" borderId="2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justify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justify" vertical="center" wrapText="1"/>
    </xf>
    <xf numFmtId="0" fontId="8" fillId="0" borderId="11" xfId="0" applyFont="1" applyFill="1" applyBorder="1" applyAlignment="1">
      <alignment horizontal="justify" vertical="top" wrapText="1"/>
    </xf>
    <xf numFmtId="0" fontId="8" fillId="0" borderId="1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justify" vertical="top" wrapText="1"/>
    </xf>
    <xf numFmtId="0" fontId="8" fillId="0" borderId="22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justify" vertical="top" wrapText="1"/>
    </xf>
    <xf numFmtId="0" fontId="8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justify" vertical="top" wrapText="1"/>
    </xf>
    <xf numFmtId="0" fontId="8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justify" vertical="center"/>
    </xf>
    <xf numFmtId="0" fontId="9" fillId="0" borderId="29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Fill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justify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2" xfId="0" applyFont="1" applyFill="1" applyBorder="1"/>
    <xf numFmtId="0" fontId="10" fillId="0" borderId="22" xfId="0" applyFont="1" applyFill="1" applyBorder="1" applyAlignment="1">
      <alignment horizontal="justify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wrapText="1"/>
    </xf>
    <xf numFmtId="0" fontId="8" fillId="0" borderId="1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left" vertical="center" wrapText="1" shrinkToFi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22" xfId="0" applyNumberFormat="1" applyFont="1" applyFill="1" applyBorder="1" applyAlignment="1">
      <alignment horizontal="center" vertical="center" wrapText="1"/>
    </xf>
    <xf numFmtId="1" fontId="9" fillId="0" borderId="17" xfId="0" applyNumberFormat="1" applyFont="1" applyFill="1" applyBorder="1" applyAlignment="1">
      <alignment horizontal="center" vertical="center" wrapText="1"/>
    </xf>
    <xf numFmtId="1" fontId="8" fillId="0" borderId="24" xfId="0" applyNumberFormat="1" applyFont="1" applyFill="1" applyBorder="1" applyAlignment="1">
      <alignment horizontal="center" vertical="center" wrapText="1"/>
    </xf>
    <xf numFmtId="1" fontId="8" fillId="0" borderId="24" xfId="0" applyNumberFormat="1" applyFont="1" applyFill="1" applyBorder="1" applyAlignment="1">
      <alignment horizontal="center" vertical="center" wrapText="1" shrinkToFit="1"/>
    </xf>
    <xf numFmtId="1" fontId="8" fillId="0" borderId="3" xfId="1" applyNumberFormat="1" applyFont="1" applyBorder="1" applyAlignment="1" applyProtection="1">
      <alignment horizontal="center" vertical="center" wrapText="1"/>
    </xf>
    <xf numFmtId="1" fontId="8" fillId="0" borderId="6" xfId="0" applyNumberFormat="1" applyFont="1" applyBorder="1" applyAlignment="1" applyProtection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1" fontId="8" fillId="0" borderId="16" xfId="0" applyNumberFormat="1" applyFont="1" applyBorder="1" applyAlignment="1">
      <alignment horizontal="center" vertical="center" wrapText="1"/>
    </xf>
    <xf numFmtId="1" fontId="9" fillId="0" borderId="12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 wrapText="1"/>
    </xf>
    <xf numFmtId="1" fontId="9" fillId="0" borderId="18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top" wrapText="1"/>
    </xf>
    <xf numFmtId="1" fontId="8" fillId="0" borderId="11" xfId="0" applyNumberFormat="1" applyFont="1" applyBorder="1" applyAlignment="1">
      <alignment horizontal="center" vertical="top" wrapText="1"/>
    </xf>
    <xf numFmtId="1" fontId="8" fillId="0" borderId="21" xfId="0" applyNumberFormat="1" applyFont="1" applyBorder="1" applyAlignment="1">
      <alignment horizontal="center" vertical="top" wrapText="1"/>
    </xf>
    <xf numFmtId="1" fontId="8" fillId="0" borderId="15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  <xf numFmtId="1" fontId="8" fillId="0" borderId="3" xfId="0" applyNumberFormat="1" applyFont="1" applyBorder="1" applyAlignment="1">
      <alignment horizontal="center" wrapText="1"/>
    </xf>
    <xf numFmtId="1" fontId="8" fillId="0" borderId="22" xfId="0" applyNumberFormat="1" applyFont="1" applyFill="1" applyBorder="1" applyAlignment="1">
      <alignment horizontal="center" vertical="center" wrapText="1"/>
    </xf>
    <xf numFmtId="1" fontId="8" fillId="0" borderId="2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1" fontId="9" fillId="0" borderId="11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Fill="1" applyBorder="1" applyAlignment="1">
      <alignment horizontal="center" vertical="center"/>
    </xf>
    <xf numFmtId="1" fontId="8" fillId="0" borderId="11" xfId="0" applyNumberFormat="1" applyFont="1" applyFill="1" applyBorder="1" applyAlignment="1">
      <alignment horizontal="center" vertical="top" wrapText="1"/>
    </xf>
    <xf numFmtId="1" fontId="9" fillId="0" borderId="22" xfId="0" applyNumberFormat="1" applyFont="1" applyFill="1" applyBorder="1" applyAlignment="1">
      <alignment horizontal="center" vertical="top" wrapText="1"/>
    </xf>
    <xf numFmtId="1" fontId="9" fillId="0" borderId="3" xfId="0" applyNumberFormat="1" applyFont="1" applyFill="1" applyBorder="1" applyAlignment="1">
      <alignment horizontal="center" vertical="top" wrapText="1"/>
    </xf>
    <xf numFmtId="1" fontId="8" fillId="0" borderId="3" xfId="0" applyNumberFormat="1" applyFont="1" applyFill="1" applyBorder="1" applyAlignment="1">
      <alignment horizontal="center" vertical="top" wrapText="1"/>
    </xf>
    <xf numFmtId="1" fontId="9" fillId="0" borderId="6" xfId="0" applyNumberFormat="1" applyFont="1" applyFill="1" applyBorder="1" applyAlignment="1">
      <alignment horizontal="center" vertical="top" wrapText="1"/>
    </xf>
    <xf numFmtId="1" fontId="8" fillId="0" borderId="6" xfId="0" applyNumberFormat="1" applyFont="1" applyFill="1" applyBorder="1" applyAlignment="1">
      <alignment horizontal="center" vertical="top"/>
    </xf>
    <xf numFmtId="1" fontId="8" fillId="0" borderId="6" xfId="0" applyNumberFormat="1" applyFont="1" applyFill="1" applyBorder="1" applyAlignment="1">
      <alignment horizontal="center" vertical="top" wrapText="1"/>
    </xf>
    <xf numFmtId="1" fontId="8" fillId="0" borderId="15" xfId="0" applyNumberFormat="1" applyFont="1" applyFill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/>
    </xf>
    <xf numFmtId="1" fontId="8" fillId="0" borderId="21" xfId="0" applyNumberFormat="1" applyFont="1" applyFill="1" applyBorder="1" applyAlignment="1">
      <alignment horizontal="center" vertical="center"/>
    </xf>
    <xf numFmtId="1" fontId="8" fillId="0" borderId="21" xfId="0" applyNumberFormat="1" applyFont="1" applyFill="1" applyBorder="1" applyAlignment="1">
      <alignment horizontal="center" vertical="top"/>
    </xf>
    <xf numFmtId="1" fontId="8" fillId="0" borderId="34" xfId="0" applyNumberFormat="1" applyFont="1" applyFill="1" applyBorder="1" applyAlignment="1">
      <alignment horizontal="center" vertical="top"/>
    </xf>
    <xf numFmtId="1" fontId="8" fillId="0" borderId="15" xfId="0" applyNumberFormat="1" applyFont="1" applyFill="1" applyBorder="1" applyAlignment="1">
      <alignment horizontal="center" vertical="top"/>
    </xf>
    <xf numFmtId="1" fontId="8" fillId="0" borderId="7" xfId="0" applyNumberFormat="1" applyFont="1" applyFill="1" applyBorder="1" applyAlignment="1">
      <alignment horizontal="center" vertical="top"/>
    </xf>
    <xf numFmtId="1" fontId="9" fillId="0" borderId="6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/>
    </xf>
    <xf numFmtId="1" fontId="8" fillId="0" borderId="12" xfId="0" applyNumberFormat="1" applyFont="1" applyFill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/>
    </xf>
    <xf numFmtId="1" fontId="7" fillId="0" borderId="3" xfId="0" applyNumberFormat="1" applyFont="1" applyFill="1" applyBorder="1" applyAlignment="1">
      <alignment horizontal="center" vertical="center" wrapText="1"/>
    </xf>
    <xf numFmtId="1" fontId="10" fillId="0" borderId="22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15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wrapText="1"/>
    </xf>
    <xf numFmtId="1" fontId="7" fillId="0" borderId="2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3" fillId="0" borderId="11" xfId="0" applyFont="1" applyFill="1" applyBorder="1" applyAlignment="1">
      <alignment horizontal="justify" vertical="center" wrapText="1"/>
    </xf>
    <xf numFmtId="0" fontId="13" fillId="0" borderId="3" xfId="0" applyFont="1" applyFill="1" applyBorder="1" applyAlignment="1">
      <alignment horizontal="justify" vertical="center" wrapText="1"/>
    </xf>
    <xf numFmtId="164" fontId="0" fillId="0" borderId="0" xfId="0" applyNumberFormat="1"/>
    <xf numFmtId="0" fontId="5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7"/>
  <sheetViews>
    <sheetView tabSelected="1" topLeftCell="A227" zoomScale="82" workbookViewId="0">
      <selection activeCell="Q240" sqref="Q240"/>
    </sheetView>
  </sheetViews>
  <sheetFormatPr defaultRowHeight="15" x14ac:dyDescent="0.25"/>
  <cols>
    <col min="1" max="1" width="7.28515625" style="2" customWidth="1"/>
    <col min="2" max="2" width="31.85546875" style="1" customWidth="1"/>
    <col min="3" max="3" width="22.28515625" style="1" customWidth="1"/>
    <col min="4" max="4" width="15.7109375" style="1" customWidth="1"/>
    <col min="5" max="5" width="15.85546875" style="1" customWidth="1"/>
    <col min="6" max="6" width="13.28515625" style="1" customWidth="1"/>
    <col min="7" max="7" width="22.140625" style="1" customWidth="1"/>
    <col min="8" max="8" width="17.85546875" style="1" customWidth="1"/>
    <col min="9" max="10" width="9.140625" style="1"/>
    <col min="11" max="11" width="20.28515625" style="1" customWidth="1"/>
    <col min="12" max="16384" width="9.140625" style="1"/>
  </cols>
  <sheetData>
    <row r="1" spans="1:8" ht="78.75" customHeight="1" x14ac:dyDescent="0.25">
      <c r="A1" s="235" t="s">
        <v>0</v>
      </c>
      <c r="B1" s="235"/>
      <c r="C1" s="235"/>
      <c r="D1" s="235"/>
      <c r="E1" s="235"/>
      <c r="F1" s="235"/>
      <c r="G1" s="235"/>
      <c r="H1" s="235"/>
    </row>
    <row r="2" spans="1:8" ht="72" customHeight="1" x14ac:dyDescent="0.25">
      <c r="A2" s="236" t="s">
        <v>1</v>
      </c>
      <c r="B2" s="236"/>
      <c r="C2" s="236"/>
      <c r="D2" s="236"/>
      <c r="E2" s="236"/>
      <c r="F2" s="236"/>
      <c r="G2" s="236"/>
      <c r="H2" s="236"/>
    </row>
    <row r="3" spans="1:8" ht="48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x14ac:dyDescent="0.2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x14ac:dyDescent="0.25">
      <c r="A5" s="237" t="s">
        <v>10</v>
      </c>
      <c r="B5" s="237"/>
      <c r="C5" s="237"/>
      <c r="D5" s="237"/>
      <c r="E5" s="237"/>
      <c r="F5" s="237"/>
      <c r="G5" s="237"/>
      <c r="H5" s="238"/>
    </row>
    <row r="6" spans="1:8" ht="24" x14ac:dyDescent="0.25">
      <c r="A6" s="6">
        <v>1</v>
      </c>
      <c r="B6" s="7" t="s">
        <v>11</v>
      </c>
      <c r="C6" s="8" t="s">
        <v>12</v>
      </c>
      <c r="D6" s="8" t="s">
        <v>13</v>
      </c>
      <c r="E6" s="9" t="s">
        <v>14</v>
      </c>
      <c r="F6" s="161">
        <v>8.5</v>
      </c>
      <c r="G6" s="161">
        <v>2</v>
      </c>
      <c r="H6" s="160">
        <v>0.3</v>
      </c>
    </row>
    <row r="7" spans="1:8" ht="36" x14ac:dyDescent="0.25">
      <c r="A7" s="5">
        <v>2</v>
      </c>
      <c r="B7" s="10" t="s">
        <v>15</v>
      </c>
      <c r="C7" s="8" t="s">
        <v>16</v>
      </c>
      <c r="D7" s="8" t="s">
        <v>17</v>
      </c>
      <c r="E7" s="8">
        <v>2025</v>
      </c>
      <c r="F7" s="160">
        <v>3</v>
      </c>
      <c r="G7" s="161">
        <v>1</v>
      </c>
      <c r="H7" s="160">
        <v>0.1</v>
      </c>
    </row>
    <row r="8" spans="1:8" ht="36" x14ac:dyDescent="0.25">
      <c r="A8" s="5">
        <v>3</v>
      </c>
      <c r="B8" s="10" t="s">
        <v>18</v>
      </c>
      <c r="C8" s="8" t="s">
        <v>19</v>
      </c>
      <c r="D8" s="8" t="s">
        <v>17</v>
      </c>
      <c r="E8" s="8" t="s">
        <v>20</v>
      </c>
      <c r="F8" s="160">
        <v>150</v>
      </c>
      <c r="G8" s="161">
        <v>15</v>
      </c>
      <c r="H8" s="160">
        <v>2.9</v>
      </c>
    </row>
    <row r="9" spans="1:8" ht="96" x14ac:dyDescent="0.25">
      <c r="A9" s="6">
        <v>4</v>
      </c>
      <c r="B9" s="10" t="s">
        <v>21</v>
      </c>
      <c r="C9" s="8" t="s">
        <v>22</v>
      </c>
      <c r="D9" s="8" t="s">
        <v>17</v>
      </c>
      <c r="E9" s="9" t="s">
        <v>23</v>
      </c>
      <c r="F9" s="161">
        <v>100</v>
      </c>
      <c r="G9" s="161">
        <v>25</v>
      </c>
      <c r="H9" s="160">
        <v>2.4</v>
      </c>
    </row>
    <row r="10" spans="1:8" ht="60" x14ac:dyDescent="0.25">
      <c r="A10" s="6">
        <v>5</v>
      </c>
      <c r="B10" s="10" t="s">
        <v>24</v>
      </c>
      <c r="C10" s="8" t="s">
        <v>25</v>
      </c>
      <c r="D10" s="9" t="s">
        <v>17</v>
      </c>
      <c r="E10" s="8">
        <v>2028</v>
      </c>
      <c r="F10" s="160">
        <v>50</v>
      </c>
      <c r="G10" s="161">
        <v>10</v>
      </c>
      <c r="H10" s="160">
        <v>1.9</v>
      </c>
    </row>
    <row r="11" spans="1:8" ht="24" x14ac:dyDescent="0.25">
      <c r="A11" s="5">
        <v>6</v>
      </c>
      <c r="B11" s="10" t="s">
        <v>26</v>
      </c>
      <c r="C11" s="8" t="s">
        <v>27</v>
      </c>
      <c r="D11" s="8" t="s">
        <v>28</v>
      </c>
      <c r="E11" s="8" t="s">
        <v>1189</v>
      </c>
      <c r="F11" s="160">
        <v>340</v>
      </c>
      <c r="G11" s="161">
        <v>23</v>
      </c>
      <c r="H11" s="160">
        <v>1.61</v>
      </c>
    </row>
    <row r="12" spans="1:8" ht="36" x14ac:dyDescent="0.25">
      <c r="A12" s="6">
        <v>7</v>
      </c>
      <c r="B12" s="10" t="s">
        <v>30</v>
      </c>
      <c r="C12" s="8" t="s">
        <v>31</v>
      </c>
      <c r="D12" s="8" t="s">
        <v>28</v>
      </c>
      <c r="E12" s="8" t="s">
        <v>20</v>
      </c>
      <c r="F12" s="160">
        <v>843</v>
      </c>
      <c r="G12" s="161">
        <v>162</v>
      </c>
      <c r="H12" s="160">
        <v>1787</v>
      </c>
    </row>
    <row r="13" spans="1:8" ht="36" x14ac:dyDescent="0.25">
      <c r="A13" s="5">
        <v>8</v>
      </c>
      <c r="B13" s="7" t="s">
        <v>32</v>
      </c>
      <c r="C13" s="8" t="s">
        <v>33</v>
      </c>
      <c r="D13" s="8" t="s">
        <v>28</v>
      </c>
      <c r="E13" s="8" t="s">
        <v>34</v>
      </c>
      <c r="F13" s="160">
        <v>100</v>
      </c>
      <c r="G13" s="161">
        <v>50</v>
      </c>
      <c r="H13" s="160">
        <v>3.1</v>
      </c>
    </row>
    <row r="14" spans="1:8" ht="60" x14ac:dyDescent="0.25">
      <c r="A14" s="5">
        <v>9</v>
      </c>
      <c r="B14" s="7" t="s">
        <v>35</v>
      </c>
      <c r="C14" s="8" t="s">
        <v>36</v>
      </c>
      <c r="D14" s="8" t="s">
        <v>28</v>
      </c>
      <c r="E14" s="8" t="s">
        <v>37</v>
      </c>
      <c r="F14" s="160">
        <v>10</v>
      </c>
      <c r="G14" s="161">
        <v>7</v>
      </c>
      <c r="H14" s="160">
        <v>2.02</v>
      </c>
    </row>
    <row r="15" spans="1:8" ht="24" customHeight="1" x14ac:dyDescent="0.25">
      <c r="A15" s="5">
        <v>10</v>
      </c>
      <c r="B15" s="7" t="s">
        <v>38</v>
      </c>
      <c r="C15" s="8" t="s">
        <v>39</v>
      </c>
      <c r="D15" s="8" t="s">
        <v>17</v>
      </c>
      <c r="E15" s="8">
        <v>2029</v>
      </c>
      <c r="F15" s="160">
        <v>100</v>
      </c>
      <c r="G15" s="161">
        <v>15</v>
      </c>
      <c r="H15" s="160">
        <v>2.91</v>
      </c>
    </row>
    <row r="16" spans="1:8" ht="75" customHeight="1" x14ac:dyDescent="0.25">
      <c r="A16" s="5">
        <v>11</v>
      </c>
      <c r="B16" s="7" t="s">
        <v>40</v>
      </c>
      <c r="C16" s="9" t="s">
        <v>41</v>
      </c>
      <c r="D16" s="9" t="s">
        <v>28</v>
      </c>
      <c r="E16" s="9" t="s">
        <v>42</v>
      </c>
      <c r="F16" s="161">
        <v>124.5</v>
      </c>
      <c r="G16" s="161">
        <v>15</v>
      </c>
      <c r="H16" s="160">
        <v>2.8</v>
      </c>
    </row>
    <row r="17" spans="1:8" ht="72" x14ac:dyDescent="0.25">
      <c r="A17" s="5">
        <v>12</v>
      </c>
      <c r="B17" s="7" t="s">
        <v>43</v>
      </c>
      <c r="C17" s="9" t="s">
        <v>44</v>
      </c>
      <c r="D17" s="8" t="s">
        <v>45</v>
      </c>
      <c r="E17" s="9">
        <v>2025</v>
      </c>
      <c r="F17" s="161">
        <v>10</v>
      </c>
      <c r="G17" s="161">
        <v>6</v>
      </c>
      <c r="H17" s="160">
        <v>1</v>
      </c>
    </row>
    <row r="18" spans="1:8" ht="60" x14ac:dyDescent="0.25">
      <c r="A18" s="5">
        <v>13</v>
      </c>
      <c r="B18" s="7" t="s">
        <v>46</v>
      </c>
      <c r="C18" s="8" t="s">
        <v>47</v>
      </c>
      <c r="D18" s="8" t="s">
        <v>45</v>
      </c>
      <c r="E18" s="8" t="s">
        <v>48</v>
      </c>
      <c r="F18" s="175">
        <v>505</v>
      </c>
      <c r="G18" s="175">
        <v>20</v>
      </c>
      <c r="H18" s="175">
        <v>9.5</v>
      </c>
    </row>
    <row r="19" spans="1:8" ht="36" x14ac:dyDescent="0.25">
      <c r="A19" s="5">
        <v>14</v>
      </c>
      <c r="B19" s="11" t="s">
        <v>49</v>
      </c>
      <c r="C19" s="8" t="s">
        <v>47</v>
      </c>
      <c r="D19" s="8" t="s">
        <v>45</v>
      </c>
      <c r="E19" s="8" t="s">
        <v>37</v>
      </c>
      <c r="F19" s="175">
        <v>95</v>
      </c>
      <c r="G19" s="175">
        <v>5</v>
      </c>
      <c r="H19" s="175">
        <v>1.7000000000000002</v>
      </c>
    </row>
    <row r="20" spans="1:8" ht="40.5" customHeight="1" x14ac:dyDescent="0.25">
      <c r="A20" s="5">
        <v>15</v>
      </c>
      <c r="B20" s="11" t="s">
        <v>50</v>
      </c>
      <c r="C20" s="8" t="s">
        <v>47</v>
      </c>
      <c r="D20" s="8" t="s">
        <v>45</v>
      </c>
      <c r="E20" s="8" t="s">
        <v>48</v>
      </c>
      <c r="F20" s="175">
        <v>350</v>
      </c>
      <c r="G20" s="175">
        <v>10</v>
      </c>
      <c r="H20" s="175">
        <v>4.8</v>
      </c>
    </row>
    <row r="21" spans="1:8" ht="38.25" customHeight="1" x14ac:dyDescent="0.25">
      <c r="A21" s="5">
        <v>16</v>
      </c>
      <c r="B21" s="11" t="s">
        <v>51</v>
      </c>
      <c r="C21" s="8" t="s">
        <v>47</v>
      </c>
      <c r="D21" s="8" t="s">
        <v>45</v>
      </c>
      <c r="E21" s="8" t="s">
        <v>37</v>
      </c>
      <c r="F21" s="175">
        <v>40.5</v>
      </c>
      <c r="G21" s="175">
        <v>5</v>
      </c>
      <c r="H21" s="175">
        <v>2.4</v>
      </c>
    </row>
    <row r="22" spans="1:8" ht="38.25" customHeight="1" x14ac:dyDescent="0.25">
      <c r="A22" s="5">
        <v>17</v>
      </c>
      <c r="B22" s="12" t="s">
        <v>52</v>
      </c>
      <c r="C22" s="13" t="s">
        <v>53</v>
      </c>
      <c r="D22" s="14" t="s">
        <v>28</v>
      </c>
      <c r="E22" s="14" t="s">
        <v>54</v>
      </c>
      <c r="F22" s="176">
        <v>160</v>
      </c>
      <c r="G22" s="176">
        <v>30</v>
      </c>
      <c r="H22" s="176">
        <v>168</v>
      </c>
    </row>
    <row r="23" spans="1:8" ht="48" x14ac:dyDescent="0.25">
      <c r="A23" s="5">
        <v>18</v>
      </c>
      <c r="B23" s="15" t="s">
        <v>55</v>
      </c>
      <c r="C23" s="13" t="s">
        <v>56</v>
      </c>
      <c r="D23" s="13" t="s">
        <v>45</v>
      </c>
      <c r="E23" s="13" t="s">
        <v>42</v>
      </c>
      <c r="F23" s="162">
        <v>4700</v>
      </c>
      <c r="G23" s="162">
        <v>208</v>
      </c>
      <c r="H23" s="162">
        <v>240</v>
      </c>
    </row>
    <row r="24" spans="1:8" ht="24" x14ac:dyDescent="0.25">
      <c r="A24" s="5">
        <v>19</v>
      </c>
      <c r="B24" s="16" t="s">
        <v>57</v>
      </c>
      <c r="C24" s="17" t="s">
        <v>58</v>
      </c>
      <c r="D24" s="17" t="s">
        <v>13</v>
      </c>
      <c r="E24" s="17" t="s">
        <v>59</v>
      </c>
      <c r="F24" s="177">
        <v>25</v>
      </c>
      <c r="G24" s="177">
        <v>0</v>
      </c>
      <c r="H24" s="178">
        <v>0</v>
      </c>
    </row>
    <row r="25" spans="1:8" ht="36" x14ac:dyDescent="0.25">
      <c r="A25" s="5">
        <v>20</v>
      </c>
      <c r="B25" s="18" t="s">
        <v>60</v>
      </c>
      <c r="C25" s="19" t="s">
        <v>61</v>
      </c>
      <c r="D25" s="19" t="s">
        <v>62</v>
      </c>
      <c r="E25" s="19" t="s">
        <v>63</v>
      </c>
      <c r="F25" s="179">
        <v>1350</v>
      </c>
      <c r="G25" s="179">
        <v>45</v>
      </c>
      <c r="H25" s="179">
        <v>76.260000000000005</v>
      </c>
    </row>
    <row r="26" spans="1:8" ht="48" x14ac:dyDescent="0.25">
      <c r="A26" s="5">
        <v>21</v>
      </c>
      <c r="B26" s="20" t="s">
        <v>64</v>
      </c>
      <c r="C26" s="21" t="s">
        <v>65</v>
      </c>
      <c r="D26" s="21" t="s">
        <v>45</v>
      </c>
      <c r="E26" s="21" t="s">
        <v>66</v>
      </c>
      <c r="F26" s="180">
        <v>300</v>
      </c>
      <c r="G26" s="180">
        <v>14</v>
      </c>
      <c r="H26" s="180">
        <v>25.42</v>
      </c>
    </row>
    <row r="27" spans="1:8" x14ac:dyDescent="0.25">
      <c r="A27" s="5"/>
      <c r="B27" s="22" t="s">
        <v>67</v>
      </c>
      <c r="C27" s="4"/>
      <c r="D27" s="4"/>
      <c r="E27" s="4"/>
      <c r="F27" s="225">
        <f>SUM(F13:F26,F9:F12,F6:F8)</f>
        <v>9364.5</v>
      </c>
      <c r="G27" s="225">
        <f>SUM(G13:G26,G9:G12,G6:G8)</f>
        <v>668</v>
      </c>
      <c r="H27" s="225">
        <f>SUM(H13:H26,H9:H12,H6:H8)</f>
        <v>2336.12</v>
      </c>
    </row>
    <row r="28" spans="1:8" x14ac:dyDescent="0.25">
      <c r="A28" s="239" t="s">
        <v>68</v>
      </c>
      <c r="B28" s="239"/>
      <c r="C28" s="239"/>
      <c r="D28" s="239"/>
      <c r="E28" s="239"/>
      <c r="F28" s="239"/>
      <c r="G28" s="239"/>
      <c r="H28" s="240"/>
    </row>
    <row r="29" spans="1:8" ht="24" x14ac:dyDescent="0.25">
      <c r="A29" s="5">
        <v>22</v>
      </c>
      <c r="B29" s="7" t="s">
        <v>69</v>
      </c>
      <c r="C29" s="8" t="s">
        <v>70</v>
      </c>
      <c r="D29" s="8" t="s">
        <v>45</v>
      </c>
      <c r="E29" s="8" t="s">
        <v>71</v>
      </c>
      <c r="F29" s="160">
        <v>20</v>
      </c>
      <c r="G29" s="161">
        <v>0</v>
      </c>
      <c r="H29" s="160">
        <v>0</v>
      </c>
    </row>
    <row r="30" spans="1:8" ht="36" x14ac:dyDescent="0.25">
      <c r="A30" s="5">
        <v>23</v>
      </c>
      <c r="B30" s="7" t="s">
        <v>72</v>
      </c>
      <c r="C30" s="8" t="s">
        <v>70</v>
      </c>
      <c r="D30" s="8" t="s">
        <v>45</v>
      </c>
      <c r="E30" s="8" t="s">
        <v>71</v>
      </c>
      <c r="F30" s="160">
        <v>24</v>
      </c>
      <c r="G30" s="161">
        <v>3</v>
      </c>
      <c r="H30" s="160">
        <v>2</v>
      </c>
    </row>
    <row r="31" spans="1:8" ht="36" x14ac:dyDescent="0.25">
      <c r="A31" s="5">
        <v>24</v>
      </c>
      <c r="B31" s="7" t="s">
        <v>73</v>
      </c>
      <c r="C31" s="8" t="s">
        <v>70</v>
      </c>
      <c r="D31" s="8" t="s">
        <v>45</v>
      </c>
      <c r="E31" s="8">
        <v>2025</v>
      </c>
      <c r="F31" s="160">
        <v>4</v>
      </c>
      <c r="G31" s="161">
        <v>0</v>
      </c>
      <c r="H31" s="160">
        <v>0</v>
      </c>
    </row>
    <row r="32" spans="1:8" ht="48" x14ac:dyDescent="0.25">
      <c r="A32" s="5">
        <v>25</v>
      </c>
      <c r="B32" s="7" t="s">
        <v>74</v>
      </c>
      <c r="C32" s="8" t="s">
        <v>75</v>
      </c>
      <c r="D32" s="8" t="s">
        <v>17</v>
      </c>
      <c r="E32" s="8" t="s">
        <v>76</v>
      </c>
      <c r="F32" s="160">
        <v>60</v>
      </c>
      <c r="G32" s="161">
        <v>10</v>
      </c>
      <c r="H32" s="160">
        <v>1.8</v>
      </c>
    </row>
    <row r="33" spans="1:8" ht="24" x14ac:dyDescent="0.25">
      <c r="A33" s="5">
        <v>26</v>
      </c>
      <c r="B33" s="7" t="s">
        <v>77</v>
      </c>
      <c r="C33" s="9" t="s">
        <v>41</v>
      </c>
      <c r="D33" s="23" t="s">
        <v>41</v>
      </c>
      <c r="E33" s="8">
        <v>2030</v>
      </c>
      <c r="F33" s="160">
        <v>500</v>
      </c>
      <c r="G33" s="161">
        <v>0</v>
      </c>
      <c r="H33" s="160">
        <v>0</v>
      </c>
    </row>
    <row r="34" spans="1:8" ht="24" x14ac:dyDescent="0.25">
      <c r="A34" s="5">
        <v>27</v>
      </c>
      <c r="B34" s="7" t="s">
        <v>78</v>
      </c>
      <c r="C34" s="8" t="s">
        <v>79</v>
      </c>
      <c r="D34" s="8" t="s">
        <v>17</v>
      </c>
      <c r="E34" s="8" t="s">
        <v>80</v>
      </c>
      <c r="F34" s="160">
        <v>13.3</v>
      </c>
      <c r="G34" s="161">
        <v>6</v>
      </c>
      <c r="H34" s="160">
        <v>0.5</v>
      </c>
    </row>
    <row r="35" spans="1:8" ht="27.75" customHeight="1" x14ac:dyDescent="0.25">
      <c r="A35" s="5">
        <v>28</v>
      </c>
      <c r="B35" s="24" t="s">
        <v>81</v>
      </c>
      <c r="C35" s="13" t="s">
        <v>70</v>
      </c>
      <c r="D35" s="13" t="s">
        <v>45</v>
      </c>
      <c r="E35" s="13" t="s">
        <v>37</v>
      </c>
      <c r="F35" s="162">
        <v>65</v>
      </c>
      <c r="G35" s="162">
        <v>4</v>
      </c>
      <c r="H35" s="162">
        <v>2</v>
      </c>
    </row>
    <row r="36" spans="1:8" x14ac:dyDescent="0.25">
      <c r="A36" s="5"/>
      <c r="B36" s="25" t="s">
        <v>67</v>
      </c>
      <c r="C36" s="4"/>
      <c r="D36" s="4"/>
      <c r="E36" s="4"/>
      <c r="F36" s="225">
        <f>SUM(F29:F35)</f>
        <v>686.3</v>
      </c>
      <c r="G36" s="225">
        <f>SUM(G29:G35)</f>
        <v>23</v>
      </c>
      <c r="H36" s="225">
        <f>SUM(H29:H35)</f>
        <v>6.3</v>
      </c>
    </row>
    <row r="37" spans="1:8" x14ac:dyDescent="0.25">
      <c r="A37" s="241" t="s">
        <v>82</v>
      </c>
      <c r="B37" s="237"/>
      <c r="C37" s="237"/>
      <c r="D37" s="237"/>
      <c r="E37" s="237"/>
      <c r="F37" s="237"/>
      <c r="G37" s="237"/>
      <c r="H37" s="238"/>
    </row>
    <row r="38" spans="1:8" x14ac:dyDescent="0.25">
      <c r="A38" s="5">
        <v>29</v>
      </c>
      <c r="B38" s="7" t="s">
        <v>83</v>
      </c>
      <c r="C38" s="8" t="s">
        <v>84</v>
      </c>
      <c r="D38" s="8" t="s">
        <v>45</v>
      </c>
      <c r="E38" s="8" t="s">
        <v>85</v>
      </c>
      <c r="F38" s="160">
        <v>67</v>
      </c>
      <c r="G38" s="161">
        <v>12</v>
      </c>
      <c r="H38" s="160">
        <v>0.3</v>
      </c>
    </row>
    <row r="39" spans="1:8" ht="24" x14ac:dyDescent="0.25">
      <c r="A39" s="5">
        <v>30</v>
      </c>
      <c r="B39" s="7" t="s">
        <v>86</v>
      </c>
      <c r="C39" s="8" t="s">
        <v>87</v>
      </c>
      <c r="D39" s="8" t="s">
        <v>45</v>
      </c>
      <c r="E39" s="8" t="s">
        <v>85</v>
      </c>
      <c r="F39" s="160">
        <v>60</v>
      </c>
      <c r="G39" s="161">
        <v>8</v>
      </c>
      <c r="H39" s="160">
        <v>0.2</v>
      </c>
    </row>
    <row r="40" spans="1:8" ht="24" x14ac:dyDescent="0.25">
      <c r="A40" s="5">
        <v>31</v>
      </c>
      <c r="B40" s="7" t="s">
        <v>88</v>
      </c>
      <c r="C40" s="8" t="s">
        <v>89</v>
      </c>
      <c r="D40" s="8" t="s">
        <v>45</v>
      </c>
      <c r="E40" s="8" t="s">
        <v>90</v>
      </c>
      <c r="F40" s="160">
        <v>500</v>
      </c>
      <c r="G40" s="161">
        <v>30</v>
      </c>
      <c r="H40" s="160">
        <v>0.6</v>
      </c>
    </row>
    <row r="41" spans="1:8" ht="48" x14ac:dyDescent="0.25">
      <c r="A41" s="5">
        <v>32</v>
      </c>
      <c r="B41" s="7" t="s">
        <v>91</v>
      </c>
      <c r="C41" s="9" t="s">
        <v>92</v>
      </c>
      <c r="D41" s="8" t="s">
        <v>93</v>
      </c>
      <c r="E41" s="8" t="s">
        <v>94</v>
      </c>
      <c r="F41" s="160">
        <v>1028</v>
      </c>
      <c r="G41" s="161">
        <v>182</v>
      </c>
      <c r="H41" s="160">
        <v>1.9</v>
      </c>
    </row>
    <row r="42" spans="1:8" ht="24" x14ac:dyDescent="0.25">
      <c r="A42" s="5">
        <v>33</v>
      </c>
      <c r="B42" s="7" t="s">
        <v>95</v>
      </c>
      <c r="C42" s="8" t="s">
        <v>96</v>
      </c>
      <c r="D42" s="8" t="s">
        <v>13</v>
      </c>
      <c r="E42" s="8" t="s">
        <v>85</v>
      </c>
      <c r="F42" s="160">
        <v>40</v>
      </c>
      <c r="G42" s="161">
        <v>10</v>
      </c>
      <c r="H42" s="160">
        <v>0.2</v>
      </c>
    </row>
    <row r="43" spans="1:8" ht="36" x14ac:dyDescent="0.25">
      <c r="A43" s="5">
        <v>34</v>
      </c>
      <c r="B43" s="7" t="s">
        <v>97</v>
      </c>
      <c r="C43" s="8" t="s">
        <v>98</v>
      </c>
      <c r="D43" s="8" t="s">
        <v>45</v>
      </c>
      <c r="E43" s="8" t="s">
        <v>85</v>
      </c>
      <c r="F43" s="160">
        <v>700</v>
      </c>
      <c r="G43" s="161">
        <v>20</v>
      </c>
      <c r="H43" s="160">
        <v>0.4</v>
      </c>
    </row>
    <row r="44" spans="1:8" ht="36" x14ac:dyDescent="0.25">
      <c r="A44" s="5">
        <v>35</v>
      </c>
      <c r="B44" s="7" t="s">
        <v>99</v>
      </c>
      <c r="C44" s="8" t="s">
        <v>100</v>
      </c>
      <c r="D44" s="8" t="s">
        <v>45</v>
      </c>
      <c r="E44" s="8" t="s">
        <v>101</v>
      </c>
      <c r="F44" s="160">
        <v>100</v>
      </c>
      <c r="G44" s="161">
        <v>7</v>
      </c>
      <c r="H44" s="160">
        <v>0.1</v>
      </c>
    </row>
    <row r="45" spans="1:8" ht="24" x14ac:dyDescent="0.25">
      <c r="A45" s="5">
        <v>36</v>
      </c>
      <c r="B45" s="7" t="s">
        <v>102</v>
      </c>
      <c r="C45" s="8" t="s">
        <v>103</v>
      </c>
      <c r="D45" s="8" t="s">
        <v>45</v>
      </c>
      <c r="E45" s="8" t="s">
        <v>104</v>
      </c>
      <c r="F45" s="160">
        <v>100</v>
      </c>
      <c r="G45" s="161">
        <v>10</v>
      </c>
      <c r="H45" s="160">
        <v>0.2</v>
      </c>
    </row>
    <row r="46" spans="1:8" ht="36" x14ac:dyDescent="0.25">
      <c r="A46" s="5">
        <v>37</v>
      </c>
      <c r="B46" s="7" t="s">
        <v>105</v>
      </c>
      <c r="C46" s="8" t="s">
        <v>106</v>
      </c>
      <c r="D46" s="8" t="s">
        <v>45</v>
      </c>
      <c r="E46" s="8" t="s">
        <v>104</v>
      </c>
      <c r="F46" s="160">
        <v>100</v>
      </c>
      <c r="G46" s="161">
        <v>8</v>
      </c>
      <c r="H46" s="160">
        <v>0.2</v>
      </c>
    </row>
    <row r="47" spans="1:8" ht="30" customHeight="1" x14ac:dyDescent="0.25">
      <c r="A47" s="5">
        <v>38</v>
      </c>
      <c r="B47" s="7" t="s">
        <v>107</v>
      </c>
      <c r="C47" s="8" t="s">
        <v>108</v>
      </c>
      <c r="D47" s="8" t="s">
        <v>13</v>
      </c>
      <c r="E47" s="8" t="s">
        <v>109</v>
      </c>
      <c r="F47" s="160">
        <v>13.32</v>
      </c>
      <c r="G47" s="161">
        <v>5</v>
      </c>
      <c r="H47" s="160">
        <v>0.1</v>
      </c>
    </row>
    <row r="48" spans="1:8" ht="24" x14ac:dyDescent="0.25">
      <c r="A48" s="5">
        <v>39</v>
      </c>
      <c r="B48" s="7" t="s">
        <v>110</v>
      </c>
      <c r="C48" s="8" t="s">
        <v>111</v>
      </c>
      <c r="D48" s="8" t="s">
        <v>13</v>
      </c>
      <c r="E48" s="8" t="s">
        <v>112</v>
      </c>
      <c r="F48" s="160">
        <v>13</v>
      </c>
      <c r="G48" s="161">
        <v>5</v>
      </c>
      <c r="H48" s="160">
        <v>0.1</v>
      </c>
    </row>
    <row r="49" spans="1:8" ht="36" x14ac:dyDescent="0.25">
      <c r="A49" s="5">
        <v>40</v>
      </c>
      <c r="B49" s="7" t="s">
        <v>113</v>
      </c>
      <c r="C49" s="9" t="s">
        <v>41</v>
      </c>
      <c r="D49" s="8" t="s">
        <v>28</v>
      </c>
      <c r="E49" s="8" t="s">
        <v>114</v>
      </c>
      <c r="F49" s="160">
        <v>7</v>
      </c>
      <c r="G49" s="161">
        <v>1</v>
      </c>
      <c r="H49" s="160">
        <v>0.02</v>
      </c>
    </row>
    <row r="50" spans="1:8" ht="60" x14ac:dyDescent="0.25">
      <c r="A50" s="5">
        <v>41</v>
      </c>
      <c r="B50" s="26" t="s">
        <v>115</v>
      </c>
      <c r="C50" s="13" t="s">
        <v>116</v>
      </c>
      <c r="D50" s="13" t="s">
        <v>17</v>
      </c>
      <c r="E50" s="8" t="s">
        <v>117</v>
      </c>
      <c r="F50" s="160">
        <v>120</v>
      </c>
      <c r="G50" s="160">
        <v>12</v>
      </c>
      <c r="H50" s="160">
        <v>0.3</v>
      </c>
    </row>
    <row r="51" spans="1:8" ht="108" x14ac:dyDescent="0.25">
      <c r="A51" s="5">
        <v>42</v>
      </c>
      <c r="B51" s="7" t="s">
        <v>118</v>
      </c>
      <c r="C51" s="8" t="s">
        <v>119</v>
      </c>
      <c r="D51" s="8" t="s">
        <v>62</v>
      </c>
      <c r="E51" s="8" t="s">
        <v>37</v>
      </c>
      <c r="F51" s="160">
        <v>713.58</v>
      </c>
      <c r="G51" s="160">
        <v>37</v>
      </c>
      <c r="H51" s="160">
        <v>376.92</v>
      </c>
    </row>
    <row r="52" spans="1:8" x14ac:dyDescent="0.25">
      <c r="A52" s="5"/>
      <c r="B52" s="27" t="s">
        <v>67</v>
      </c>
      <c r="C52" s="4"/>
      <c r="D52" s="4"/>
      <c r="E52" s="4"/>
      <c r="F52" s="225">
        <f>F51+F50+F49+F48+F47+F46+F45+F44+F43+F42+F41+F40+F39+F38</f>
        <v>3561.9</v>
      </c>
      <c r="G52" s="225">
        <f>G51+G50+G49+G48+G47+G46+G45+G44+G43+G42+G41+G40+G39+G38</f>
        <v>347</v>
      </c>
      <c r="H52" s="225">
        <f>H51+H50+H49+H48+H47+H46+H45+H44+H43+H42+H41+H40+H39+H38</f>
        <v>381.54</v>
      </c>
    </row>
    <row r="53" spans="1:8" x14ac:dyDescent="0.25">
      <c r="A53" s="242" t="s">
        <v>120</v>
      </c>
      <c r="B53" s="243"/>
      <c r="C53" s="243"/>
      <c r="D53" s="243"/>
      <c r="E53" s="243"/>
      <c r="F53" s="243"/>
      <c r="G53" s="243"/>
      <c r="H53" s="244"/>
    </row>
    <row r="54" spans="1:8" ht="36" x14ac:dyDescent="0.25">
      <c r="A54" s="5">
        <v>43</v>
      </c>
      <c r="B54" s="7" t="s">
        <v>121</v>
      </c>
      <c r="C54" s="8" t="s">
        <v>122</v>
      </c>
      <c r="D54" s="8" t="s">
        <v>28</v>
      </c>
      <c r="E54" s="8" t="s">
        <v>123</v>
      </c>
      <c r="F54" s="8">
        <v>10</v>
      </c>
      <c r="G54" s="9">
        <v>5</v>
      </c>
      <c r="H54" s="8">
        <v>1</v>
      </c>
    </row>
    <row r="55" spans="1:8" ht="24" customHeight="1" x14ac:dyDescent="0.25">
      <c r="A55" s="5">
        <v>44</v>
      </c>
      <c r="B55" s="7" t="s">
        <v>124</v>
      </c>
      <c r="C55" s="8" t="s">
        <v>125</v>
      </c>
      <c r="D55" s="8" t="s">
        <v>28</v>
      </c>
      <c r="E55" s="8">
        <v>2027</v>
      </c>
      <c r="F55" s="8">
        <v>10</v>
      </c>
      <c r="G55" s="9">
        <v>0</v>
      </c>
      <c r="H55" s="8">
        <v>0</v>
      </c>
    </row>
    <row r="56" spans="1:8" ht="28.5" customHeight="1" x14ac:dyDescent="0.25">
      <c r="A56" s="5">
        <v>45</v>
      </c>
      <c r="B56" s="7" t="s">
        <v>126</v>
      </c>
      <c r="C56" s="8" t="s">
        <v>125</v>
      </c>
      <c r="D56" s="8" t="s">
        <v>28</v>
      </c>
      <c r="E56" s="8">
        <v>2028</v>
      </c>
      <c r="F56" s="8">
        <v>15</v>
      </c>
      <c r="G56" s="9">
        <v>0</v>
      </c>
      <c r="H56" s="8">
        <v>0</v>
      </c>
    </row>
    <row r="57" spans="1:8" ht="24" x14ac:dyDescent="0.25">
      <c r="A57" s="5">
        <v>46</v>
      </c>
      <c r="B57" s="7" t="s">
        <v>127</v>
      </c>
      <c r="C57" s="8" t="s">
        <v>128</v>
      </c>
      <c r="D57" s="8" t="s">
        <v>28</v>
      </c>
      <c r="E57" s="8" t="s">
        <v>37</v>
      </c>
      <c r="F57" s="8">
        <v>15</v>
      </c>
      <c r="G57" s="9">
        <v>0</v>
      </c>
      <c r="H57" s="8">
        <v>0</v>
      </c>
    </row>
    <row r="58" spans="1:8" ht="24" x14ac:dyDescent="0.25">
      <c r="A58" s="5">
        <v>47</v>
      </c>
      <c r="B58" s="7" t="s">
        <v>129</v>
      </c>
      <c r="C58" s="8" t="s">
        <v>130</v>
      </c>
      <c r="D58" s="8" t="s">
        <v>28</v>
      </c>
      <c r="E58" s="8">
        <v>2029</v>
      </c>
      <c r="F58" s="8">
        <v>12</v>
      </c>
      <c r="G58" s="9">
        <v>0</v>
      </c>
      <c r="H58" s="8">
        <v>0</v>
      </c>
    </row>
    <row r="59" spans="1:8" ht="24" x14ac:dyDescent="0.25">
      <c r="A59" s="5">
        <v>48</v>
      </c>
      <c r="B59" s="7" t="s">
        <v>131</v>
      </c>
      <c r="C59" s="8" t="s">
        <v>132</v>
      </c>
      <c r="D59" s="8" t="s">
        <v>28</v>
      </c>
      <c r="E59" s="8" t="s">
        <v>48</v>
      </c>
      <c r="F59" s="8">
        <v>800</v>
      </c>
      <c r="G59" s="9">
        <v>32</v>
      </c>
      <c r="H59" s="8">
        <v>1</v>
      </c>
    </row>
    <row r="60" spans="1:8" ht="24" x14ac:dyDescent="0.25">
      <c r="A60" s="5">
        <v>49</v>
      </c>
      <c r="B60" s="7" t="s">
        <v>133</v>
      </c>
      <c r="C60" s="8" t="s">
        <v>128</v>
      </c>
      <c r="D60" s="8" t="s">
        <v>28</v>
      </c>
      <c r="E60" s="8" t="s">
        <v>134</v>
      </c>
      <c r="F60" s="8">
        <v>65</v>
      </c>
      <c r="G60" s="9">
        <v>10</v>
      </c>
      <c r="H60" s="8">
        <v>1</v>
      </c>
    </row>
    <row r="61" spans="1:8" x14ac:dyDescent="0.25">
      <c r="A61" s="5"/>
      <c r="B61" s="27" t="s">
        <v>67</v>
      </c>
      <c r="C61" s="4"/>
      <c r="D61" s="4"/>
      <c r="E61" s="4"/>
      <c r="F61" s="225">
        <f>SUM(F54:F60)</f>
        <v>927</v>
      </c>
      <c r="G61" s="4">
        <f>SUM(G54:G60)</f>
        <v>47</v>
      </c>
      <c r="H61" s="4">
        <f>SUM(H54:H60)</f>
        <v>3</v>
      </c>
    </row>
    <row r="62" spans="1:8" x14ac:dyDescent="0.25">
      <c r="A62" s="243" t="s">
        <v>135</v>
      </c>
      <c r="B62" s="243"/>
      <c r="C62" s="243"/>
      <c r="D62" s="243"/>
      <c r="E62" s="243"/>
      <c r="F62" s="243"/>
      <c r="G62" s="243"/>
      <c r="H62" s="244"/>
    </row>
    <row r="63" spans="1:8" ht="60" x14ac:dyDescent="0.25">
      <c r="A63" s="28">
        <v>50</v>
      </c>
      <c r="B63" s="7" t="s">
        <v>136</v>
      </c>
      <c r="C63" s="8" t="s">
        <v>137</v>
      </c>
      <c r="D63" s="8" t="s">
        <v>62</v>
      </c>
      <c r="E63" s="8" t="s">
        <v>71</v>
      </c>
      <c r="F63" s="160">
        <v>553.88</v>
      </c>
      <c r="G63" s="160">
        <v>37</v>
      </c>
      <c r="H63" s="160">
        <v>0</v>
      </c>
    </row>
    <row r="64" spans="1:8" ht="48" x14ac:dyDescent="0.25">
      <c r="A64" s="28">
        <v>51</v>
      </c>
      <c r="B64" s="7" t="s">
        <v>138</v>
      </c>
      <c r="C64" s="8" t="s">
        <v>41</v>
      </c>
      <c r="D64" s="8" t="s">
        <v>93</v>
      </c>
      <c r="E64" s="8" t="s">
        <v>76</v>
      </c>
      <c r="F64" s="160">
        <v>1300</v>
      </c>
      <c r="G64" s="161">
        <v>210</v>
      </c>
      <c r="H64" s="160">
        <v>400</v>
      </c>
    </row>
    <row r="65" spans="1:8" ht="72" x14ac:dyDescent="0.25">
      <c r="A65" s="28">
        <v>52</v>
      </c>
      <c r="B65" s="7" t="s">
        <v>139</v>
      </c>
      <c r="C65" s="8" t="s">
        <v>140</v>
      </c>
      <c r="D65" s="9" t="s">
        <v>45</v>
      </c>
      <c r="E65" s="9" t="s">
        <v>104</v>
      </c>
      <c r="F65" s="161">
        <v>196.2</v>
      </c>
      <c r="G65" s="161">
        <v>0</v>
      </c>
      <c r="H65" s="160">
        <v>0</v>
      </c>
    </row>
    <row r="66" spans="1:8" ht="48" x14ac:dyDescent="0.25">
      <c r="A66" s="28">
        <v>53</v>
      </c>
      <c r="B66" s="7" t="s">
        <v>141</v>
      </c>
      <c r="C66" s="8" t="s">
        <v>142</v>
      </c>
      <c r="D66" s="8" t="s">
        <v>62</v>
      </c>
      <c r="E66" s="8" t="s">
        <v>143</v>
      </c>
      <c r="F66" s="160">
        <v>237.1</v>
      </c>
      <c r="G66" s="161">
        <v>108</v>
      </c>
      <c r="H66" s="160">
        <v>394.3</v>
      </c>
    </row>
    <row r="67" spans="1:8" ht="36" x14ac:dyDescent="0.25">
      <c r="A67" s="28">
        <v>54</v>
      </c>
      <c r="B67" s="7" t="s">
        <v>144</v>
      </c>
      <c r="C67" s="8" t="s">
        <v>142</v>
      </c>
      <c r="D67" s="8" t="s">
        <v>62</v>
      </c>
      <c r="E67" s="8" t="s">
        <v>145</v>
      </c>
      <c r="F67" s="160">
        <v>877.7</v>
      </c>
      <c r="G67" s="161">
        <v>0</v>
      </c>
      <c r="H67" s="160">
        <v>0</v>
      </c>
    </row>
    <row r="68" spans="1:8" ht="36" x14ac:dyDescent="0.25">
      <c r="A68" s="28">
        <v>55</v>
      </c>
      <c r="B68" s="7" t="s">
        <v>146</v>
      </c>
      <c r="C68" s="8" t="s">
        <v>147</v>
      </c>
      <c r="D68" s="8" t="s">
        <v>148</v>
      </c>
      <c r="E68" s="8" t="s">
        <v>149</v>
      </c>
      <c r="F68" s="160">
        <v>750</v>
      </c>
      <c r="G68" s="161">
        <v>110</v>
      </c>
      <c r="H68" s="160">
        <v>144.1</v>
      </c>
    </row>
    <row r="69" spans="1:8" ht="36" customHeight="1" x14ac:dyDescent="0.25">
      <c r="A69" s="28">
        <v>56</v>
      </c>
      <c r="B69" s="7" t="s">
        <v>150</v>
      </c>
      <c r="C69" s="8" t="s">
        <v>151</v>
      </c>
      <c r="D69" s="8" t="s">
        <v>17</v>
      </c>
      <c r="E69" s="8" t="s">
        <v>152</v>
      </c>
      <c r="F69" s="160">
        <v>124</v>
      </c>
      <c r="G69" s="161">
        <v>67</v>
      </c>
      <c r="H69" s="160">
        <v>246.4</v>
      </c>
    </row>
    <row r="70" spans="1:8" ht="24" x14ac:dyDescent="0.25">
      <c r="A70" s="28">
        <v>57</v>
      </c>
      <c r="B70" s="7" t="s">
        <v>153</v>
      </c>
      <c r="C70" s="8" t="s">
        <v>154</v>
      </c>
      <c r="D70" s="8" t="s">
        <v>28</v>
      </c>
      <c r="E70" s="8" t="s">
        <v>155</v>
      </c>
      <c r="F70" s="160">
        <v>288.60000000000002</v>
      </c>
      <c r="G70" s="161">
        <v>41</v>
      </c>
      <c r="H70" s="160">
        <v>306.3</v>
      </c>
    </row>
    <row r="71" spans="1:8" x14ac:dyDescent="0.25">
      <c r="A71" s="28">
        <v>58</v>
      </c>
      <c r="B71" s="7" t="s">
        <v>156</v>
      </c>
      <c r="C71" s="8" t="s">
        <v>157</v>
      </c>
      <c r="D71" s="8" t="s">
        <v>17</v>
      </c>
      <c r="E71" s="8" t="s">
        <v>152</v>
      </c>
      <c r="F71" s="160">
        <v>626.1</v>
      </c>
      <c r="G71" s="161">
        <v>55</v>
      </c>
      <c r="H71" s="160">
        <v>195.9</v>
      </c>
    </row>
    <row r="72" spans="1:8" ht="24" x14ac:dyDescent="0.25">
      <c r="A72" s="28">
        <v>59</v>
      </c>
      <c r="B72" s="7" t="s">
        <v>158</v>
      </c>
      <c r="C72" s="8" t="s">
        <v>159</v>
      </c>
      <c r="D72" s="8" t="s">
        <v>17</v>
      </c>
      <c r="E72" s="8" t="s">
        <v>143</v>
      </c>
      <c r="F72" s="160">
        <v>175</v>
      </c>
      <c r="G72" s="161">
        <v>10</v>
      </c>
      <c r="H72" s="160">
        <v>326.27</v>
      </c>
    </row>
    <row r="73" spans="1:8" ht="48" x14ac:dyDescent="0.25">
      <c r="A73" s="28">
        <v>60</v>
      </c>
      <c r="B73" s="7" t="s">
        <v>160</v>
      </c>
      <c r="C73" s="8" t="s">
        <v>161</v>
      </c>
      <c r="D73" s="8" t="s">
        <v>62</v>
      </c>
      <c r="E73" s="9" t="s">
        <v>145</v>
      </c>
      <c r="F73" s="160">
        <v>250</v>
      </c>
      <c r="G73" s="161">
        <v>160</v>
      </c>
      <c r="H73" s="160">
        <v>0</v>
      </c>
    </row>
    <row r="74" spans="1:8" ht="36" x14ac:dyDescent="0.25">
      <c r="A74" s="28">
        <v>61</v>
      </c>
      <c r="B74" s="7" t="s">
        <v>162</v>
      </c>
      <c r="C74" s="8" t="s">
        <v>163</v>
      </c>
      <c r="D74" s="8" t="s">
        <v>28</v>
      </c>
      <c r="E74" s="8" t="s">
        <v>152</v>
      </c>
      <c r="F74" s="160">
        <v>920.5</v>
      </c>
      <c r="G74" s="161">
        <v>40</v>
      </c>
      <c r="H74" s="160">
        <v>178.4</v>
      </c>
    </row>
    <row r="75" spans="1:8" ht="36" x14ac:dyDescent="0.25">
      <c r="A75" s="28">
        <v>62</v>
      </c>
      <c r="B75" s="7" t="s">
        <v>164</v>
      </c>
      <c r="C75" s="8" t="s">
        <v>165</v>
      </c>
      <c r="D75" s="8" t="s">
        <v>62</v>
      </c>
      <c r="E75" s="8" t="s">
        <v>166</v>
      </c>
      <c r="F75" s="160">
        <v>611.6</v>
      </c>
      <c r="G75" s="161">
        <v>28</v>
      </c>
      <c r="H75" s="160">
        <v>130</v>
      </c>
    </row>
    <row r="76" spans="1:8" ht="24" x14ac:dyDescent="0.25">
      <c r="A76" s="28">
        <v>63</v>
      </c>
      <c r="B76" s="7" t="s">
        <v>167</v>
      </c>
      <c r="C76" s="8" t="s">
        <v>168</v>
      </c>
      <c r="D76" s="8" t="s">
        <v>28</v>
      </c>
      <c r="E76" s="8">
        <v>2025</v>
      </c>
      <c r="F76" s="160">
        <v>50</v>
      </c>
      <c r="G76" s="161">
        <v>20</v>
      </c>
      <c r="H76" s="160">
        <v>12</v>
      </c>
    </row>
    <row r="77" spans="1:8" ht="46.5" customHeight="1" x14ac:dyDescent="0.25">
      <c r="A77" s="28">
        <v>64</v>
      </c>
      <c r="B77" s="7" t="s">
        <v>169</v>
      </c>
      <c r="C77" s="8" t="s">
        <v>170</v>
      </c>
      <c r="D77" s="8" t="s">
        <v>45</v>
      </c>
      <c r="E77" s="8" t="s">
        <v>145</v>
      </c>
      <c r="F77" s="160">
        <v>2510</v>
      </c>
      <c r="G77" s="161">
        <v>0</v>
      </c>
      <c r="H77" s="160">
        <v>0</v>
      </c>
    </row>
    <row r="78" spans="1:8" ht="36" x14ac:dyDescent="0.25">
      <c r="A78" s="28">
        <v>65</v>
      </c>
      <c r="B78" s="7" t="s">
        <v>171</v>
      </c>
      <c r="C78" s="8" t="s">
        <v>172</v>
      </c>
      <c r="D78" s="8" t="s">
        <v>148</v>
      </c>
      <c r="E78" s="8" t="s">
        <v>173</v>
      </c>
      <c r="F78" s="160">
        <v>15</v>
      </c>
      <c r="G78" s="161">
        <v>8</v>
      </c>
      <c r="H78" s="160">
        <v>1.5</v>
      </c>
    </row>
    <row r="79" spans="1:8" ht="24" x14ac:dyDescent="0.25">
      <c r="A79" s="28">
        <v>66</v>
      </c>
      <c r="B79" s="7" t="s">
        <v>174</v>
      </c>
      <c r="C79" s="8" t="s">
        <v>175</v>
      </c>
      <c r="D79" s="8" t="s">
        <v>176</v>
      </c>
      <c r="E79" s="8" t="s">
        <v>63</v>
      </c>
      <c r="F79" s="160">
        <v>100</v>
      </c>
      <c r="G79" s="161">
        <v>5</v>
      </c>
      <c r="H79" s="160">
        <v>0</v>
      </c>
    </row>
    <row r="80" spans="1:8" ht="36" x14ac:dyDescent="0.25">
      <c r="A80" s="28">
        <v>67</v>
      </c>
      <c r="B80" s="7" t="s">
        <v>177</v>
      </c>
      <c r="C80" s="8" t="s">
        <v>178</v>
      </c>
      <c r="D80" s="9" t="s">
        <v>93</v>
      </c>
      <c r="E80" s="8" t="s">
        <v>76</v>
      </c>
      <c r="F80" s="160">
        <v>3000</v>
      </c>
      <c r="G80" s="161">
        <v>340</v>
      </c>
      <c r="H80" s="160">
        <v>800</v>
      </c>
    </row>
    <row r="81" spans="1:8" ht="36" x14ac:dyDescent="0.25">
      <c r="A81" s="28">
        <v>68</v>
      </c>
      <c r="B81" s="7" t="s">
        <v>179</v>
      </c>
      <c r="C81" s="8" t="s">
        <v>180</v>
      </c>
      <c r="D81" s="8" t="s">
        <v>45</v>
      </c>
      <c r="E81" s="9">
        <v>2030</v>
      </c>
      <c r="F81" s="161">
        <v>218.5</v>
      </c>
      <c r="G81" s="161">
        <v>10</v>
      </c>
      <c r="H81" s="160">
        <v>1</v>
      </c>
    </row>
    <row r="82" spans="1:8" ht="24" x14ac:dyDescent="0.25">
      <c r="A82" s="28">
        <v>69</v>
      </c>
      <c r="B82" s="7" t="s">
        <v>181</v>
      </c>
      <c r="C82" s="8" t="s">
        <v>182</v>
      </c>
      <c r="D82" s="8" t="s">
        <v>17</v>
      </c>
      <c r="E82" s="9">
        <v>2026</v>
      </c>
      <c r="F82" s="161">
        <v>40</v>
      </c>
      <c r="G82" s="161">
        <v>2</v>
      </c>
      <c r="H82" s="160">
        <v>0.1</v>
      </c>
    </row>
    <row r="83" spans="1:8" ht="24" x14ac:dyDescent="0.25">
      <c r="A83" s="28">
        <v>70</v>
      </c>
      <c r="B83" s="7" t="s">
        <v>183</v>
      </c>
      <c r="C83" s="8" t="s">
        <v>184</v>
      </c>
      <c r="D83" s="8" t="s">
        <v>17</v>
      </c>
      <c r="E83" s="9">
        <v>2025</v>
      </c>
      <c r="F83" s="161">
        <v>40</v>
      </c>
      <c r="G83" s="161">
        <v>10</v>
      </c>
      <c r="H83" s="160">
        <v>0.3</v>
      </c>
    </row>
    <row r="84" spans="1:8" ht="24" x14ac:dyDescent="0.25">
      <c r="A84" s="28">
        <v>71</v>
      </c>
      <c r="B84" s="7" t="s">
        <v>185</v>
      </c>
      <c r="C84" s="8" t="s">
        <v>184</v>
      </c>
      <c r="D84" s="8" t="s">
        <v>17</v>
      </c>
      <c r="E84" s="9">
        <v>2025</v>
      </c>
      <c r="F84" s="161">
        <v>13.5</v>
      </c>
      <c r="G84" s="161">
        <v>6</v>
      </c>
      <c r="H84" s="160">
        <v>10</v>
      </c>
    </row>
    <row r="85" spans="1:8" ht="39" customHeight="1" x14ac:dyDescent="0.25">
      <c r="A85" s="28">
        <v>72</v>
      </c>
      <c r="B85" s="7" t="s">
        <v>186</v>
      </c>
      <c r="C85" s="8" t="s">
        <v>187</v>
      </c>
      <c r="D85" s="8" t="s">
        <v>17</v>
      </c>
      <c r="E85" s="9" t="s">
        <v>104</v>
      </c>
      <c r="F85" s="161">
        <v>300</v>
      </c>
      <c r="G85" s="161">
        <v>10</v>
      </c>
      <c r="H85" s="160">
        <v>10</v>
      </c>
    </row>
    <row r="86" spans="1:8" ht="72" x14ac:dyDescent="0.25">
      <c r="A86" s="28">
        <v>73</v>
      </c>
      <c r="B86" s="7" t="s">
        <v>188</v>
      </c>
      <c r="C86" s="8" t="s">
        <v>189</v>
      </c>
      <c r="D86" s="8" t="s">
        <v>17</v>
      </c>
      <c r="E86" s="9" t="s">
        <v>190</v>
      </c>
      <c r="F86" s="161">
        <v>66.7</v>
      </c>
      <c r="G86" s="161">
        <v>4</v>
      </c>
      <c r="H86" s="160">
        <v>6.6</v>
      </c>
    </row>
    <row r="87" spans="1:8" ht="36" x14ac:dyDescent="0.25">
      <c r="A87" s="28">
        <v>74</v>
      </c>
      <c r="B87" s="7" t="s">
        <v>191</v>
      </c>
      <c r="C87" s="8" t="s">
        <v>192</v>
      </c>
      <c r="D87" s="8" t="s">
        <v>45</v>
      </c>
      <c r="E87" s="8" t="s">
        <v>193</v>
      </c>
      <c r="F87" s="160">
        <v>600</v>
      </c>
      <c r="G87" s="161">
        <v>48</v>
      </c>
      <c r="H87" s="160">
        <v>12</v>
      </c>
    </row>
    <row r="88" spans="1:8" ht="48.75" customHeight="1" x14ac:dyDescent="0.25">
      <c r="A88" s="28">
        <v>75</v>
      </c>
      <c r="B88" s="7" t="s">
        <v>194</v>
      </c>
      <c r="C88" s="8" t="s">
        <v>195</v>
      </c>
      <c r="D88" s="8" t="s">
        <v>13</v>
      </c>
      <c r="E88" s="8" t="s">
        <v>23</v>
      </c>
      <c r="F88" s="160">
        <v>10</v>
      </c>
      <c r="G88" s="161">
        <v>2</v>
      </c>
      <c r="H88" s="160">
        <v>0.5</v>
      </c>
    </row>
    <row r="89" spans="1:8" ht="60" customHeight="1" x14ac:dyDescent="0.25">
      <c r="A89" s="28">
        <v>76</v>
      </c>
      <c r="B89" s="11" t="s">
        <v>196</v>
      </c>
      <c r="C89" s="8" t="s">
        <v>197</v>
      </c>
      <c r="D89" s="8" t="s">
        <v>28</v>
      </c>
      <c r="E89" s="8" t="s">
        <v>37</v>
      </c>
      <c r="F89" s="160">
        <v>10</v>
      </c>
      <c r="G89" s="160">
        <v>2</v>
      </c>
      <c r="H89" s="160">
        <v>0</v>
      </c>
    </row>
    <row r="90" spans="1:8" ht="27.75" customHeight="1" x14ac:dyDescent="0.25">
      <c r="A90" s="28">
        <v>77</v>
      </c>
      <c r="B90" s="11" t="s">
        <v>198</v>
      </c>
      <c r="C90" s="8" t="s">
        <v>197</v>
      </c>
      <c r="D90" s="8" t="s">
        <v>28</v>
      </c>
      <c r="E90" s="8" t="s">
        <v>37</v>
      </c>
      <c r="F90" s="160">
        <v>65</v>
      </c>
      <c r="G90" s="160">
        <v>3</v>
      </c>
      <c r="H90" s="160">
        <v>63</v>
      </c>
    </row>
    <row r="91" spans="1:8" ht="33.75" customHeight="1" x14ac:dyDescent="0.25">
      <c r="A91" s="28">
        <v>78</v>
      </c>
      <c r="B91" s="29" t="s">
        <v>199</v>
      </c>
      <c r="C91" s="8" t="s">
        <v>200</v>
      </c>
      <c r="D91" s="8" t="s">
        <v>17</v>
      </c>
      <c r="E91" s="8" t="s">
        <v>201</v>
      </c>
      <c r="F91" s="160">
        <v>18</v>
      </c>
      <c r="G91" s="160">
        <v>3</v>
      </c>
      <c r="H91" s="160">
        <v>1</v>
      </c>
    </row>
    <row r="92" spans="1:8" ht="50.25" customHeight="1" x14ac:dyDescent="0.25">
      <c r="A92" s="28">
        <v>79</v>
      </c>
      <c r="B92" s="29" t="s">
        <v>202</v>
      </c>
      <c r="C92" s="8" t="s">
        <v>203</v>
      </c>
      <c r="D92" s="8" t="s">
        <v>17</v>
      </c>
      <c r="E92" s="8" t="s">
        <v>37</v>
      </c>
      <c r="F92" s="160">
        <v>7</v>
      </c>
      <c r="G92" s="160">
        <v>5</v>
      </c>
      <c r="H92" s="160">
        <v>1</v>
      </c>
    </row>
    <row r="93" spans="1:8" ht="84" x14ac:dyDescent="0.25">
      <c r="A93" s="28">
        <v>80</v>
      </c>
      <c r="B93" s="24" t="s">
        <v>204</v>
      </c>
      <c r="C93" s="13" t="s">
        <v>205</v>
      </c>
      <c r="D93" s="13" t="s">
        <v>62</v>
      </c>
      <c r="E93" s="13" t="s">
        <v>206</v>
      </c>
      <c r="F93" s="162">
        <v>380</v>
      </c>
      <c r="G93" s="162">
        <v>0</v>
      </c>
      <c r="H93" s="162">
        <v>230</v>
      </c>
    </row>
    <row r="94" spans="1:8" ht="48" x14ac:dyDescent="0.25">
      <c r="A94" s="28">
        <v>81</v>
      </c>
      <c r="B94" s="30" t="s">
        <v>207</v>
      </c>
      <c r="C94" s="21" t="s">
        <v>208</v>
      </c>
      <c r="D94" s="19" t="s">
        <v>62</v>
      </c>
      <c r="E94" s="21" t="s">
        <v>37</v>
      </c>
      <c r="F94" s="179">
        <v>69</v>
      </c>
      <c r="G94" s="180">
        <v>0</v>
      </c>
      <c r="H94" s="179">
        <v>0</v>
      </c>
    </row>
    <row r="95" spans="1:8" ht="24" x14ac:dyDescent="0.25">
      <c r="A95" s="28">
        <v>82</v>
      </c>
      <c r="B95" s="31" t="s">
        <v>209</v>
      </c>
      <c r="C95" s="32" t="s">
        <v>210</v>
      </c>
      <c r="D95" s="32" t="s">
        <v>13</v>
      </c>
      <c r="E95" s="33" t="s">
        <v>54</v>
      </c>
      <c r="F95" s="33">
        <v>665</v>
      </c>
      <c r="G95" s="33">
        <v>20</v>
      </c>
      <c r="H95" s="181">
        <v>71.5</v>
      </c>
    </row>
    <row r="96" spans="1:8" ht="48" x14ac:dyDescent="0.25">
      <c r="A96" s="28">
        <v>83</v>
      </c>
      <c r="B96" s="31" t="s">
        <v>211</v>
      </c>
      <c r="C96" s="32" t="s">
        <v>212</v>
      </c>
      <c r="D96" s="32" t="s">
        <v>28</v>
      </c>
      <c r="E96" s="33" t="s">
        <v>213</v>
      </c>
      <c r="F96" s="33">
        <v>43</v>
      </c>
      <c r="G96" s="33">
        <v>10</v>
      </c>
      <c r="H96" s="179">
        <v>0</v>
      </c>
    </row>
    <row r="97" spans="1:8" ht="47.25" customHeight="1" x14ac:dyDescent="0.25">
      <c r="A97" s="28">
        <v>84</v>
      </c>
      <c r="B97" s="31" t="s">
        <v>214</v>
      </c>
      <c r="C97" s="32" t="s">
        <v>215</v>
      </c>
      <c r="D97" s="32" t="s">
        <v>45</v>
      </c>
      <c r="E97" s="33">
        <v>2025</v>
      </c>
      <c r="F97" s="33">
        <v>25</v>
      </c>
      <c r="G97" s="33">
        <v>0</v>
      </c>
      <c r="H97" s="179">
        <v>0</v>
      </c>
    </row>
    <row r="98" spans="1:8" ht="39" customHeight="1" x14ac:dyDescent="0.25">
      <c r="A98" s="28">
        <v>85</v>
      </c>
      <c r="B98" s="31" t="s">
        <v>216</v>
      </c>
      <c r="C98" s="32" t="s">
        <v>215</v>
      </c>
      <c r="D98" s="32" t="s">
        <v>45</v>
      </c>
      <c r="E98" s="33" t="s">
        <v>48</v>
      </c>
      <c r="F98" s="33">
        <v>5</v>
      </c>
      <c r="G98" s="33">
        <v>0</v>
      </c>
      <c r="H98" s="179">
        <v>0</v>
      </c>
    </row>
    <row r="99" spans="1:8" ht="36" customHeight="1" x14ac:dyDescent="0.25">
      <c r="A99" s="28">
        <v>86</v>
      </c>
      <c r="B99" s="34" t="s">
        <v>217</v>
      </c>
      <c r="C99" s="32" t="s">
        <v>215</v>
      </c>
      <c r="D99" s="35" t="s">
        <v>45</v>
      </c>
      <c r="E99" s="33" t="s">
        <v>48</v>
      </c>
      <c r="F99" s="182">
        <v>100</v>
      </c>
      <c r="G99" s="33">
        <v>0</v>
      </c>
      <c r="H99" s="183">
        <v>0</v>
      </c>
    </row>
    <row r="100" spans="1:8" ht="24" x14ac:dyDescent="0.25">
      <c r="A100" s="28">
        <v>87</v>
      </c>
      <c r="B100" s="36" t="s">
        <v>218</v>
      </c>
      <c r="C100" s="37" t="s">
        <v>219</v>
      </c>
      <c r="D100" s="38" t="s">
        <v>28</v>
      </c>
      <c r="E100" s="39" t="s">
        <v>220</v>
      </c>
      <c r="F100" s="184">
        <v>1000</v>
      </c>
      <c r="G100" s="185">
        <v>56</v>
      </c>
      <c r="H100" s="183">
        <v>0</v>
      </c>
    </row>
    <row r="101" spans="1:8" ht="60" x14ac:dyDescent="0.25">
      <c r="A101" s="28">
        <v>88</v>
      </c>
      <c r="B101" s="40" t="s">
        <v>221</v>
      </c>
      <c r="C101" s="8" t="s">
        <v>184</v>
      </c>
      <c r="D101" s="41" t="s">
        <v>222</v>
      </c>
      <c r="E101" s="21">
        <v>2025</v>
      </c>
      <c r="F101" s="180">
        <v>13.6</v>
      </c>
      <c r="G101" s="180">
        <v>22</v>
      </c>
      <c r="H101" s="180">
        <v>2.2999999999999998</v>
      </c>
    </row>
    <row r="102" spans="1:8" x14ac:dyDescent="0.25">
      <c r="A102" s="28"/>
      <c r="B102" s="42" t="s">
        <v>67</v>
      </c>
      <c r="C102" s="43"/>
      <c r="D102" s="43"/>
      <c r="E102" s="43"/>
      <c r="F102" s="226">
        <f>SUM(F89:F101,F63:F88)</f>
        <v>16274.980000000001</v>
      </c>
      <c r="G102" s="226">
        <f>SUM(G89:G101,G63:G88)</f>
        <v>1452</v>
      </c>
      <c r="H102" s="226">
        <f>SUM(H89:H101,H63:H88)</f>
        <v>3544.47</v>
      </c>
    </row>
    <row r="103" spans="1:8" x14ac:dyDescent="0.25">
      <c r="A103" s="239" t="s">
        <v>223</v>
      </c>
      <c r="B103" s="239"/>
      <c r="C103" s="239"/>
      <c r="D103" s="239"/>
      <c r="E103" s="239"/>
      <c r="F103" s="239"/>
      <c r="G103" s="239"/>
      <c r="H103" s="240"/>
    </row>
    <row r="104" spans="1:8" ht="36" x14ac:dyDescent="0.25">
      <c r="A104" s="5">
        <v>89</v>
      </c>
      <c r="B104" s="7" t="s">
        <v>224</v>
      </c>
      <c r="C104" s="8" t="s">
        <v>225</v>
      </c>
      <c r="D104" s="8" t="s">
        <v>45</v>
      </c>
      <c r="E104" s="8" t="s">
        <v>117</v>
      </c>
      <c r="F104" s="160">
        <v>160</v>
      </c>
      <c r="G104" s="161">
        <v>40</v>
      </c>
      <c r="H104" s="160">
        <v>19.600000000000001</v>
      </c>
    </row>
    <row r="105" spans="1:8" ht="24" x14ac:dyDescent="0.25">
      <c r="A105" s="5">
        <v>90</v>
      </c>
      <c r="B105" s="7" t="s">
        <v>226</v>
      </c>
      <c r="C105" s="8" t="s">
        <v>227</v>
      </c>
      <c r="D105" s="8" t="s">
        <v>28</v>
      </c>
      <c r="E105" s="8" t="s">
        <v>228</v>
      </c>
      <c r="F105" s="160">
        <v>80</v>
      </c>
      <c r="G105" s="161">
        <v>25</v>
      </c>
      <c r="H105" s="160">
        <v>8.4</v>
      </c>
    </row>
    <row r="106" spans="1:8" ht="24" x14ac:dyDescent="0.25">
      <c r="A106" s="5">
        <v>91</v>
      </c>
      <c r="B106" s="7" t="s">
        <v>229</v>
      </c>
      <c r="C106" s="8" t="s">
        <v>230</v>
      </c>
      <c r="D106" s="8" t="s">
        <v>28</v>
      </c>
      <c r="E106" s="8">
        <v>2029</v>
      </c>
      <c r="F106" s="160">
        <v>70</v>
      </c>
      <c r="G106" s="161">
        <v>15</v>
      </c>
      <c r="H106" s="160">
        <v>3.1</v>
      </c>
    </row>
    <row r="107" spans="1:8" ht="42" customHeight="1" x14ac:dyDescent="0.25">
      <c r="A107" s="5">
        <v>92</v>
      </c>
      <c r="B107" s="7" t="s">
        <v>231</v>
      </c>
      <c r="C107" s="8" t="s">
        <v>232</v>
      </c>
      <c r="D107" s="8" t="s">
        <v>28</v>
      </c>
      <c r="E107" s="8">
        <v>2027</v>
      </c>
      <c r="F107" s="160">
        <v>50</v>
      </c>
      <c r="G107" s="161">
        <v>4</v>
      </c>
      <c r="H107" s="160">
        <v>4.2</v>
      </c>
    </row>
    <row r="108" spans="1:8" ht="50.25" customHeight="1" x14ac:dyDescent="0.25">
      <c r="A108" s="5">
        <v>93</v>
      </c>
      <c r="B108" s="7" t="s">
        <v>233</v>
      </c>
      <c r="C108" s="8" t="s">
        <v>234</v>
      </c>
      <c r="D108" s="8" t="s">
        <v>62</v>
      </c>
      <c r="E108" s="8">
        <v>2025</v>
      </c>
      <c r="F108" s="160">
        <v>180</v>
      </c>
      <c r="G108" s="161">
        <v>10</v>
      </c>
      <c r="H108" s="160">
        <v>0</v>
      </c>
    </row>
    <row r="109" spans="1:8" ht="42" customHeight="1" x14ac:dyDescent="0.25">
      <c r="A109" s="5">
        <v>94</v>
      </c>
      <c r="B109" s="7" t="s">
        <v>235</v>
      </c>
      <c r="C109" s="8" t="s">
        <v>236</v>
      </c>
      <c r="D109" s="8" t="s">
        <v>28</v>
      </c>
      <c r="E109" s="8">
        <v>2028</v>
      </c>
      <c r="F109" s="160">
        <v>30</v>
      </c>
      <c r="G109" s="161">
        <v>1</v>
      </c>
      <c r="H109" s="160">
        <v>0.2</v>
      </c>
    </row>
    <row r="110" spans="1:8" ht="54" customHeight="1" x14ac:dyDescent="0.25">
      <c r="A110" s="5">
        <v>95</v>
      </c>
      <c r="B110" s="7" t="s">
        <v>237</v>
      </c>
      <c r="C110" s="8" t="s">
        <v>238</v>
      </c>
      <c r="D110" s="8" t="s">
        <v>28</v>
      </c>
      <c r="E110" s="8" t="s">
        <v>90</v>
      </c>
      <c r="F110" s="160">
        <v>160</v>
      </c>
      <c r="G110" s="161">
        <v>30</v>
      </c>
      <c r="H110" s="160">
        <v>6.5</v>
      </c>
    </row>
    <row r="111" spans="1:8" ht="59.25" customHeight="1" x14ac:dyDescent="0.25">
      <c r="A111" s="5">
        <v>96</v>
      </c>
      <c r="B111" s="7" t="s">
        <v>239</v>
      </c>
      <c r="C111" s="8" t="s">
        <v>240</v>
      </c>
      <c r="D111" s="8" t="s">
        <v>13</v>
      </c>
      <c r="E111" s="9" t="s">
        <v>101</v>
      </c>
      <c r="F111" s="161">
        <v>30</v>
      </c>
      <c r="G111" s="161">
        <v>0</v>
      </c>
      <c r="H111" s="160">
        <v>8</v>
      </c>
    </row>
    <row r="112" spans="1:8" ht="24" x14ac:dyDescent="0.25">
      <c r="A112" s="5">
        <v>97</v>
      </c>
      <c r="B112" s="44" t="s">
        <v>241</v>
      </c>
      <c r="C112" s="8" t="s">
        <v>240</v>
      </c>
      <c r="D112" s="8" t="s">
        <v>28</v>
      </c>
      <c r="E112" s="9">
        <v>2026</v>
      </c>
      <c r="F112" s="161">
        <v>20</v>
      </c>
      <c r="G112" s="161">
        <v>0</v>
      </c>
      <c r="H112" s="160">
        <v>0</v>
      </c>
    </row>
    <row r="113" spans="1:8" ht="40.5" customHeight="1" x14ac:dyDescent="0.25">
      <c r="A113" s="5">
        <v>98</v>
      </c>
      <c r="B113" s="44" t="s">
        <v>242</v>
      </c>
      <c r="C113" s="8" t="s">
        <v>240</v>
      </c>
      <c r="D113" s="8" t="s">
        <v>13</v>
      </c>
      <c r="E113" s="9">
        <v>2028</v>
      </c>
      <c r="F113" s="161">
        <v>18</v>
      </c>
      <c r="G113" s="161">
        <v>0</v>
      </c>
      <c r="H113" s="160">
        <v>0.5</v>
      </c>
    </row>
    <row r="114" spans="1:8" ht="52.5" customHeight="1" x14ac:dyDescent="0.25">
      <c r="A114" s="5">
        <v>99</v>
      </c>
      <c r="B114" s="7" t="s">
        <v>243</v>
      </c>
      <c r="C114" s="8" t="s">
        <v>240</v>
      </c>
      <c r="D114" s="8" t="s">
        <v>13</v>
      </c>
      <c r="E114" s="9">
        <v>2027</v>
      </c>
      <c r="F114" s="161">
        <v>160</v>
      </c>
      <c r="G114" s="161">
        <v>2</v>
      </c>
      <c r="H114" s="160">
        <v>3</v>
      </c>
    </row>
    <row r="115" spans="1:8" ht="51.75" customHeight="1" x14ac:dyDescent="0.25">
      <c r="A115" s="5">
        <v>100</v>
      </c>
      <c r="B115" s="7" t="s">
        <v>244</v>
      </c>
      <c r="C115" s="8" t="s">
        <v>240</v>
      </c>
      <c r="D115" s="8" t="s">
        <v>13</v>
      </c>
      <c r="E115" s="9">
        <v>2028</v>
      </c>
      <c r="F115" s="161">
        <v>80</v>
      </c>
      <c r="G115" s="161">
        <v>10</v>
      </c>
      <c r="H115" s="160">
        <v>12</v>
      </c>
    </row>
    <row r="116" spans="1:8" ht="47.25" customHeight="1" x14ac:dyDescent="0.25">
      <c r="A116" s="5">
        <v>101</v>
      </c>
      <c r="B116" s="7" t="s">
        <v>245</v>
      </c>
      <c r="C116" s="8" t="s">
        <v>240</v>
      </c>
      <c r="D116" s="8" t="s">
        <v>13</v>
      </c>
      <c r="E116" s="9" t="s">
        <v>201</v>
      </c>
      <c r="F116" s="161">
        <v>200</v>
      </c>
      <c r="G116" s="161">
        <v>2</v>
      </c>
      <c r="H116" s="160">
        <v>8</v>
      </c>
    </row>
    <row r="117" spans="1:8" ht="62.25" customHeight="1" x14ac:dyDescent="0.25">
      <c r="A117" s="5">
        <v>102</v>
      </c>
      <c r="B117" s="7" t="s">
        <v>246</v>
      </c>
      <c r="C117" s="8" t="s">
        <v>247</v>
      </c>
      <c r="D117" s="8" t="s">
        <v>13</v>
      </c>
      <c r="E117" s="8" t="s">
        <v>71</v>
      </c>
      <c r="F117" s="160">
        <v>11</v>
      </c>
      <c r="G117" s="161">
        <v>3</v>
      </c>
      <c r="H117" s="160">
        <v>0.8</v>
      </c>
    </row>
    <row r="118" spans="1:8" ht="52.5" customHeight="1" x14ac:dyDescent="0.25">
      <c r="A118" s="5">
        <v>103</v>
      </c>
      <c r="B118" s="7" t="s">
        <v>248</v>
      </c>
      <c r="C118" s="8" t="s">
        <v>249</v>
      </c>
      <c r="D118" s="8" t="s">
        <v>13</v>
      </c>
      <c r="E118" s="8" t="s">
        <v>71</v>
      </c>
      <c r="F118" s="160">
        <v>15</v>
      </c>
      <c r="G118" s="161">
        <v>0</v>
      </c>
      <c r="H118" s="160">
        <v>2</v>
      </c>
    </row>
    <row r="119" spans="1:8" ht="59.25" customHeight="1" x14ac:dyDescent="0.25">
      <c r="A119" s="5">
        <v>104</v>
      </c>
      <c r="B119" s="7" t="s">
        <v>250</v>
      </c>
      <c r="C119" s="8" t="s">
        <v>251</v>
      </c>
      <c r="D119" s="9" t="s">
        <v>28</v>
      </c>
      <c r="E119" s="8">
        <v>2026</v>
      </c>
      <c r="F119" s="160">
        <v>130</v>
      </c>
      <c r="G119" s="161">
        <v>8</v>
      </c>
      <c r="H119" s="160">
        <v>0</v>
      </c>
    </row>
    <row r="120" spans="1:8" ht="59.25" customHeight="1" x14ac:dyDescent="0.25">
      <c r="A120" s="5">
        <v>105</v>
      </c>
      <c r="B120" s="7" t="s">
        <v>252</v>
      </c>
      <c r="C120" s="8" t="s">
        <v>253</v>
      </c>
      <c r="D120" s="9" t="s">
        <v>45</v>
      </c>
      <c r="E120" s="8" t="s">
        <v>20</v>
      </c>
      <c r="F120" s="160">
        <v>230</v>
      </c>
      <c r="G120" s="161">
        <v>14</v>
      </c>
      <c r="H120" s="160">
        <v>4</v>
      </c>
    </row>
    <row r="121" spans="1:8" ht="36" x14ac:dyDescent="0.25">
      <c r="A121" s="5">
        <v>106</v>
      </c>
      <c r="B121" s="7" t="s">
        <v>254</v>
      </c>
      <c r="C121" s="8" t="s">
        <v>255</v>
      </c>
      <c r="D121" s="8" t="s">
        <v>28</v>
      </c>
      <c r="E121" s="8" t="s">
        <v>29</v>
      </c>
      <c r="F121" s="160">
        <v>1.5</v>
      </c>
      <c r="G121" s="161">
        <v>8</v>
      </c>
      <c r="H121" s="160">
        <v>0</v>
      </c>
    </row>
    <row r="122" spans="1:8" ht="57.75" customHeight="1" x14ac:dyDescent="0.25">
      <c r="A122" s="5">
        <v>107</v>
      </c>
      <c r="B122" s="7" t="s">
        <v>256</v>
      </c>
      <c r="C122" s="8" t="s">
        <v>257</v>
      </c>
      <c r="D122" s="8" t="s">
        <v>258</v>
      </c>
      <c r="E122" s="8" t="s">
        <v>85</v>
      </c>
      <c r="F122" s="160">
        <v>36</v>
      </c>
      <c r="G122" s="161">
        <v>8</v>
      </c>
      <c r="H122" s="160">
        <v>0.2</v>
      </c>
    </row>
    <row r="123" spans="1:8" ht="47.25" customHeight="1" x14ac:dyDescent="0.25">
      <c r="A123" s="5">
        <v>108</v>
      </c>
      <c r="B123" s="7" t="s">
        <v>259</v>
      </c>
      <c r="C123" s="8" t="s">
        <v>260</v>
      </c>
      <c r="D123" s="8" t="s">
        <v>17</v>
      </c>
      <c r="E123" s="8" t="s">
        <v>85</v>
      </c>
      <c r="F123" s="160">
        <v>25</v>
      </c>
      <c r="G123" s="161">
        <v>2</v>
      </c>
      <c r="H123" s="160">
        <v>0.5</v>
      </c>
    </row>
    <row r="124" spans="1:8" ht="55.5" customHeight="1" x14ac:dyDescent="0.25">
      <c r="A124" s="5">
        <v>109</v>
      </c>
      <c r="B124" s="7" t="s">
        <v>261</v>
      </c>
      <c r="C124" s="8" t="s">
        <v>262</v>
      </c>
      <c r="D124" s="8" t="s">
        <v>258</v>
      </c>
      <c r="E124" s="8">
        <v>2026</v>
      </c>
      <c r="F124" s="160">
        <v>30</v>
      </c>
      <c r="G124" s="161">
        <v>3</v>
      </c>
      <c r="H124" s="160">
        <v>1</v>
      </c>
    </row>
    <row r="125" spans="1:8" ht="49.5" customHeight="1" x14ac:dyDescent="0.25">
      <c r="A125" s="5">
        <v>110</v>
      </c>
      <c r="B125" s="7" t="s">
        <v>263</v>
      </c>
      <c r="C125" s="8" t="s">
        <v>264</v>
      </c>
      <c r="D125" s="8" t="s">
        <v>258</v>
      </c>
      <c r="E125" s="8" t="s">
        <v>265</v>
      </c>
      <c r="F125" s="160">
        <v>35</v>
      </c>
      <c r="G125" s="161">
        <v>10</v>
      </c>
      <c r="H125" s="160">
        <v>1</v>
      </c>
    </row>
    <row r="126" spans="1:8" ht="81" customHeight="1" x14ac:dyDescent="0.25">
      <c r="A126" s="5">
        <v>111</v>
      </c>
      <c r="B126" s="7" t="s">
        <v>266</v>
      </c>
      <c r="C126" s="8" t="s">
        <v>267</v>
      </c>
      <c r="D126" s="8" t="s">
        <v>258</v>
      </c>
      <c r="E126" s="8" t="s">
        <v>90</v>
      </c>
      <c r="F126" s="160">
        <v>44</v>
      </c>
      <c r="G126" s="161">
        <v>7</v>
      </c>
      <c r="H126" s="160">
        <v>2</v>
      </c>
    </row>
    <row r="127" spans="1:8" ht="57" customHeight="1" x14ac:dyDescent="0.25">
      <c r="A127" s="5">
        <v>112</v>
      </c>
      <c r="B127" s="7" t="s">
        <v>268</v>
      </c>
      <c r="C127" s="8" t="s">
        <v>269</v>
      </c>
      <c r="D127" s="8" t="s">
        <v>258</v>
      </c>
      <c r="E127" s="8" t="s">
        <v>193</v>
      </c>
      <c r="F127" s="160">
        <v>100</v>
      </c>
      <c r="G127" s="161">
        <v>6</v>
      </c>
      <c r="H127" s="160">
        <v>2</v>
      </c>
    </row>
    <row r="128" spans="1:8" ht="57" customHeight="1" x14ac:dyDescent="0.25">
      <c r="A128" s="5">
        <v>113</v>
      </c>
      <c r="B128" s="7" t="s">
        <v>270</v>
      </c>
      <c r="C128" s="8" t="s">
        <v>271</v>
      </c>
      <c r="D128" s="8" t="s">
        <v>258</v>
      </c>
      <c r="E128" s="8" t="s">
        <v>193</v>
      </c>
      <c r="F128" s="160">
        <v>28</v>
      </c>
      <c r="G128" s="161">
        <v>5</v>
      </c>
      <c r="H128" s="160">
        <v>2</v>
      </c>
    </row>
    <row r="129" spans="1:12" ht="39.75" customHeight="1" x14ac:dyDescent="0.25">
      <c r="A129" s="5">
        <v>114</v>
      </c>
      <c r="B129" s="7" t="s">
        <v>272</v>
      </c>
      <c r="C129" s="8" t="s">
        <v>273</v>
      </c>
      <c r="D129" s="8" t="s">
        <v>258</v>
      </c>
      <c r="E129" s="8">
        <v>2029</v>
      </c>
      <c r="F129" s="160">
        <v>10</v>
      </c>
      <c r="G129" s="161">
        <v>0</v>
      </c>
      <c r="H129" s="160">
        <v>0.5</v>
      </c>
    </row>
    <row r="130" spans="1:12" ht="42.75" customHeight="1" x14ac:dyDescent="0.25">
      <c r="A130" s="5">
        <v>115</v>
      </c>
      <c r="B130" s="7" t="s">
        <v>274</v>
      </c>
      <c r="C130" s="9" t="s">
        <v>41</v>
      </c>
      <c r="D130" s="8" t="s">
        <v>258</v>
      </c>
      <c r="E130" s="8" t="s">
        <v>275</v>
      </c>
      <c r="F130" s="160">
        <v>15</v>
      </c>
      <c r="G130" s="161">
        <v>0</v>
      </c>
      <c r="H130" s="160">
        <v>0</v>
      </c>
    </row>
    <row r="131" spans="1:12" ht="57.75" customHeight="1" x14ac:dyDescent="0.25">
      <c r="A131" s="5">
        <v>116</v>
      </c>
      <c r="B131" s="7" t="s">
        <v>276</v>
      </c>
      <c r="C131" s="8" t="s">
        <v>277</v>
      </c>
      <c r="D131" s="45" t="s">
        <v>278</v>
      </c>
      <c r="E131" s="8" t="s">
        <v>48</v>
      </c>
      <c r="F131" s="160">
        <v>255</v>
      </c>
      <c r="G131" s="160">
        <v>12</v>
      </c>
      <c r="H131" s="160">
        <v>49.99</v>
      </c>
    </row>
    <row r="132" spans="1:12" x14ac:dyDescent="0.25">
      <c r="A132" s="5"/>
      <c r="B132" s="27" t="s">
        <v>67</v>
      </c>
      <c r="C132" s="46"/>
      <c r="D132" s="4"/>
      <c r="E132" s="4"/>
      <c r="F132" s="225">
        <f>F131+F130+F129+F128+F127+F126+F125+F124+F123+F122+F121+F120+F119+F118+F117+F116+F115+F114+F113+F112+F110+F109+F108+F111+F107+F106+F105+F104</f>
        <v>2203.5</v>
      </c>
      <c r="G132" s="225">
        <f>G131+G130+G129+G128+G127+G126+G125+G124+G123+G122+G121+G120+G119+G118+G117+G116+G115+G114+G113+G112+G110+G109+G108+G111+G107+G106+G105+G104</f>
        <v>225</v>
      </c>
      <c r="H132" s="225">
        <f>H131+H130+H129+H128+H127+H126+H125+H124+H123+H122+H121+H120+H119+H118+H117+H116+H115+H114+H113+H112+H110+H109+H108+H111+H107+H106+H105+H104</f>
        <v>139.49</v>
      </c>
    </row>
    <row r="133" spans="1:12" x14ac:dyDescent="0.25">
      <c r="A133" s="243" t="s">
        <v>279</v>
      </c>
      <c r="B133" s="243"/>
      <c r="C133" s="243"/>
      <c r="D133" s="243"/>
      <c r="E133" s="243"/>
      <c r="F133" s="243"/>
      <c r="G133" s="243"/>
      <c r="H133" s="244"/>
    </row>
    <row r="134" spans="1:12" ht="59.25" customHeight="1" x14ac:dyDescent="0.25">
      <c r="A134" s="5">
        <v>117</v>
      </c>
      <c r="B134" s="7" t="s">
        <v>280</v>
      </c>
      <c r="C134" s="8" t="s">
        <v>41</v>
      </c>
      <c r="D134" s="9" t="s">
        <v>93</v>
      </c>
      <c r="E134" s="8" t="s">
        <v>117</v>
      </c>
      <c r="F134" s="160">
        <v>290.38</v>
      </c>
      <c r="G134" s="161">
        <v>26</v>
      </c>
      <c r="H134" s="160">
        <v>130</v>
      </c>
    </row>
    <row r="135" spans="1:12" ht="24" x14ac:dyDescent="0.25">
      <c r="A135" s="5">
        <v>118</v>
      </c>
      <c r="B135" s="7" t="s">
        <v>281</v>
      </c>
      <c r="C135" s="8" t="s">
        <v>282</v>
      </c>
      <c r="D135" s="8" t="s">
        <v>28</v>
      </c>
      <c r="E135" s="9" t="s">
        <v>71</v>
      </c>
      <c r="F135" s="160">
        <v>2.1</v>
      </c>
      <c r="G135" s="161">
        <v>25</v>
      </c>
      <c r="H135" s="160">
        <v>3</v>
      </c>
    </row>
    <row r="136" spans="1:12" ht="24" x14ac:dyDescent="0.25">
      <c r="A136" s="5">
        <v>119</v>
      </c>
      <c r="B136" s="7" t="s">
        <v>283</v>
      </c>
      <c r="C136" s="8" t="s">
        <v>284</v>
      </c>
      <c r="D136" s="8" t="s">
        <v>28</v>
      </c>
      <c r="E136" s="9" t="s">
        <v>37</v>
      </c>
      <c r="F136" s="161">
        <v>5</v>
      </c>
      <c r="G136" s="161">
        <v>25</v>
      </c>
      <c r="H136" s="160">
        <v>3</v>
      </c>
    </row>
    <row r="137" spans="1:12" x14ac:dyDescent="0.25">
      <c r="A137" s="5">
        <v>120</v>
      </c>
      <c r="B137" s="7" t="s">
        <v>285</v>
      </c>
      <c r="C137" s="8" t="s">
        <v>286</v>
      </c>
      <c r="D137" s="8" t="s">
        <v>28</v>
      </c>
      <c r="E137" s="9" t="s">
        <v>287</v>
      </c>
      <c r="F137" s="161">
        <v>25</v>
      </c>
      <c r="G137" s="161">
        <v>25</v>
      </c>
      <c r="H137" s="160">
        <v>3</v>
      </c>
    </row>
    <row r="138" spans="1:12" ht="36" x14ac:dyDescent="0.25">
      <c r="A138" s="5">
        <v>121</v>
      </c>
      <c r="B138" s="7" t="s">
        <v>288</v>
      </c>
      <c r="C138" s="8" t="s">
        <v>289</v>
      </c>
      <c r="D138" s="8" t="s">
        <v>28</v>
      </c>
      <c r="E138" s="9" t="s">
        <v>104</v>
      </c>
      <c r="F138" s="161">
        <v>1</v>
      </c>
      <c r="G138" s="161">
        <v>0</v>
      </c>
      <c r="H138" s="160">
        <v>0</v>
      </c>
    </row>
    <row r="139" spans="1:12" ht="36" x14ac:dyDescent="0.25">
      <c r="A139" s="5">
        <v>122</v>
      </c>
      <c r="B139" s="7" t="s">
        <v>290</v>
      </c>
      <c r="C139" s="8" t="s">
        <v>291</v>
      </c>
      <c r="D139" s="8" t="s">
        <v>13</v>
      </c>
      <c r="E139" s="9" t="s">
        <v>292</v>
      </c>
      <c r="F139" s="161">
        <v>5.56</v>
      </c>
      <c r="G139" s="161">
        <v>2</v>
      </c>
      <c r="H139" s="160">
        <v>3</v>
      </c>
    </row>
    <row r="140" spans="1:12" ht="36" x14ac:dyDescent="0.25">
      <c r="A140" s="5">
        <v>123</v>
      </c>
      <c r="B140" s="7" t="s">
        <v>290</v>
      </c>
      <c r="C140" s="8" t="s">
        <v>293</v>
      </c>
      <c r="D140" s="8" t="s">
        <v>13</v>
      </c>
      <c r="E140" s="9" t="s">
        <v>292</v>
      </c>
      <c r="F140" s="161">
        <v>5.55</v>
      </c>
      <c r="G140" s="161">
        <v>2</v>
      </c>
      <c r="H140" s="160">
        <v>3</v>
      </c>
    </row>
    <row r="141" spans="1:12" ht="36" x14ac:dyDescent="0.25">
      <c r="A141" s="5">
        <v>124</v>
      </c>
      <c r="B141" s="7" t="s">
        <v>290</v>
      </c>
      <c r="C141" s="8" t="s">
        <v>294</v>
      </c>
      <c r="D141" s="8" t="s">
        <v>13</v>
      </c>
      <c r="E141" s="9" t="s">
        <v>292</v>
      </c>
      <c r="F141" s="161">
        <v>5.56</v>
      </c>
      <c r="G141" s="161">
        <v>2</v>
      </c>
      <c r="H141" s="160">
        <v>3</v>
      </c>
      <c r="L141" s="1" t="s">
        <v>295</v>
      </c>
    </row>
    <row r="142" spans="1:12" ht="36" x14ac:dyDescent="0.25">
      <c r="A142" s="5">
        <v>125</v>
      </c>
      <c r="B142" s="7" t="s">
        <v>290</v>
      </c>
      <c r="C142" s="8" t="s">
        <v>296</v>
      </c>
      <c r="D142" s="8" t="s">
        <v>13</v>
      </c>
      <c r="E142" s="9" t="s">
        <v>292</v>
      </c>
      <c r="F142" s="161">
        <v>5.59</v>
      </c>
      <c r="G142" s="161">
        <v>2</v>
      </c>
      <c r="H142" s="160">
        <v>3</v>
      </c>
    </row>
    <row r="143" spans="1:12" ht="36" x14ac:dyDescent="0.25">
      <c r="A143" s="5">
        <v>126</v>
      </c>
      <c r="B143" s="7" t="s">
        <v>290</v>
      </c>
      <c r="C143" s="8" t="s">
        <v>297</v>
      </c>
      <c r="D143" s="8" t="s">
        <v>13</v>
      </c>
      <c r="E143" s="9" t="s">
        <v>292</v>
      </c>
      <c r="F143" s="161">
        <v>5.56</v>
      </c>
      <c r="G143" s="161">
        <v>2</v>
      </c>
      <c r="H143" s="160">
        <v>3</v>
      </c>
    </row>
    <row r="144" spans="1:12" ht="48" x14ac:dyDescent="0.25">
      <c r="A144" s="5">
        <v>127</v>
      </c>
      <c r="B144" s="7" t="s">
        <v>298</v>
      </c>
      <c r="C144" s="8" t="s">
        <v>299</v>
      </c>
      <c r="D144" s="8" t="s">
        <v>13</v>
      </c>
      <c r="E144" s="8" t="s">
        <v>90</v>
      </c>
      <c r="F144" s="160">
        <v>13.345000000000001</v>
      </c>
      <c r="G144" s="161">
        <v>5</v>
      </c>
      <c r="H144" s="160">
        <v>3</v>
      </c>
    </row>
    <row r="145" spans="1:8" ht="60" x14ac:dyDescent="0.25">
      <c r="A145" s="5">
        <v>128</v>
      </c>
      <c r="B145" s="7" t="s">
        <v>300</v>
      </c>
      <c r="C145" s="8" t="s">
        <v>299</v>
      </c>
      <c r="D145" s="8" t="s">
        <v>13</v>
      </c>
      <c r="E145" s="8" t="s">
        <v>90</v>
      </c>
      <c r="F145" s="160">
        <v>14.3</v>
      </c>
      <c r="G145" s="161">
        <v>2</v>
      </c>
      <c r="H145" s="160">
        <v>0.2</v>
      </c>
    </row>
    <row r="146" spans="1:8" ht="36" x14ac:dyDescent="0.25">
      <c r="A146" s="5">
        <v>129</v>
      </c>
      <c r="B146" s="7" t="s">
        <v>301</v>
      </c>
      <c r="C146" s="8" t="s">
        <v>302</v>
      </c>
      <c r="D146" s="8" t="s">
        <v>13</v>
      </c>
      <c r="E146" s="8" t="s">
        <v>90</v>
      </c>
      <c r="F146" s="160">
        <v>14.4</v>
      </c>
      <c r="G146" s="161">
        <v>2</v>
      </c>
      <c r="H146" s="160">
        <v>0.2</v>
      </c>
    </row>
    <row r="147" spans="1:8" ht="24" x14ac:dyDescent="0.25">
      <c r="A147" s="5">
        <v>130</v>
      </c>
      <c r="B147" s="7" t="s">
        <v>303</v>
      </c>
      <c r="C147" s="8" t="s">
        <v>304</v>
      </c>
      <c r="D147" s="8" t="s">
        <v>28</v>
      </c>
      <c r="E147" s="8" t="s">
        <v>143</v>
      </c>
      <c r="F147" s="160">
        <v>15</v>
      </c>
      <c r="G147" s="161">
        <v>18</v>
      </c>
      <c r="H147" s="160">
        <v>0</v>
      </c>
    </row>
    <row r="148" spans="1:8" ht="24" x14ac:dyDescent="0.25">
      <c r="A148" s="5">
        <v>131</v>
      </c>
      <c r="B148" s="7" t="s">
        <v>305</v>
      </c>
      <c r="C148" s="8" t="s">
        <v>306</v>
      </c>
      <c r="D148" s="8" t="s">
        <v>28</v>
      </c>
      <c r="E148" s="8" t="s">
        <v>287</v>
      </c>
      <c r="F148" s="160">
        <v>60</v>
      </c>
      <c r="G148" s="161">
        <v>20</v>
      </c>
      <c r="H148" s="160">
        <v>78</v>
      </c>
    </row>
    <row r="149" spans="1:8" ht="36" x14ac:dyDescent="0.25">
      <c r="A149" s="5">
        <v>132</v>
      </c>
      <c r="B149" s="7" t="s">
        <v>307</v>
      </c>
      <c r="C149" s="8" t="s">
        <v>308</v>
      </c>
      <c r="D149" s="8" t="s">
        <v>28</v>
      </c>
      <c r="E149" s="9" t="s">
        <v>309</v>
      </c>
      <c r="F149" s="161">
        <v>113.4</v>
      </c>
      <c r="G149" s="161">
        <v>0</v>
      </c>
      <c r="H149" s="160">
        <v>0</v>
      </c>
    </row>
    <row r="150" spans="1:8" ht="24" x14ac:dyDescent="0.25">
      <c r="A150" s="5">
        <v>133</v>
      </c>
      <c r="B150" s="7" t="s">
        <v>310</v>
      </c>
      <c r="C150" s="8" t="s">
        <v>311</v>
      </c>
      <c r="D150" s="8" t="s">
        <v>28</v>
      </c>
      <c r="E150" s="9" t="s">
        <v>37</v>
      </c>
      <c r="F150" s="161">
        <v>80.099999999999994</v>
      </c>
      <c r="G150" s="161">
        <v>15</v>
      </c>
      <c r="H150" s="161">
        <v>1.2</v>
      </c>
    </row>
    <row r="151" spans="1:8" ht="24" x14ac:dyDescent="0.25">
      <c r="A151" s="5">
        <v>134</v>
      </c>
      <c r="B151" s="7" t="s">
        <v>312</v>
      </c>
      <c r="C151" s="8" t="s">
        <v>313</v>
      </c>
      <c r="D151" s="8" t="s">
        <v>28</v>
      </c>
      <c r="E151" s="9" t="s">
        <v>48</v>
      </c>
      <c r="F151" s="161">
        <v>800</v>
      </c>
      <c r="G151" s="161">
        <v>30</v>
      </c>
      <c r="H151" s="161">
        <v>2.4</v>
      </c>
    </row>
    <row r="152" spans="1:8" ht="36" x14ac:dyDescent="0.25">
      <c r="A152" s="5">
        <v>135</v>
      </c>
      <c r="B152" s="11" t="s">
        <v>314</v>
      </c>
      <c r="C152" s="45" t="s">
        <v>315</v>
      </c>
      <c r="D152" s="45" t="s">
        <v>28</v>
      </c>
      <c r="E152" s="45">
        <v>2026</v>
      </c>
      <c r="F152" s="186">
        <v>6.2</v>
      </c>
      <c r="G152" s="186">
        <v>0</v>
      </c>
      <c r="H152" s="186">
        <v>0</v>
      </c>
    </row>
    <row r="153" spans="1:8" ht="24" x14ac:dyDescent="0.25">
      <c r="A153" s="5">
        <v>136</v>
      </c>
      <c r="B153" s="11" t="s">
        <v>316</v>
      </c>
      <c r="C153" s="45" t="s">
        <v>317</v>
      </c>
      <c r="D153" s="45" t="s">
        <v>28</v>
      </c>
      <c r="E153" s="45">
        <v>2027</v>
      </c>
      <c r="F153" s="186">
        <v>120</v>
      </c>
      <c r="G153" s="186">
        <v>0</v>
      </c>
      <c r="H153" s="186">
        <v>0</v>
      </c>
    </row>
    <row r="154" spans="1:8" ht="24" x14ac:dyDescent="0.25">
      <c r="A154" s="5">
        <v>137</v>
      </c>
      <c r="B154" s="11" t="s">
        <v>318</v>
      </c>
      <c r="C154" s="45" t="s">
        <v>317</v>
      </c>
      <c r="D154" s="45" t="s">
        <v>28</v>
      </c>
      <c r="E154" s="45">
        <v>2026</v>
      </c>
      <c r="F154" s="186">
        <v>75</v>
      </c>
      <c r="G154" s="186">
        <v>0</v>
      </c>
      <c r="H154" s="186">
        <v>0</v>
      </c>
    </row>
    <row r="155" spans="1:8" ht="24" x14ac:dyDescent="0.25">
      <c r="A155" s="5">
        <v>138</v>
      </c>
      <c r="B155" s="11" t="s">
        <v>319</v>
      </c>
      <c r="C155" s="45" t="s">
        <v>317</v>
      </c>
      <c r="D155" s="45" t="s">
        <v>28</v>
      </c>
      <c r="E155" s="45">
        <v>2026</v>
      </c>
      <c r="F155" s="186">
        <v>45</v>
      </c>
      <c r="G155" s="186">
        <v>0</v>
      </c>
      <c r="H155" s="186">
        <v>0</v>
      </c>
    </row>
    <row r="156" spans="1:8" ht="24" x14ac:dyDescent="0.25">
      <c r="A156" s="5">
        <v>139</v>
      </c>
      <c r="B156" s="11" t="s">
        <v>320</v>
      </c>
      <c r="C156" s="45" t="s">
        <v>317</v>
      </c>
      <c r="D156" s="45" t="s">
        <v>28</v>
      </c>
      <c r="E156" s="45">
        <v>2026</v>
      </c>
      <c r="F156" s="186">
        <v>28</v>
      </c>
      <c r="G156" s="186">
        <v>0</v>
      </c>
      <c r="H156" s="186">
        <v>0</v>
      </c>
    </row>
    <row r="157" spans="1:8" ht="24" x14ac:dyDescent="0.25">
      <c r="A157" s="5">
        <v>140</v>
      </c>
      <c r="B157" s="11" t="s">
        <v>321</v>
      </c>
      <c r="C157" s="45" t="s">
        <v>317</v>
      </c>
      <c r="D157" s="45" t="s">
        <v>28</v>
      </c>
      <c r="E157" s="45">
        <v>2026</v>
      </c>
      <c r="F157" s="186">
        <v>16.600000000000001</v>
      </c>
      <c r="G157" s="186">
        <v>0</v>
      </c>
      <c r="H157" s="186">
        <v>0</v>
      </c>
    </row>
    <row r="158" spans="1:8" x14ac:dyDescent="0.25">
      <c r="A158" s="5"/>
      <c r="B158" s="27" t="s">
        <v>67</v>
      </c>
      <c r="C158" s="4"/>
      <c r="D158" s="4"/>
      <c r="E158" s="46"/>
      <c r="F158" s="227">
        <f>SUM(F134:F157)</f>
        <v>1752.645</v>
      </c>
      <c r="G158" s="227">
        <f t="shared" ref="G158:H158" si="0">SUM(G134:G157)</f>
        <v>203</v>
      </c>
      <c r="H158" s="227">
        <f t="shared" si="0"/>
        <v>238.99999999999997</v>
      </c>
    </row>
    <row r="159" spans="1:8" x14ac:dyDescent="0.25">
      <c r="A159" s="237" t="s">
        <v>322</v>
      </c>
      <c r="B159" s="237"/>
      <c r="C159" s="237"/>
      <c r="D159" s="237"/>
      <c r="E159" s="237"/>
      <c r="F159" s="237"/>
      <c r="G159" s="237"/>
      <c r="H159" s="238"/>
    </row>
    <row r="160" spans="1:8" ht="24" x14ac:dyDescent="0.25">
      <c r="A160" s="5">
        <v>141</v>
      </c>
      <c r="B160" s="7" t="s">
        <v>323</v>
      </c>
      <c r="C160" s="8" t="s">
        <v>324</v>
      </c>
      <c r="D160" s="8" t="s">
        <v>17</v>
      </c>
      <c r="E160" s="9" t="s">
        <v>54</v>
      </c>
      <c r="F160" s="161">
        <v>170</v>
      </c>
      <c r="G160" s="161">
        <v>15</v>
      </c>
      <c r="H160" s="160">
        <v>1</v>
      </c>
    </row>
    <row r="161" spans="1:8" ht="24" x14ac:dyDescent="0.25">
      <c r="A161" s="5">
        <v>142</v>
      </c>
      <c r="B161" s="7" t="s">
        <v>325</v>
      </c>
      <c r="C161" s="8" t="s">
        <v>326</v>
      </c>
      <c r="D161" s="8" t="s">
        <v>28</v>
      </c>
      <c r="E161" s="9" t="s">
        <v>48</v>
      </c>
      <c r="F161" s="161">
        <v>100</v>
      </c>
      <c r="G161" s="161">
        <v>10</v>
      </c>
      <c r="H161" s="160">
        <v>1</v>
      </c>
    </row>
    <row r="162" spans="1:8" ht="24" x14ac:dyDescent="0.25">
      <c r="A162" s="5">
        <v>143</v>
      </c>
      <c r="B162" s="7" t="s">
        <v>325</v>
      </c>
      <c r="C162" s="8" t="s">
        <v>327</v>
      </c>
      <c r="D162" s="8" t="s">
        <v>28</v>
      </c>
      <c r="E162" s="9" t="s">
        <v>48</v>
      </c>
      <c r="F162" s="161">
        <v>100</v>
      </c>
      <c r="G162" s="161">
        <v>10</v>
      </c>
      <c r="H162" s="160">
        <v>1</v>
      </c>
    </row>
    <row r="163" spans="1:8" ht="24" x14ac:dyDescent="0.25">
      <c r="A163" s="5">
        <v>144</v>
      </c>
      <c r="B163" s="7" t="s">
        <v>328</v>
      </c>
      <c r="C163" s="8" t="s">
        <v>329</v>
      </c>
      <c r="D163" s="8" t="s">
        <v>28</v>
      </c>
      <c r="E163" s="9">
        <v>2025</v>
      </c>
      <c r="F163" s="161">
        <v>863</v>
      </c>
      <c r="G163" s="161">
        <v>8</v>
      </c>
      <c r="H163" s="160">
        <v>3</v>
      </c>
    </row>
    <row r="164" spans="1:8" ht="24" x14ac:dyDescent="0.25">
      <c r="A164" s="5">
        <v>145</v>
      </c>
      <c r="B164" s="7" t="s">
        <v>330</v>
      </c>
      <c r="C164" s="8" t="s">
        <v>331</v>
      </c>
      <c r="D164" s="8" t="s">
        <v>13</v>
      </c>
      <c r="E164" s="9">
        <v>2025</v>
      </c>
      <c r="F164" s="161">
        <v>25</v>
      </c>
      <c r="G164" s="161">
        <v>2</v>
      </c>
      <c r="H164" s="160">
        <v>1</v>
      </c>
    </row>
    <row r="165" spans="1:8" ht="24" x14ac:dyDescent="0.25">
      <c r="A165" s="5">
        <v>146</v>
      </c>
      <c r="B165" s="7" t="s">
        <v>332</v>
      </c>
      <c r="C165" s="8" t="s">
        <v>333</v>
      </c>
      <c r="D165" s="8" t="s">
        <v>13</v>
      </c>
      <c r="E165" s="9" t="s">
        <v>114</v>
      </c>
      <c r="F165" s="161">
        <v>15</v>
      </c>
      <c r="G165" s="161">
        <v>2</v>
      </c>
      <c r="H165" s="160">
        <v>1</v>
      </c>
    </row>
    <row r="166" spans="1:8" ht="24" x14ac:dyDescent="0.25">
      <c r="A166" s="5">
        <v>147</v>
      </c>
      <c r="B166" s="7" t="s">
        <v>334</v>
      </c>
      <c r="C166" s="8" t="s">
        <v>335</v>
      </c>
      <c r="D166" s="8" t="s">
        <v>13</v>
      </c>
      <c r="E166" s="9" t="s">
        <v>114</v>
      </c>
      <c r="F166" s="161">
        <v>20</v>
      </c>
      <c r="G166" s="161">
        <v>2</v>
      </c>
      <c r="H166" s="160">
        <v>1</v>
      </c>
    </row>
    <row r="167" spans="1:8" x14ac:dyDescent="0.25">
      <c r="A167" s="5">
        <v>148</v>
      </c>
      <c r="B167" s="7" t="s">
        <v>336</v>
      </c>
      <c r="C167" s="8" t="s">
        <v>337</v>
      </c>
      <c r="D167" s="8" t="s">
        <v>13</v>
      </c>
      <c r="E167" s="9" t="s">
        <v>114</v>
      </c>
      <c r="F167" s="161">
        <v>7</v>
      </c>
      <c r="G167" s="161">
        <v>2</v>
      </c>
      <c r="H167" s="160">
        <v>1</v>
      </c>
    </row>
    <row r="168" spans="1:8" x14ac:dyDescent="0.25">
      <c r="A168" s="5">
        <v>149</v>
      </c>
      <c r="B168" s="7" t="s">
        <v>338</v>
      </c>
      <c r="C168" s="8" t="s">
        <v>339</v>
      </c>
      <c r="D168" s="8" t="s">
        <v>17</v>
      </c>
      <c r="E168" s="9" t="s">
        <v>114</v>
      </c>
      <c r="F168" s="161">
        <v>12</v>
      </c>
      <c r="G168" s="161">
        <v>2</v>
      </c>
      <c r="H168" s="160">
        <v>1</v>
      </c>
    </row>
    <row r="169" spans="1:8" ht="24" x14ac:dyDescent="0.25">
      <c r="A169" s="5">
        <v>150</v>
      </c>
      <c r="B169" s="7" t="s">
        <v>340</v>
      </c>
      <c r="C169" s="8" t="s">
        <v>341</v>
      </c>
      <c r="D169" s="8" t="s">
        <v>13</v>
      </c>
      <c r="E169" s="9" t="s">
        <v>114</v>
      </c>
      <c r="F169" s="161">
        <v>18</v>
      </c>
      <c r="G169" s="161">
        <v>2</v>
      </c>
      <c r="H169" s="160">
        <v>1</v>
      </c>
    </row>
    <row r="170" spans="1:8" x14ac:dyDescent="0.25">
      <c r="A170" s="5">
        <v>151</v>
      </c>
      <c r="B170" s="7" t="s">
        <v>342</v>
      </c>
      <c r="C170" s="8" t="s">
        <v>343</v>
      </c>
      <c r="D170" s="8" t="s">
        <v>13</v>
      </c>
      <c r="E170" s="9">
        <v>2026</v>
      </c>
      <c r="F170" s="161">
        <v>40</v>
      </c>
      <c r="G170" s="161">
        <v>2</v>
      </c>
      <c r="H170" s="160">
        <v>1</v>
      </c>
    </row>
    <row r="171" spans="1:8" ht="24" x14ac:dyDescent="0.25">
      <c r="A171" s="5">
        <v>152</v>
      </c>
      <c r="B171" s="7" t="s">
        <v>344</v>
      </c>
      <c r="C171" s="8" t="s">
        <v>345</v>
      </c>
      <c r="D171" s="8" t="s">
        <v>28</v>
      </c>
      <c r="E171" s="9" t="s">
        <v>37</v>
      </c>
      <c r="F171" s="161">
        <v>6</v>
      </c>
      <c r="G171" s="161">
        <v>2</v>
      </c>
      <c r="H171" s="160">
        <v>1</v>
      </c>
    </row>
    <row r="172" spans="1:8" ht="36" x14ac:dyDescent="0.25">
      <c r="A172" s="5">
        <v>153</v>
      </c>
      <c r="B172" s="7" t="s">
        <v>346</v>
      </c>
      <c r="C172" s="9" t="s">
        <v>41</v>
      </c>
      <c r="D172" s="8" t="s">
        <v>17</v>
      </c>
      <c r="E172" s="9" t="s">
        <v>201</v>
      </c>
      <c r="F172" s="161">
        <v>150</v>
      </c>
      <c r="G172" s="161">
        <v>10</v>
      </c>
      <c r="H172" s="160">
        <v>3</v>
      </c>
    </row>
    <row r="173" spans="1:8" ht="24" x14ac:dyDescent="0.25">
      <c r="A173" s="5">
        <v>154</v>
      </c>
      <c r="B173" s="7" t="s">
        <v>347</v>
      </c>
      <c r="C173" s="9" t="s">
        <v>41</v>
      </c>
      <c r="D173" s="8" t="s">
        <v>17</v>
      </c>
      <c r="E173" s="9" t="s">
        <v>48</v>
      </c>
      <c r="F173" s="161">
        <v>150</v>
      </c>
      <c r="G173" s="161">
        <v>10</v>
      </c>
      <c r="H173" s="160">
        <v>3</v>
      </c>
    </row>
    <row r="174" spans="1:8" ht="36" x14ac:dyDescent="0.25">
      <c r="A174" s="5">
        <v>155</v>
      </c>
      <c r="B174" s="7" t="s">
        <v>348</v>
      </c>
      <c r="C174" s="9" t="s">
        <v>349</v>
      </c>
      <c r="D174" s="8" t="s">
        <v>350</v>
      </c>
      <c r="E174" s="9" t="s">
        <v>48</v>
      </c>
      <c r="F174" s="161">
        <v>100</v>
      </c>
      <c r="G174" s="161">
        <v>4</v>
      </c>
      <c r="H174" s="160">
        <v>0.5</v>
      </c>
    </row>
    <row r="175" spans="1:8" ht="48" x14ac:dyDescent="0.25">
      <c r="A175" s="5">
        <v>156</v>
      </c>
      <c r="B175" s="7" t="s">
        <v>351</v>
      </c>
      <c r="C175" s="8" t="s">
        <v>352</v>
      </c>
      <c r="D175" s="8" t="s">
        <v>13</v>
      </c>
      <c r="E175" s="9" t="s">
        <v>48</v>
      </c>
      <c r="F175" s="161">
        <v>20</v>
      </c>
      <c r="G175" s="161">
        <v>4</v>
      </c>
      <c r="H175" s="160">
        <v>0.5</v>
      </c>
    </row>
    <row r="176" spans="1:8" ht="24" x14ac:dyDescent="0.25">
      <c r="A176" s="5">
        <v>157</v>
      </c>
      <c r="B176" s="7" t="s">
        <v>353</v>
      </c>
      <c r="C176" s="8" t="s">
        <v>354</v>
      </c>
      <c r="D176" s="8" t="s">
        <v>17</v>
      </c>
      <c r="E176" s="9" t="s">
        <v>275</v>
      </c>
      <c r="F176" s="161">
        <v>8</v>
      </c>
      <c r="G176" s="161">
        <v>4</v>
      </c>
      <c r="H176" s="160">
        <v>0.5</v>
      </c>
    </row>
    <row r="177" spans="1:8" ht="24" x14ac:dyDescent="0.25">
      <c r="A177" s="5">
        <v>158</v>
      </c>
      <c r="B177" s="7" t="s">
        <v>355</v>
      </c>
      <c r="C177" s="8" t="s">
        <v>356</v>
      </c>
      <c r="D177" s="8" t="s">
        <v>17</v>
      </c>
      <c r="E177" s="9" t="s">
        <v>37</v>
      </c>
      <c r="F177" s="161">
        <v>10</v>
      </c>
      <c r="G177" s="189">
        <v>6</v>
      </c>
      <c r="H177" s="160">
        <v>0.5</v>
      </c>
    </row>
    <row r="178" spans="1:8" ht="24" x14ac:dyDescent="0.25">
      <c r="A178" s="5">
        <v>159</v>
      </c>
      <c r="B178" s="7" t="s">
        <v>357</v>
      </c>
      <c r="C178" s="7" t="s">
        <v>358</v>
      </c>
      <c r="D178" s="8" t="s">
        <v>28</v>
      </c>
      <c r="E178" s="9">
        <v>2025</v>
      </c>
      <c r="F178" s="161">
        <v>11.1</v>
      </c>
      <c r="G178" s="189">
        <v>0</v>
      </c>
      <c r="H178" s="160">
        <v>0</v>
      </c>
    </row>
    <row r="179" spans="1:8" ht="24" x14ac:dyDescent="0.25">
      <c r="A179" s="5">
        <v>160</v>
      </c>
      <c r="B179" s="18" t="s">
        <v>359</v>
      </c>
      <c r="C179" s="47" t="s">
        <v>360</v>
      </c>
      <c r="D179" s="47" t="s">
        <v>28</v>
      </c>
      <c r="E179" s="47" t="s">
        <v>114</v>
      </c>
      <c r="F179" s="187">
        <v>60</v>
      </c>
      <c r="G179" s="188">
        <v>4</v>
      </c>
      <c r="H179" s="186">
        <v>1</v>
      </c>
    </row>
    <row r="180" spans="1:8" x14ac:dyDescent="0.25">
      <c r="A180" s="5"/>
      <c r="B180" s="27" t="s">
        <v>67</v>
      </c>
      <c r="C180" s="27"/>
      <c r="D180" s="4"/>
      <c r="E180" s="46"/>
      <c r="F180" s="227">
        <f>F178+F177+F176+F175+F174+F173+F172+F171+F170+F169+F168+F167+F166+F165+F164+F163+F162+F161+F160</f>
        <v>1825.1</v>
      </c>
      <c r="G180" s="228">
        <f>G178+G177+G176+G175+G174+G173+G172+G171+G170+G169+G168+G167+G166+G165+G164+G163+G162+G161+G160</f>
        <v>97</v>
      </c>
      <c r="H180" s="227">
        <f>H178+H177+H176+H175+H174+H173+H172+H171+H170+H169+H168+H167+H166+H165+H164+H163+H162+H161+H160</f>
        <v>22</v>
      </c>
    </row>
    <row r="181" spans="1:8" x14ac:dyDescent="0.25">
      <c r="A181" s="237" t="s">
        <v>361</v>
      </c>
      <c r="B181" s="237"/>
      <c r="C181" s="237"/>
      <c r="D181" s="237"/>
      <c r="E181" s="237"/>
      <c r="F181" s="237"/>
      <c r="G181" s="237"/>
      <c r="H181" s="238"/>
    </row>
    <row r="182" spans="1:8" ht="24" x14ac:dyDescent="0.25">
      <c r="A182" s="5">
        <v>161</v>
      </c>
      <c r="B182" s="7" t="s">
        <v>362</v>
      </c>
      <c r="C182" s="8" t="s">
        <v>363</v>
      </c>
      <c r="D182" s="8" t="s">
        <v>45</v>
      </c>
      <c r="E182" s="8" t="s">
        <v>364</v>
      </c>
      <c r="F182" s="160">
        <v>45</v>
      </c>
      <c r="G182" s="161">
        <v>30</v>
      </c>
      <c r="H182" s="160">
        <v>1.3</v>
      </c>
    </row>
    <row r="183" spans="1:8" x14ac:dyDescent="0.25">
      <c r="A183" s="5">
        <v>162</v>
      </c>
      <c r="B183" s="7" t="s">
        <v>365</v>
      </c>
      <c r="C183" s="8" t="s">
        <v>366</v>
      </c>
      <c r="D183" s="9" t="s">
        <v>45</v>
      </c>
      <c r="E183" s="9" t="s">
        <v>85</v>
      </c>
      <c r="F183" s="161">
        <v>60</v>
      </c>
      <c r="G183" s="161">
        <v>3</v>
      </c>
      <c r="H183" s="160">
        <v>0.3</v>
      </c>
    </row>
    <row r="184" spans="1:8" x14ac:dyDescent="0.25">
      <c r="A184" s="5">
        <v>163</v>
      </c>
      <c r="B184" s="7" t="s">
        <v>367</v>
      </c>
      <c r="C184" s="8" t="s">
        <v>366</v>
      </c>
      <c r="D184" s="9" t="s">
        <v>45</v>
      </c>
      <c r="E184" s="9" t="s">
        <v>368</v>
      </c>
      <c r="F184" s="161">
        <v>150</v>
      </c>
      <c r="G184" s="161">
        <v>5</v>
      </c>
      <c r="H184" s="160">
        <v>0.6</v>
      </c>
    </row>
    <row r="185" spans="1:8" ht="36" x14ac:dyDescent="0.25">
      <c r="A185" s="5">
        <v>164</v>
      </c>
      <c r="B185" s="7" t="s">
        <v>369</v>
      </c>
      <c r="C185" s="8" t="s">
        <v>370</v>
      </c>
      <c r="D185" s="8" t="s">
        <v>45</v>
      </c>
      <c r="E185" s="8" t="s">
        <v>371</v>
      </c>
      <c r="F185" s="160">
        <v>120</v>
      </c>
      <c r="G185" s="161">
        <v>15</v>
      </c>
      <c r="H185" s="160">
        <v>7</v>
      </c>
    </row>
    <row r="186" spans="1:8" ht="48" x14ac:dyDescent="0.25">
      <c r="A186" s="5">
        <v>165</v>
      </c>
      <c r="B186" s="7" t="s">
        <v>372</v>
      </c>
      <c r="C186" s="8" t="s">
        <v>370</v>
      </c>
      <c r="D186" s="8" t="s">
        <v>45</v>
      </c>
      <c r="E186" s="8" t="s">
        <v>76</v>
      </c>
      <c r="F186" s="160">
        <v>120</v>
      </c>
      <c r="G186" s="161">
        <v>30</v>
      </c>
      <c r="H186" s="160">
        <v>10</v>
      </c>
    </row>
    <row r="187" spans="1:8" ht="48" x14ac:dyDescent="0.25">
      <c r="A187" s="5">
        <v>166</v>
      </c>
      <c r="B187" s="7" t="s">
        <v>373</v>
      </c>
      <c r="C187" s="8" t="s">
        <v>370</v>
      </c>
      <c r="D187" s="8" t="s">
        <v>45</v>
      </c>
      <c r="E187" s="8" t="s">
        <v>76</v>
      </c>
      <c r="F187" s="160">
        <v>160</v>
      </c>
      <c r="G187" s="161">
        <v>50</v>
      </c>
      <c r="H187" s="160">
        <v>15</v>
      </c>
    </row>
    <row r="188" spans="1:8" ht="36" x14ac:dyDescent="0.25">
      <c r="A188" s="5">
        <v>167</v>
      </c>
      <c r="B188" s="7" t="s">
        <v>374</v>
      </c>
      <c r="C188" s="8" t="s">
        <v>375</v>
      </c>
      <c r="D188" s="8" t="s">
        <v>258</v>
      </c>
      <c r="E188" s="8" t="s">
        <v>376</v>
      </c>
      <c r="F188" s="160">
        <v>200</v>
      </c>
      <c r="G188" s="161">
        <v>35</v>
      </c>
      <c r="H188" s="160">
        <v>3</v>
      </c>
    </row>
    <row r="189" spans="1:8" ht="36" x14ac:dyDescent="0.25">
      <c r="A189" s="5">
        <v>168</v>
      </c>
      <c r="B189" s="7" t="s">
        <v>377</v>
      </c>
      <c r="C189" s="9" t="s">
        <v>378</v>
      </c>
      <c r="D189" s="8" t="s">
        <v>258</v>
      </c>
      <c r="E189" s="9" t="s">
        <v>20</v>
      </c>
      <c r="F189" s="161">
        <v>9.3000000000000007</v>
      </c>
      <c r="G189" s="161">
        <v>4</v>
      </c>
      <c r="H189" s="160">
        <v>0.4</v>
      </c>
    </row>
    <row r="190" spans="1:8" x14ac:dyDescent="0.25">
      <c r="A190" s="5">
        <v>169</v>
      </c>
      <c r="B190" s="7" t="s">
        <v>379</v>
      </c>
      <c r="C190" s="9" t="s">
        <v>378</v>
      </c>
      <c r="D190" s="8" t="s">
        <v>258</v>
      </c>
      <c r="E190" s="9" t="s">
        <v>20</v>
      </c>
      <c r="F190" s="161">
        <v>5</v>
      </c>
      <c r="G190" s="161">
        <v>4</v>
      </c>
      <c r="H190" s="160">
        <v>0.4</v>
      </c>
    </row>
    <row r="191" spans="1:8" ht="60" x14ac:dyDescent="0.25">
      <c r="A191" s="5">
        <v>170</v>
      </c>
      <c r="B191" s="29" t="s">
        <v>380</v>
      </c>
      <c r="C191" s="48" t="s">
        <v>381</v>
      </c>
      <c r="D191" s="23" t="s">
        <v>28</v>
      </c>
      <c r="E191" s="49" t="s">
        <v>54</v>
      </c>
      <c r="F191" s="190">
        <v>215</v>
      </c>
      <c r="G191" s="191">
        <v>2</v>
      </c>
      <c r="H191" s="162">
        <v>0.4</v>
      </c>
    </row>
    <row r="192" spans="1:8" ht="48" x14ac:dyDescent="0.25">
      <c r="A192" s="5">
        <v>171</v>
      </c>
      <c r="B192" s="29" t="s">
        <v>382</v>
      </c>
      <c r="C192" s="50" t="s">
        <v>381</v>
      </c>
      <c r="D192" s="8" t="s">
        <v>28</v>
      </c>
      <c r="E192" s="23" t="s">
        <v>275</v>
      </c>
      <c r="F192" s="192">
        <v>120</v>
      </c>
      <c r="G192" s="193">
        <v>1</v>
      </c>
      <c r="H192" s="179">
        <v>0.2</v>
      </c>
    </row>
    <row r="193" spans="1:8" ht="48" x14ac:dyDescent="0.25">
      <c r="A193" s="5">
        <v>172</v>
      </c>
      <c r="B193" s="29" t="s">
        <v>383</v>
      </c>
      <c r="C193" s="51" t="s">
        <v>381</v>
      </c>
      <c r="D193" s="8" t="s">
        <v>28</v>
      </c>
      <c r="E193" s="8" t="s">
        <v>384</v>
      </c>
      <c r="F193" s="192">
        <v>120</v>
      </c>
      <c r="G193" s="161">
        <v>1</v>
      </c>
      <c r="H193" s="191">
        <v>0.2</v>
      </c>
    </row>
    <row r="194" spans="1:8" x14ac:dyDescent="0.25">
      <c r="A194" s="5"/>
      <c r="B194" s="25" t="s">
        <v>67</v>
      </c>
      <c r="C194" s="52"/>
      <c r="D194" s="4"/>
      <c r="E194" s="4"/>
      <c r="F194" s="226">
        <f>F193+F192+F191+F190+F189+F188+F187+F186+F185+F184+F183+F182</f>
        <v>1324.3</v>
      </c>
      <c r="G194" s="226">
        <f>G193+G192+G191+G190+G189+G188+G187+G186+G185+G184+G183+G182</f>
        <v>180</v>
      </c>
      <c r="H194" s="226">
        <f>H193+H192+H191+H190+H189+H188+H187+H186+H185+H184+H183+H182</f>
        <v>38.799999999999997</v>
      </c>
    </row>
    <row r="195" spans="1:8" x14ac:dyDescent="0.25">
      <c r="A195" s="237" t="s">
        <v>385</v>
      </c>
      <c r="B195" s="237"/>
      <c r="C195" s="237"/>
      <c r="D195" s="237"/>
      <c r="E195" s="237"/>
      <c r="F195" s="237"/>
      <c r="G195" s="237"/>
      <c r="H195" s="238"/>
    </row>
    <row r="196" spans="1:8" ht="36" x14ac:dyDescent="0.25">
      <c r="A196" s="5">
        <v>173</v>
      </c>
      <c r="B196" s="7" t="s">
        <v>386</v>
      </c>
      <c r="C196" s="8" t="s">
        <v>387</v>
      </c>
      <c r="D196" s="8" t="s">
        <v>28</v>
      </c>
      <c r="E196" s="8" t="s">
        <v>117</v>
      </c>
      <c r="F196" s="160">
        <v>603.81399999999996</v>
      </c>
      <c r="G196" s="161">
        <v>48</v>
      </c>
      <c r="H196" s="160">
        <v>642.6</v>
      </c>
    </row>
    <row r="197" spans="1:8" ht="24" x14ac:dyDescent="0.25">
      <c r="A197" s="5">
        <v>174</v>
      </c>
      <c r="B197" s="7" t="s">
        <v>388</v>
      </c>
      <c r="C197" s="8" t="s">
        <v>389</v>
      </c>
      <c r="D197" s="8" t="s">
        <v>45</v>
      </c>
      <c r="E197" s="8" t="s">
        <v>390</v>
      </c>
      <c r="F197" s="160">
        <v>172</v>
      </c>
      <c r="G197" s="161">
        <v>30</v>
      </c>
      <c r="H197" s="160">
        <v>133.4</v>
      </c>
    </row>
    <row r="198" spans="1:8" ht="36" x14ac:dyDescent="0.25">
      <c r="A198" s="5">
        <v>175</v>
      </c>
      <c r="B198" s="7" t="s">
        <v>391</v>
      </c>
      <c r="C198" s="8" t="s">
        <v>392</v>
      </c>
      <c r="D198" s="8" t="s">
        <v>13</v>
      </c>
      <c r="E198" s="8" t="s">
        <v>393</v>
      </c>
      <c r="F198" s="160">
        <v>7</v>
      </c>
      <c r="G198" s="161">
        <v>0</v>
      </c>
      <c r="H198" s="160">
        <v>1</v>
      </c>
    </row>
    <row r="199" spans="1:8" ht="24" x14ac:dyDescent="0.25">
      <c r="A199" s="5">
        <v>176</v>
      </c>
      <c r="B199" s="7" t="s">
        <v>394</v>
      </c>
      <c r="C199" s="8" t="s">
        <v>395</v>
      </c>
      <c r="D199" s="8" t="s">
        <v>17</v>
      </c>
      <c r="E199" s="8">
        <v>2028</v>
      </c>
      <c r="F199" s="160">
        <v>11.42</v>
      </c>
      <c r="G199" s="161">
        <v>1</v>
      </c>
      <c r="H199" s="160">
        <v>2</v>
      </c>
    </row>
    <row r="200" spans="1:8" ht="24" x14ac:dyDescent="0.25">
      <c r="A200" s="5">
        <v>177</v>
      </c>
      <c r="B200" s="7" t="s">
        <v>396</v>
      </c>
      <c r="C200" s="8" t="s">
        <v>397</v>
      </c>
      <c r="D200" s="8" t="s">
        <v>13</v>
      </c>
      <c r="E200" s="8" t="s">
        <v>143</v>
      </c>
      <c r="F200" s="160">
        <v>11.43</v>
      </c>
      <c r="G200" s="161">
        <v>2</v>
      </c>
      <c r="H200" s="160">
        <v>2</v>
      </c>
    </row>
    <row r="201" spans="1:8" ht="24" x14ac:dyDescent="0.25">
      <c r="A201" s="5">
        <v>178</v>
      </c>
      <c r="B201" s="7" t="s">
        <v>398</v>
      </c>
      <c r="C201" s="8" t="s">
        <v>399</v>
      </c>
      <c r="D201" s="8" t="s">
        <v>17</v>
      </c>
      <c r="E201" s="8" t="s">
        <v>400</v>
      </c>
      <c r="F201" s="160">
        <v>160</v>
      </c>
      <c r="G201" s="161">
        <v>5</v>
      </c>
      <c r="H201" s="160">
        <v>13.5</v>
      </c>
    </row>
    <row r="202" spans="1:8" ht="24" x14ac:dyDescent="0.25">
      <c r="A202" s="5">
        <v>179</v>
      </c>
      <c r="B202" s="7" t="s">
        <v>401</v>
      </c>
      <c r="C202" s="8" t="s">
        <v>402</v>
      </c>
      <c r="D202" s="8" t="s">
        <v>28</v>
      </c>
      <c r="E202" s="8" t="s">
        <v>403</v>
      </c>
      <c r="F202" s="160">
        <v>20</v>
      </c>
      <c r="G202" s="161">
        <v>5</v>
      </c>
      <c r="H202" s="160">
        <v>0.15</v>
      </c>
    </row>
    <row r="203" spans="1:8" ht="36" customHeight="1" x14ac:dyDescent="0.25">
      <c r="A203" s="5">
        <v>180</v>
      </c>
      <c r="B203" s="7" t="s">
        <v>404</v>
      </c>
      <c r="C203" s="8" t="s">
        <v>405</v>
      </c>
      <c r="D203" s="8" t="s">
        <v>13</v>
      </c>
      <c r="E203" s="8" t="s">
        <v>406</v>
      </c>
      <c r="F203" s="160">
        <v>30</v>
      </c>
      <c r="G203" s="161">
        <v>12</v>
      </c>
      <c r="H203" s="160">
        <v>0.41</v>
      </c>
    </row>
    <row r="204" spans="1:8" ht="60" x14ac:dyDescent="0.25">
      <c r="A204" s="5">
        <v>181</v>
      </c>
      <c r="B204" s="7" t="s">
        <v>407</v>
      </c>
      <c r="C204" s="8" t="s">
        <v>408</v>
      </c>
      <c r="D204" s="8" t="s">
        <v>28</v>
      </c>
      <c r="E204" s="8" t="s">
        <v>364</v>
      </c>
      <c r="F204" s="160">
        <v>70.400000000000006</v>
      </c>
      <c r="G204" s="161"/>
      <c r="H204" s="160">
        <v>5</v>
      </c>
    </row>
    <row r="205" spans="1:8" x14ac:dyDescent="0.25">
      <c r="A205" s="5">
        <v>182</v>
      </c>
      <c r="B205" s="7" t="s">
        <v>409</v>
      </c>
      <c r="C205" s="8" t="s">
        <v>410</v>
      </c>
      <c r="D205" s="8" t="s">
        <v>45</v>
      </c>
      <c r="E205" s="8" t="s">
        <v>76</v>
      </c>
      <c r="F205" s="160">
        <v>1400</v>
      </c>
      <c r="G205" s="161">
        <v>80</v>
      </c>
      <c r="H205" s="160">
        <v>45</v>
      </c>
    </row>
    <row r="206" spans="1:8" ht="24" x14ac:dyDescent="0.25">
      <c r="A206" s="5">
        <v>183</v>
      </c>
      <c r="B206" s="7" t="s">
        <v>411</v>
      </c>
      <c r="C206" s="8" t="s">
        <v>412</v>
      </c>
      <c r="D206" s="8" t="s">
        <v>17</v>
      </c>
      <c r="E206" s="8" t="s">
        <v>413</v>
      </c>
      <c r="F206" s="160">
        <v>5</v>
      </c>
      <c r="G206" s="161">
        <v>4</v>
      </c>
      <c r="H206" s="160">
        <v>1.5</v>
      </c>
    </row>
    <row r="207" spans="1:8" ht="24" x14ac:dyDescent="0.25">
      <c r="A207" s="5">
        <v>184</v>
      </c>
      <c r="B207" s="7" t="s">
        <v>414</v>
      </c>
      <c r="C207" s="8" t="s">
        <v>415</v>
      </c>
      <c r="D207" s="8" t="s">
        <v>17</v>
      </c>
      <c r="E207" s="8" t="s">
        <v>413</v>
      </c>
      <c r="F207" s="160">
        <v>24</v>
      </c>
      <c r="G207" s="161">
        <v>3</v>
      </c>
      <c r="H207" s="160">
        <v>5</v>
      </c>
    </row>
    <row r="208" spans="1:8" ht="24" x14ac:dyDescent="0.25">
      <c r="A208" s="5">
        <v>185</v>
      </c>
      <c r="B208" s="53" t="s">
        <v>416</v>
      </c>
      <c r="C208" s="50" t="s">
        <v>417</v>
      </c>
      <c r="D208" s="8" t="s">
        <v>418</v>
      </c>
      <c r="E208" s="23" t="s">
        <v>48</v>
      </c>
      <c r="F208" s="160">
        <v>65</v>
      </c>
      <c r="G208" s="193">
        <v>4</v>
      </c>
      <c r="H208" s="160">
        <v>15</v>
      </c>
    </row>
    <row r="209" spans="1:8" ht="36" x14ac:dyDescent="0.25">
      <c r="A209" s="5">
        <v>186</v>
      </c>
      <c r="B209" s="54" t="s">
        <v>419</v>
      </c>
      <c r="C209" s="51" t="s">
        <v>420</v>
      </c>
      <c r="D209" s="23" t="s">
        <v>421</v>
      </c>
      <c r="E209" s="8" t="s">
        <v>48</v>
      </c>
      <c r="F209" s="194">
        <v>80</v>
      </c>
      <c r="G209" s="161">
        <v>10</v>
      </c>
      <c r="H209" s="160">
        <v>15</v>
      </c>
    </row>
    <row r="210" spans="1:8" ht="15" customHeight="1" x14ac:dyDescent="0.25">
      <c r="A210" s="5">
        <v>187</v>
      </c>
      <c r="B210" s="53" t="s">
        <v>422</v>
      </c>
      <c r="C210" s="50" t="s">
        <v>423</v>
      </c>
      <c r="D210" s="8" t="s">
        <v>421</v>
      </c>
      <c r="E210" s="23" t="s">
        <v>54</v>
      </c>
      <c r="F210" s="160">
        <v>10</v>
      </c>
      <c r="G210" s="193">
        <v>4</v>
      </c>
      <c r="H210" s="160">
        <v>2</v>
      </c>
    </row>
    <row r="211" spans="1:8" ht="24" x14ac:dyDescent="0.25">
      <c r="A211" s="5">
        <v>188</v>
      </c>
      <c r="B211" s="53" t="s">
        <v>424</v>
      </c>
      <c r="C211" s="51" t="s">
        <v>420</v>
      </c>
      <c r="D211" s="23" t="s">
        <v>421</v>
      </c>
      <c r="E211" s="8" t="s">
        <v>54</v>
      </c>
      <c r="F211" s="194">
        <v>10</v>
      </c>
      <c r="G211" s="161">
        <v>4</v>
      </c>
      <c r="H211" s="160">
        <v>2</v>
      </c>
    </row>
    <row r="212" spans="1:8" x14ac:dyDescent="0.25">
      <c r="A212" s="5">
        <v>189</v>
      </c>
      <c r="B212" s="55" t="s">
        <v>425</v>
      </c>
      <c r="C212" s="51" t="s">
        <v>426</v>
      </c>
      <c r="D212" s="8" t="s">
        <v>421</v>
      </c>
      <c r="E212" s="56" t="s">
        <v>37</v>
      </c>
      <c r="F212" s="195">
        <v>10</v>
      </c>
      <c r="G212" s="161">
        <v>12</v>
      </c>
      <c r="H212" s="195">
        <v>2</v>
      </c>
    </row>
    <row r="213" spans="1:8" x14ac:dyDescent="0.25">
      <c r="A213" s="5"/>
      <c r="B213" s="57" t="s">
        <v>67</v>
      </c>
      <c r="C213" s="52"/>
      <c r="D213" s="4"/>
      <c r="E213" s="58"/>
      <c r="F213" s="229">
        <f>F212+F211+F209+F210+F208+F207+F206+F205+F204+F203+F202+F201+F200+F199+F198+F197+F196</f>
        <v>2690.0639999999999</v>
      </c>
      <c r="G213" s="229">
        <f>G212+G211+G209+G210+G208+G207+G206+G205+G204+G203+G202+G201+G200+G199+G198+G197+G196</f>
        <v>224</v>
      </c>
      <c r="H213" s="229">
        <f>H212+H211+H209+H210+H208+H207+H206+H205+H204+H203+H202+H201+H200+H199+H198+H197+H196</f>
        <v>887.56000000000006</v>
      </c>
    </row>
    <row r="214" spans="1:8" x14ac:dyDescent="0.25">
      <c r="A214" s="5"/>
      <c r="B214" s="245" t="s">
        <v>427</v>
      </c>
      <c r="C214" s="245"/>
      <c r="D214" s="245"/>
      <c r="E214" s="245"/>
      <c r="F214" s="245"/>
      <c r="G214" s="245"/>
      <c r="H214" s="245"/>
    </row>
    <row r="215" spans="1:8" ht="81" customHeight="1" x14ac:dyDescent="0.25">
      <c r="A215" s="5">
        <v>190</v>
      </c>
      <c r="B215" s="7" t="s">
        <v>428</v>
      </c>
      <c r="C215" s="8" t="s">
        <v>429</v>
      </c>
      <c r="D215" s="8" t="s">
        <v>62</v>
      </c>
      <c r="E215" s="8" t="s">
        <v>193</v>
      </c>
      <c r="F215" s="160">
        <v>16506</v>
      </c>
      <c r="G215" s="161">
        <v>150</v>
      </c>
      <c r="H215" s="160">
        <v>202</v>
      </c>
    </row>
    <row r="216" spans="1:8" ht="82.5" customHeight="1" x14ac:dyDescent="0.25">
      <c r="A216" s="5">
        <v>191</v>
      </c>
      <c r="B216" s="7" t="s">
        <v>430</v>
      </c>
      <c r="C216" s="8" t="s">
        <v>431</v>
      </c>
      <c r="D216" s="8" t="s">
        <v>62</v>
      </c>
      <c r="E216" s="8" t="s">
        <v>42</v>
      </c>
      <c r="F216" s="160">
        <v>3879</v>
      </c>
      <c r="G216" s="161">
        <v>200</v>
      </c>
      <c r="H216" s="160">
        <v>185</v>
      </c>
    </row>
    <row r="217" spans="1:8" ht="84" x14ac:dyDescent="0.25">
      <c r="A217" s="5">
        <v>192</v>
      </c>
      <c r="B217" s="7" t="s">
        <v>432</v>
      </c>
      <c r="C217" s="8" t="s">
        <v>433</v>
      </c>
      <c r="D217" s="8" t="s">
        <v>28</v>
      </c>
      <c r="E217" s="8" t="s">
        <v>434</v>
      </c>
      <c r="F217" s="160">
        <v>200</v>
      </c>
      <c r="G217" s="161">
        <v>15</v>
      </c>
      <c r="H217" s="160">
        <v>210</v>
      </c>
    </row>
    <row r="218" spans="1:8" ht="24" x14ac:dyDescent="0.25">
      <c r="A218" s="5">
        <v>193</v>
      </c>
      <c r="B218" s="7" t="s">
        <v>435</v>
      </c>
      <c r="C218" s="8" t="s">
        <v>433</v>
      </c>
      <c r="D218" s="8" t="s">
        <v>28</v>
      </c>
      <c r="E218" s="8" t="s">
        <v>14</v>
      </c>
      <c r="F218" s="160">
        <v>58.08</v>
      </c>
      <c r="G218" s="161">
        <v>30</v>
      </c>
      <c r="H218" s="160">
        <v>84.7</v>
      </c>
    </row>
    <row r="219" spans="1:8" ht="24" x14ac:dyDescent="0.25">
      <c r="A219" s="5">
        <v>194</v>
      </c>
      <c r="B219" s="7" t="s">
        <v>436</v>
      </c>
      <c r="C219" s="8" t="s">
        <v>437</v>
      </c>
      <c r="D219" s="8" t="s">
        <v>62</v>
      </c>
      <c r="E219" s="9" t="s">
        <v>90</v>
      </c>
      <c r="F219" s="160">
        <v>500</v>
      </c>
      <c r="G219" s="161">
        <v>20</v>
      </c>
      <c r="H219" s="160">
        <v>200</v>
      </c>
    </row>
    <row r="220" spans="1:8" ht="24" x14ac:dyDescent="0.25">
      <c r="A220" s="5">
        <v>195</v>
      </c>
      <c r="B220" s="7" t="s">
        <v>438</v>
      </c>
      <c r="C220" s="8" t="s">
        <v>439</v>
      </c>
      <c r="D220" s="8" t="s">
        <v>45</v>
      </c>
      <c r="E220" s="9" t="s">
        <v>143</v>
      </c>
      <c r="F220" s="160">
        <v>150</v>
      </c>
      <c r="G220" s="161">
        <v>25</v>
      </c>
      <c r="H220" s="160">
        <v>40</v>
      </c>
    </row>
    <row r="221" spans="1:8" ht="48" x14ac:dyDescent="0.25">
      <c r="A221" s="5">
        <v>196</v>
      </c>
      <c r="B221" s="7" t="s">
        <v>440</v>
      </c>
      <c r="C221" s="8" t="s">
        <v>439</v>
      </c>
      <c r="D221" s="8" t="s">
        <v>45</v>
      </c>
      <c r="E221" s="9" t="s">
        <v>213</v>
      </c>
      <c r="F221" s="160">
        <v>1200</v>
      </c>
      <c r="G221" s="161">
        <v>260</v>
      </c>
      <c r="H221" s="160">
        <v>1143</v>
      </c>
    </row>
    <row r="222" spans="1:8" ht="24" x14ac:dyDescent="0.25">
      <c r="A222" s="5">
        <v>197</v>
      </c>
      <c r="B222" s="7" t="s">
        <v>441</v>
      </c>
      <c r="C222" s="8" t="s">
        <v>442</v>
      </c>
      <c r="D222" s="8" t="s">
        <v>28</v>
      </c>
      <c r="E222" s="9" t="s">
        <v>443</v>
      </c>
      <c r="F222" s="160">
        <v>684.3</v>
      </c>
      <c r="G222" s="160">
        <v>615</v>
      </c>
      <c r="H222" s="160">
        <v>120</v>
      </c>
    </row>
    <row r="223" spans="1:8" ht="24" x14ac:dyDescent="0.25">
      <c r="A223" s="5">
        <v>198</v>
      </c>
      <c r="B223" s="7" t="s">
        <v>444</v>
      </c>
      <c r="C223" s="8" t="s">
        <v>445</v>
      </c>
      <c r="D223" s="8" t="s">
        <v>62</v>
      </c>
      <c r="E223" s="8" t="s">
        <v>143</v>
      </c>
      <c r="F223" s="160">
        <v>617.4</v>
      </c>
      <c r="G223" s="161">
        <v>36</v>
      </c>
      <c r="H223" s="160">
        <v>0</v>
      </c>
    </row>
    <row r="224" spans="1:8" ht="24" x14ac:dyDescent="0.25">
      <c r="A224" s="5">
        <v>199</v>
      </c>
      <c r="B224" s="7" t="s">
        <v>446</v>
      </c>
      <c r="C224" s="8" t="s">
        <v>447</v>
      </c>
      <c r="D224" s="8" t="s">
        <v>17</v>
      </c>
      <c r="E224" s="8" t="s">
        <v>448</v>
      </c>
      <c r="F224" s="160">
        <v>300</v>
      </c>
      <c r="G224" s="161">
        <v>35</v>
      </c>
      <c r="H224" s="160">
        <v>5</v>
      </c>
    </row>
    <row r="225" spans="1:8" ht="46.5" customHeight="1" x14ac:dyDescent="0.25">
      <c r="A225" s="5">
        <v>200</v>
      </c>
      <c r="B225" s="7" t="s">
        <v>449</v>
      </c>
      <c r="C225" s="8" t="s">
        <v>450</v>
      </c>
      <c r="D225" s="8" t="s">
        <v>45</v>
      </c>
      <c r="E225" s="8" t="s">
        <v>80</v>
      </c>
      <c r="F225" s="160">
        <v>150</v>
      </c>
      <c r="G225" s="161">
        <v>30</v>
      </c>
      <c r="H225" s="160">
        <v>10.5</v>
      </c>
    </row>
    <row r="226" spans="1:8" ht="24" x14ac:dyDescent="0.25">
      <c r="A226" s="5">
        <v>201</v>
      </c>
      <c r="B226" s="7" t="s">
        <v>451</v>
      </c>
      <c r="C226" s="8" t="s">
        <v>452</v>
      </c>
      <c r="D226" s="8" t="s">
        <v>45</v>
      </c>
      <c r="E226" s="9" t="s">
        <v>143</v>
      </c>
      <c r="F226" s="160">
        <v>330</v>
      </c>
      <c r="G226" s="161">
        <v>60</v>
      </c>
      <c r="H226" s="160">
        <v>179</v>
      </c>
    </row>
    <row r="227" spans="1:8" ht="24" x14ac:dyDescent="0.25">
      <c r="A227" s="5">
        <v>202</v>
      </c>
      <c r="B227" s="7" t="s">
        <v>453</v>
      </c>
      <c r="C227" s="8" t="s">
        <v>452</v>
      </c>
      <c r="D227" s="8" t="s">
        <v>45</v>
      </c>
      <c r="E227" s="9" t="s">
        <v>76</v>
      </c>
      <c r="F227" s="160">
        <v>143</v>
      </c>
      <c r="G227" s="161">
        <v>8</v>
      </c>
      <c r="H227" s="160">
        <v>326</v>
      </c>
    </row>
    <row r="228" spans="1:8" ht="24" x14ac:dyDescent="0.25">
      <c r="A228" s="5">
        <v>203</v>
      </c>
      <c r="B228" s="7" t="s">
        <v>454</v>
      </c>
      <c r="C228" s="8" t="s">
        <v>452</v>
      </c>
      <c r="D228" s="8" t="s">
        <v>45</v>
      </c>
      <c r="E228" s="9" t="s">
        <v>143</v>
      </c>
      <c r="F228" s="160">
        <v>50</v>
      </c>
      <c r="G228" s="161">
        <v>20</v>
      </c>
      <c r="H228" s="160">
        <v>187</v>
      </c>
    </row>
    <row r="229" spans="1:8" x14ac:dyDescent="0.25">
      <c r="A229" s="5">
        <v>204</v>
      </c>
      <c r="B229" s="7" t="s">
        <v>455</v>
      </c>
      <c r="C229" s="8" t="s">
        <v>452</v>
      </c>
      <c r="D229" s="8" t="s">
        <v>45</v>
      </c>
      <c r="E229" s="9" t="s">
        <v>376</v>
      </c>
      <c r="F229" s="160">
        <v>150</v>
      </c>
      <c r="G229" s="161">
        <v>10</v>
      </c>
      <c r="H229" s="160">
        <v>135</v>
      </c>
    </row>
    <row r="230" spans="1:8" ht="24" x14ac:dyDescent="0.25">
      <c r="A230" s="5">
        <v>205</v>
      </c>
      <c r="B230" s="7" t="s">
        <v>456</v>
      </c>
      <c r="C230" s="8" t="s">
        <v>452</v>
      </c>
      <c r="D230" s="8" t="s">
        <v>45</v>
      </c>
      <c r="E230" s="9" t="s">
        <v>457</v>
      </c>
      <c r="F230" s="160">
        <v>1420</v>
      </c>
      <c r="G230" s="161">
        <v>50</v>
      </c>
      <c r="H230" s="160">
        <v>0</v>
      </c>
    </row>
    <row r="231" spans="1:8" ht="24" x14ac:dyDescent="0.25">
      <c r="A231" s="5">
        <v>206</v>
      </c>
      <c r="B231" s="7" t="s">
        <v>458</v>
      </c>
      <c r="C231" s="8" t="s">
        <v>452</v>
      </c>
      <c r="D231" s="8" t="s">
        <v>45</v>
      </c>
      <c r="E231" s="9" t="s">
        <v>114</v>
      </c>
      <c r="F231" s="160">
        <v>900</v>
      </c>
      <c r="G231" s="161">
        <v>0</v>
      </c>
      <c r="H231" s="160">
        <v>0</v>
      </c>
    </row>
    <row r="232" spans="1:8" ht="36" x14ac:dyDescent="0.25">
      <c r="A232" s="5">
        <v>207</v>
      </c>
      <c r="B232" s="7" t="s">
        <v>459</v>
      </c>
      <c r="C232" s="8" t="s">
        <v>460</v>
      </c>
      <c r="D232" s="8" t="s">
        <v>28</v>
      </c>
      <c r="E232" s="9" t="s">
        <v>461</v>
      </c>
      <c r="F232" s="160">
        <v>500</v>
      </c>
      <c r="G232" s="161">
        <v>50</v>
      </c>
      <c r="H232" s="160">
        <v>62</v>
      </c>
    </row>
    <row r="233" spans="1:8" ht="24" x14ac:dyDescent="0.25">
      <c r="A233" s="5">
        <v>208</v>
      </c>
      <c r="B233" s="7" t="s">
        <v>462</v>
      </c>
      <c r="C233" s="8" t="s">
        <v>460</v>
      </c>
      <c r="D233" s="8" t="s">
        <v>28</v>
      </c>
      <c r="E233" s="9">
        <v>2025</v>
      </c>
      <c r="F233" s="160">
        <v>500</v>
      </c>
      <c r="G233" s="161">
        <v>50</v>
      </c>
      <c r="H233" s="160">
        <v>20</v>
      </c>
    </row>
    <row r="234" spans="1:8" ht="39" customHeight="1" x14ac:dyDescent="0.25">
      <c r="A234" s="5">
        <v>209</v>
      </c>
      <c r="B234" s="44" t="s">
        <v>1216</v>
      </c>
      <c r="C234" s="8" t="s">
        <v>1217</v>
      </c>
      <c r="D234" s="8" t="s">
        <v>45</v>
      </c>
      <c r="E234" s="9" t="s">
        <v>63</v>
      </c>
      <c r="F234" s="160">
        <v>30</v>
      </c>
      <c r="G234" s="161">
        <v>6</v>
      </c>
      <c r="H234" s="160">
        <v>65.8</v>
      </c>
    </row>
    <row r="235" spans="1:8" x14ac:dyDescent="0.25">
      <c r="A235" s="5">
        <v>210</v>
      </c>
      <c r="B235" s="44" t="s">
        <v>463</v>
      </c>
      <c r="C235" s="8" t="s">
        <v>460</v>
      </c>
      <c r="D235" s="8" t="s">
        <v>28</v>
      </c>
      <c r="E235" s="9" t="s">
        <v>275</v>
      </c>
      <c r="F235" s="160">
        <v>2000</v>
      </c>
      <c r="G235" s="161">
        <v>1000</v>
      </c>
      <c r="H235" s="160">
        <v>120</v>
      </c>
    </row>
    <row r="236" spans="1:8" ht="24" x14ac:dyDescent="0.25">
      <c r="A236" s="5">
        <v>211</v>
      </c>
      <c r="B236" s="7" t="s">
        <v>464</v>
      </c>
      <c r="C236" s="8" t="s">
        <v>465</v>
      </c>
      <c r="D236" s="8" t="s">
        <v>45</v>
      </c>
      <c r="E236" s="8" t="s">
        <v>90</v>
      </c>
      <c r="F236" s="160">
        <v>842.4</v>
      </c>
      <c r="G236" s="161">
        <v>129</v>
      </c>
      <c r="H236" s="160">
        <v>517</v>
      </c>
    </row>
    <row r="237" spans="1:8" ht="24" x14ac:dyDescent="0.25">
      <c r="A237" s="5">
        <v>212</v>
      </c>
      <c r="B237" s="7" t="s">
        <v>466</v>
      </c>
      <c r="C237" s="8" t="s">
        <v>467</v>
      </c>
      <c r="D237" s="8" t="s">
        <v>62</v>
      </c>
      <c r="E237" s="8" t="s">
        <v>468</v>
      </c>
      <c r="F237" s="160">
        <v>938.16</v>
      </c>
      <c r="G237" s="161">
        <v>89</v>
      </c>
      <c r="H237" s="160">
        <v>1351</v>
      </c>
    </row>
    <row r="238" spans="1:8" ht="60" x14ac:dyDescent="0.25">
      <c r="A238" s="5">
        <v>213</v>
      </c>
      <c r="B238" s="7" t="s">
        <v>469</v>
      </c>
      <c r="C238" s="8" t="s">
        <v>470</v>
      </c>
      <c r="D238" s="8" t="s">
        <v>28</v>
      </c>
      <c r="E238" s="8" t="s">
        <v>117</v>
      </c>
      <c r="F238" s="160">
        <v>3162</v>
      </c>
      <c r="G238" s="161">
        <v>180</v>
      </c>
      <c r="H238" s="160">
        <v>3300</v>
      </c>
    </row>
    <row r="239" spans="1:8" ht="36" x14ac:dyDescent="0.25">
      <c r="A239" s="5">
        <v>214</v>
      </c>
      <c r="B239" s="7" t="s">
        <v>471</v>
      </c>
      <c r="C239" s="8" t="s">
        <v>472</v>
      </c>
      <c r="D239" s="8" t="s">
        <v>62</v>
      </c>
      <c r="E239" s="8" t="s">
        <v>473</v>
      </c>
      <c r="F239" s="160">
        <v>2161.1999999999998</v>
      </c>
      <c r="G239" s="161">
        <v>200</v>
      </c>
      <c r="H239" s="160">
        <v>149.58000000000001</v>
      </c>
    </row>
    <row r="240" spans="1:8" x14ac:dyDescent="0.25">
      <c r="A240" s="5">
        <v>215</v>
      </c>
      <c r="B240" s="7" t="s">
        <v>474</v>
      </c>
      <c r="C240" s="8" t="s">
        <v>475</v>
      </c>
      <c r="D240" s="8" t="s">
        <v>28</v>
      </c>
      <c r="E240" s="9" t="s">
        <v>76</v>
      </c>
      <c r="F240" s="160">
        <v>200</v>
      </c>
      <c r="G240" s="161">
        <v>20</v>
      </c>
      <c r="H240" s="160">
        <v>2</v>
      </c>
    </row>
    <row r="241" spans="1:8" ht="24" x14ac:dyDescent="0.25">
      <c r="A241" s="5">
        <v>216</v>
      </c>
      <c r="B241" s="7" t="s">
        <v>476</v>
      </c>
      <c r="C241" s="8" t="s">
        <v>477</v>
      </c>
      <c r="D241" s="8" t="s">
        <v>62</v>
      </c>
      <c r="E241" s="8" t="s">
        <v>364</v>
      </c>
      <c r="F241" s="160">
        <v>3578</v>
      </c>
      <c r="G241" s="161">
        <v>0</v>
      </c>
      <c r="H241" s="160">
        <v>0</v>
      </c>
    </row>
    <row r="242" spans="1:8" ht="24" x14ac:dyDescent="0.25">
      <c r="A242" s="5">
        <v>217</v>
      </c>
      <c r="B242" s="7" t="s">
        <v>478</v>
      </c>
      <c r="C242" s="8" t="s">
        <v>479</v>
      </c>
      <c r="D242" s="8" t="s">
        <v>45</v>
      </c>
      <c r="E242" s="8" t="s">
        <v>117</v>
      </c>
      <c r="F242" s="161">
        <v>5635.3</v>
      </c>
      <c r="G242" s="161">
        <v>0</v>
      </c>
      <c r="H242" s="160">
        <v>0</v>
      </c>
    </row>
    <row r="243" spans="1:8" ht="24" x14ac:dyDescent="0.25">
      <c r="A243" s="5">
        <v>218</v>
      </c>
      <c r="B243" s="7" t="s">
        <v>480</v>
      </c>
      <c r="C243" s="8" t="s">
        <v>481</v>
      </c>
      <c r="D243" s="8" t="s">
        <v>45</v>
      </c>
      <c r="E243" s="8" t="s">
        <v>117</v>
      </c>
      <c r="F243" s="161">
        <v>25588.6</v>
      </c>
      <c r="G243" s="161">
        <v>0</v>
      </c>
      <c r="H243" s="160">
        <v>0</v>
      </c>
    </row>
    <row r="244" spans="1:8" ht="24" x14ac:dyDescent="0.25">
      <c r="A244" s="5">
        <v>219</v>
      </c>
      <c r="B244" s="7" t="s">
        <v>482</v>
      </c>
      <c r="C244" s="8" t="s">
        <v>483</v>
      </c>
      <c r="D244" s="8" t="s">
        <v>45</v>
      </c>
      <c r="E244" s="8" t="s">
        <v>117</v>
      </c>
      <c r="F244" s="160">
        <v>18566.5</v>
      </c>
      <c r="G244" s="161">
        <v>0</v>
      </c>
      <c r="H244" s="160">
        <v>0</v>
      </c>
    </row>
    <row r="245" spans="1:8" ht="60" x14ac:dyDescent="0.25">
      <c r="A245" s="5">
        <v>220</v>
      </c>
      <c r="B245" s="7" t="s">
        <v>484</v>
      </c>
      <c r="C245" s="8" t="s">
        <v>485</v>
      </c>
      <c r="D245" s="9" t="s">
        <v>62</v>
      </c>
      <c r="E245" s="8" t="s">
        <v>193</v>
      </c>
      <c r="F245" s="160">
        <v>1200</v>
      </c>
      <c r="G245" s="161">
        <v>15</v>
      </c>
      <c r="H245" s="160">
        <v>80</v>
      </c>
    </row>
    <row r="246" spans="1:8" ht="36" x14ac:dyDescent="0.25">
      <c r="A246" s="5">
        <v>221</v>
      </c>
      <c r="B246" s="7" t="s">
        <v>486</v>
      </c>
      <c r="C246" s="8" t="s">
        <v>485</v>
      </c>
      <c r="D246" s="9" t="s">
        <v>62</v>
      </c>
      <c r="E246" s="8" t="s">
        <v>228</v>
      </c>
      <c r="F246" s="160">
        <v>2100</v>
      </c>
      <c r="G246" s="161">
        <v>55</v>
      </c>
      <c r="H246" s="160">
        <v>200</v>
      </c>
    </row>
    <row r="247" spans="1:8" ht="45" customHeight="1" x14ac:dyDescent="0.25">
      <c r="A247" s="5">
        <v>222</v>
      </c>
      <c r="B247" s="7" t="s">
        <v>487</v>
      </c>
      <c r="C247" s="8" t="s">
        <v>485</v>
      </c>
      <c r="D247" s="9" t="s">
        <v>62</v>
      </c>
      <c r="E247" s="8" t="s">
        <v>488</v>
      </c>
      <c r="F247" s="160">
        <v>2100</v>
      </c>
      <c r="G247" s="161">
        <v>10</v>
      </c>
      <c r="H247" s="160">
        <v>0</v>
      </c>
    </row>
    <row r="248" spans="1:8" ht="72" x14ac:dyDescent="0.25">
      <c r="A248" s="5">
        <v>223</v>
      </c>
      <c r="B248" s="59" t="s">
        <v>489</v>
      </c>
      <c r="C248" s="13" t="s">
        <v>490</v>
      </c>
      <c r="D248" s="60" t="s">
        <v>45</v>
      </c>
      <c r="E248" s="13">
        <v>2025</v>
      </c>
      <c r="F248" s="181">
        <v>65.3</v>
      </c>
      <c r="G248" s="179">
        <v>8</v>
      </c>
      <c r="H248" s="179">
        <v>142.84</v>
      </c>
    </row>
    <row r="249" spans="1:8" ht="60" x14ac:dyDescent="0.25">
      <c r="A249" s="5">
        <v>224</v>
      </c>
      <c r="B249" s="61" t="s">
        <v>491</v>
      </c>
      <c r="C249" s="19" t="s">
        <v>492</v>
      </c>
      <c r="D249" s="19" t="s">
        <v>62</v>
      </c>
      <c r="E249" s="19" t="s">
        <v>493</v>
      </c>
      <c r="F249" s="194">
        <v>630.1</v>
      </c>
      <c r="G249" s="179">
        <v>0</v>
      </c>
      <c r="H249" s="179">
        <v>5600</v>
      </c>
    </row>
    <row r="250" spans="1:8" ht="36" x14ac:dyDescent="0.25">
      <c r="A250" s="5">
        <v>225</v>
      </c>
      <c r="B250" s="61" t="s">
        <v>494</v>
      </c>
      <c r="C250" s="19" t="s">
        <v>495</v>
      </c>
      <c r="D250" s="19" t="s">
        <v>28</v>
      </c>
      <c r="E250" s="19" t="s">
        <v>54</v>
      </c>
      <c r="F250" s="179">
        <v>81.400000000000006</v>
      </c>
      <c r="G250" s="179">
        <v>15</v>
      </c>
      <c r="H250" s="179">
        <v>41</v>
      </c>
    </row>
    <row r="251" spans="1:8" ht="24" x14ac:dyDescent="0.25">
      <c r="A251" s="5">
        <v>226</v>
      </c>
      <c r="B251" s="30" t="s">
        <v>496</v>
      </c>
      <c r="C251" s="21" t="s">
        <v>497</v>
      </c>
      <c r="D251" s="23" t="s">
        <v>498</v>
      </c>
      <c r="E251" s="21" t="s">
        <v>48</v>
      </c>
      <c r="F251" s="194">
        <v>63.93</v>
      </c>
      <c r="G251" s="180">
        <v>10</v>
      </c>
      <c r="H251" s="180">
        <v>2547.65</v>
      </c>
    </row>
    <row r="252" spans="1:8" ht="48" x14ac:dyDescent="0.25">
      <c r="A252" s="5">
        <v>227</v>
      </c>
      <c r="B252" s="29" t="s">
        <v>499</v>
      </c>
      <c r="C252" s="8" t="s">
        <v>500</v>
      </c>
      <c r="D252" s="8" t="s">
        <v>498</v>
      </c>
      <c r="E252" s="8" t="s">
        <v>201</v>
      </c>
      <c r="F252" s="160">
        <v>123.7</v>
      </c>
      <c r="G252" s="160">
        <v>24</v>
      </c>
      <c r="H252" s="160">
        <v>14.6</v>
      </c>
    </row>
    <row r="253" spans="1:8" ht="24" x14ac:dyDescent="0.25">
      <c r="A253" s="5">
        <v>228</v>
      </c>
      <c r="B253" s="29" t="s">
        <v>501</v>
      </c>
      <c r="C253" s="8" t="s">
        <v>502</v>
      </c>
      <c r="D253" s="8" t="s">
        <v>62</v>
      </c>
      <c r="E253" s="8" t="s">
        <v>37</v>
      </c>
      <c r="F253" s="160">
        <v>69.3</v>
      </c>
      <c r="G253" s="160">
        <v>4</v>
      </c>
      <c r="H253" s="160">
        <v>120</v>
      </c>
    </row>
    <row r="254" spans="1:8" x14ac:dyDescent="0.25">
      <c r="A254" s="9"/>
      <c r="B254" s="4" t="s">
        <v>67</v>
      </c>
      <c r="C254" s="4"/>
      <c r="D254" s="4"/>
      <c r="E254" s="4"/>
      <c r="F254" s="225">
        <f>F253+F252+F251+F250+F249+F248+F247+F246+F245+F244+F243+F242+F241+F240+F239+F238+F237+F236+F235+F234+F233+F232+F231+F230+F229+F228+F227+F226+F225+F224+F223+F222+F221+F220+F219+F218+F217+F216+F215</f>
        <v>97373.67</v>
      </c>
      <c r="G254" s="225">
        <f>G253+G252+G251+G250+G249+G248+G247+G246+G245+G244+G243+G242+G241+G240+G239+G238+G237+G236+G235+G234+G233+G232+G231+G230+G229+G228+G227+G226+G225+G224+G223+G222+G221+G220+G219+G218+G217+G216+G215</f>
        <v>3429</v>
      </c>
      <c r="H254" s="225">
        <f>H253+H252+H251+H250+H249+H248+H247+H246+H245+H244+H243+H242+H241+H240+H239+H238+H237+H236+H235+H234+H233+H232+H231+H230+H229+H228+H227+H226+H225+H224+H223+H222+H221+H220+H219+H218+H217+H216+H215</f>
        <v>17360.670000000002</v>
      </c>
    </row>
    <row r="255" spans="1:8" ht="15.75" customHeight="1" x14ac:dyDescent="0.25">
      <c r="A255" s="9"/>
      <c r="B255" s="245" t="s">
        <v>503</v>
      </c>
      <c r="C255" s="245"/>
      <c r="D255" s="245"/>
      <c r="E255" s="245"/>
      <c r="F255" s="245"/>
      <c r="G255" s="245"/>
      <c r="H255" s="245"/>
    </row>
    <row r="256" spans="1:8" ht="55.5" customHeight="1" x14ac:dyDescent="0.25">
      <c r="A256" s="9">
        <v>229</v>
      </c>
      <c r="B256" s="7" t="s">
        <v>504</v>
      </c>
      <c r="C256" s="8" t="s">
        <v>505</v>
      </c>
      <c r="D256" s="8" t="s">
        <v>62</v>
      </c>
      <c r="E256" s="8" t="s">
        <v>506</v>
      </c>
      <c r="F256" s="160">
        <v>50.5</v>
      </c>
      <c r="G256" s="161">
        <v>3</v>
      </c>
      <c r="H256" s="160">
        <v>15.5</v>
      </c>
    </row>
    <row r="257" spans="1:8" ht="41.25" customHeight="1" x14ac:dyDescent="0.25">
      <c r="A257" s="9">
        <v>230</v>
      </c>
      <c r="B257" s="7" t="s">
        <v>507</v>
      </c>
      <c r="C257" s="8" t="s">
        <v>508</v>
      </c>
      <c r="D257" s="8" t="s">
        <v>28</v>
      </c>
      <c r="E257" s="8" t="s">
        <v>54</v>
      </c>
      <c r="F257" s="160">
        <v>50</v>
      </c>
      <c r="G257" s="161">
        <v>15</v>
      </c>
      <c r="H257" s="160">
        <v>0</v>
      </c>
    </row>
    <row r="258" spans="1:8" ht="51.75" customHeight="1" x14ac:dyDescent="0.25">
      <c r="A258" s="9">
        <v>231</v>
      </c>
      <c r="B258" s="7" t="s">
        <v>1186</v>
      </c>
      <c r="C258" s="8" t="s">
        <v>505</v>
      </c>
      <c r="D258" s="8" t="s">
        <v>28</v>
      </c>
      <c r="E258" s="8" t="s">
        <v>54</v>
      </c>
      <c r="F258" s="160">
        <v>160</v>
      </c>
      <c r="G258" s="161">
        <v>20</v>
      </c>
      <c r="H258" s="160">
        <v>0</v>
      </c>
    </row>
    <row r="259" spans="1:8" ht="40.5" customHeight="1" x14ac:dyDescent="0.25">
      <c r="A259" s="9">
        <v>232</v>
      </c>
      <c r="B259" s="7" t="s">
        <v>509</v>
      </c>
      <c r="C259" s="8" t="s">
        <v>510</v>
      </c>
      <c r="D259" s="8" t="s">
        <v>62</v>
      </c>
      <c r="E259" s="8" t="s">
        <v>511</v>
      </c>
      <c r="F259" s="160">
        <v>151.9</v>
      </c>
      <c r="G259" s="161">
        <v>8</v>
      </c>
      <c r="H259" s="160">
        <v>188</v>
      </c>
    </row>
    <row r="260" spans="1:8" ht="36" x14ac:dyDescent="0.25">
      <c r="A260" s="9">
        <v>233</v>
      </c>
      <c r="B260" s="7" t="s">
        <v>512</v>
      </c>
      <c r="C260" s="8" t="s">
        <v>513</v>
      </c>
      <c r="D260" s="8" t="s">
        <v>62</v>
      </c>
      <c r="E260" s="8" t="s">
        <v>149</v>
      </c>
      <c r="F260" s="160">
        <v>68.2</v>
      </c>
      <c r="G260" s="161">
        <v>5</v>
      </c>
      <c r="H260" s="160">
        <v>13.5</v>
      </c>
    </row>
    <row r="261" spans="1:8" ht="33" customHeight="1" x14ac:dyDescent="0.25">
      <c r="A261" s="9">
        <v>234</v>
      </c>
      <c r="B261" s="7" t="s">
        <v>514</v>
      </c>
      <c r="C261" s="8" t="s">
        <v>513</v>
      </c>
      <c r="D261" s="8" t="s">
        <v>62</v>
      </c>
      <c r="E261" s="8" t="s">
        <v>515</v>
      </c>
      <c r="F261" s="160">
        <v>62.6</v>
      </c>
      <c r="G261" s="161">
        <v>5</v>
      </c>
      <c r="H261" s="160">
        <v>15</v>
      </c>
    </row>
    <row r="262" spans="1:8" ht="24" x14ac:dyDescent="0.25">
      <c r="A262" s="9">
        <v>235</v>
      </c>
      <c r="B262" s="7" t="s">
        <v>516</v>
      </c>
      <c r="C262" s="8" t="s">
        <v>513</v>
      </c>
      <c r="D262" s="8" t="s">
        <v>62</v>
      </c>
      <c r="E262" s="8" t="s">
        <v>493</v>
      </c>
      <c r="F262" s="160">
        <v>62.3</v>
      </c>
      <c r="G262" s="161">
        <v>10</v>
      </c>
      <c r="H262" s="160">
        <v>13</v>
      </c>
    </row>
    <row r="263" spans="1:8" ht="45.75" customHeight="1" x14ac:dyDescent="0.25">
      <c r="A263" s="9">
        <v>236</v>
      </c>
      <c r="B263" s="7" t="s">
        <v>517</v>
      </c>
      <c r="C263" s="8" t="s">
        <v>513</v>
      </c>
      <c r="D263" s="8" t="s">
        <v>62</v>
      </c>
      <c r="E263" s="8" t="s">
        <v>511</v>
      </c>
      <c r="F263" s="160">
        <v>250</v>
      </c>
      <c r="G263" s="161">
        <v>50</v>
      </c>
      <c r="H263" s="160">
        <v>545</v>
      </c>
    </row>
    <row r="264" spans="1:8" ht="48" x14ac:dyDescent="0.25">
      <c r="A264" s="9">
        <v>237</v>
      </c>
      <c r="B264" s="7" t="s">
        <v>518</v>
      </c>
      <c r="C264" s="8" t="s">
        <v>513</v>
      </c>
      <c r="D264" s="8" t="s">
        <v>62</v>
      </c>
      <c r="E264" s="8" t="s">
        <v>519</v>
      </c>
      <c r="F264" s="160">
        <v>400</v>
      </c>
      <c r="G264" s="161">
        <v>15</v>
      </c>
      <c r="H264" s="160">
        <v>14.6</v>
      </c>
    </row>
    <row r="265" spans="1:8" ht="44.25" customHeight="1" x14ac:dyDescent="0.25">
      <c r="A265" s="9">
        <v>238</v>
      </c>
      <c r="B265" s="7" t="s">
        <v>520</v>
      </c>
      <c r="C265" s="8" t="s">
        <v>165</v>
      </c>
      <c r="D265" s="8" t="s">
        <v>45</v>
      </c>
      <c r="E265" s="8" t="s">
        <v>23</v>
      </c>
      <c r="F265" s="160">
        <v>26</v>
      </c>
      <c r="G265" s="161">
        <v>4</v>
      </c>
      <c r="H265" s="160">
        <v>12</v>
      </c>
    </row>
    <row r="266" spans="1:8" x14ac:dyDescent="0.25">
      <c r="A266" s="9">
        <v>239</v>
      </c>
      <c r="B266" s="7" t="s">
        <v>521</v>
      </c>
      <c r="C266" s="8" t="s">
        <v>165</v>
      </c>
      <c r="D266" s="8" t="s">
        <v>45</v>
      </c>
      <c r="E266" s="8" t="s">
        <v>134</v>
      </c>
      <c r="F266" s="160">
        <v>29</v>
      </c>
      <c r="G266" s="161">
        <v>4</v>
      </c>
      <c r="H266" s="160">
        <v>4.7</v>
      </c>
    </row>
    <row r="267" spans="1:8" ht="24" x14ac:dyDescent="0.25">
      <c r="A267" s="9">
        <v>240</v>
      </c>
      <c r="B267" s="7" t="s">
        <v>522</v>
      </c>
      <c r="C267" s="8" t="s">
        <v>523</v>
      </c>
      <c r="D267" s="8" t="s">
        <v>62</v>
      </c>
      <c r="E267" s="8" t="s">
        <v>287</v>
      </c>
      <c r="F267" s="161">
        <v>200</v>
      </c>
      <c r="G267" s="161">
        <v>0</v>
      </c>
      <c r="H267" s="160">
        <v>0</v>
      </c>
    </row>
    <row r="268" spans="1:8" ht="72" x14ac:dyDescent="0.25">
      <c r="A268" s="9">
        <v>241</v>
      </c>
      <c r="B268" s="7" t="s">
        <v>524</v>
      </c>
      <c r="C268" s="8" t="s">
        <v>525</v>
      </c>
      <c r="D268" s="8" t="s">
        <v>526</v>
      </c>
      <c r="E268" s="8" t="s">
        <v>145</v>
      </c>
      <c r="F268" s="160">
        <v>3225.4</v>
      </c>
      <c r="G268" s="161">
        <v>117</v>
      </c>
      <c r="H268" s="160">
        <v>654.6</v>
      </c>
    </row>
    <row r="269" spans="1:8" ht="72" x14ac:dyDescent="0.25">
      <c r="A269" s="9">
        <v>242</v>
      </c>
      <c r="B269" s="7" t="s">
        <v>527</v>
      </c>
      <c r="C269" s="8" t="s">
        <v>528</v>
      </c>
      <c r="D269" s="23" t="s">
        <v>526</v>
      </c>
      <c r="E269" s="8" t="s">
        <v>145</v>
      </c>
      <c r="F269" s="160">
        <v>4299.7</v>
      </c>
      <c r="G269" s="161">
        <v>70</v>
      </c>
      <c r="H269" s="160">
        <v>425.5</v>
      </c>
    </row>
    <row r="270" spans="1:8" ht="48" x14ac:dyDescent="0.25">
      <c r="A270" s="9">
        <v>243</v>
      </c>
      <c r="B270" s="7" t="s">
        <v>529</v>
      </c>
      <c r="C270" s="8" t="s">
        <v>530</v>
      </c>
      <c r="D270" s="8" t="s">
        <v>28</v>
      </c>
      <c r="E270" s="8" t="s">
        <v>531</v>
      </c>
      <c r="F270" s="160">
        <v>1309.3</v>
      </c>
      <c r="G270" s="161">
        <v>121</v>
      </c>
      <c r="H270" s="160">
        <v>752.1</v>
      </c>
    </row>
    <row r="271" spans="1:8" ht="34.5" customHeight="1" x14ac:dyDescent="0.25">
      <c r="A271" s="9">
        <v>244</v>
      </c>
      <c r="B271" s="7" t="s">
        <v>532</v>
      </c>
      <c r="C271" s="8" t="s">
        <v>533</v>
      </c>
      <c r="D271" s="8" t="s">
        <v>62</v>
      </c>
      <c r="E271" s="8" t="s">
        <v>143</v>
      </c>
      <c r="F271" s="160">
        <v>4000</v>
      </c>
      <c r="G271" s="161">
        <v>67</v>
      </c>
      <c r="H271" s="160">
        <v>0</v>
      </c>
    </row>
    <row r="272" spans="1:8" ht="63.75" customHeight="1" x14ac:dyDescent="0.25">
      <c r="A272" s="9">
        <v>245</v>
      </c>
      <c r="B272" s="7" t="s">
        <v>534</v>
      </c>
      <c r="C272" s="8" t="s">
        <v>535</v>
      </c>
      <c r="D272" s="8" t="s">
        <v>62</v>
      </c>
      <c r="E272" s="8" t="s">
        <v>117</v>
      </c>
      <c r="F272" s="160">
        <v>3900</v>
      </c>
      <c r="G272" s="161">
        <v>4</v>
      </c>
      <c r="H272" s="160">
        <v>0</v>
      </c>
    </row>
    <row r="273" spans="1:8" ht="36" x14ac:dyDescent="0.25">
      <c r="A273" s="9">
        <v>246</v>
      </c>
      <c r="B273" s="7" t="s">
        <v>536</v>
      </c>
      <c r="C273" s="8" t="s">
        <v>535</v>
      </c>
      <c r="D273" s="8" t="s">
        <v>62</v>
      </c>
      <c r="E273" s="8" t="s">
        <v>143</v>
      </c>
      <c r="F273" s="160">
        <v>2450</v>
      </c>
      <c r="G273" s="161">
        <v>70</v>
      </c>
      <c r="H273" s="160">
        <v>0</v>
      </c>
    </row>
    <row r="274" spans="1:8" ht="96" x14ac:dyDescent="0.25">
      <c r="A274" s="9">
        <v>247</v>
      </c>
      <c r="B274" s="7" t="s">
        <v>537</v>
      </c>
      <c r="C274" s="8" t="s">
        <v>538</v>
      </c>
      <c r="D274" s="8" t="s">
        <v>28</v>
      </c>
      <c r="E274" s="8" t="s">
        <v>539</v>
      </c>
      <c r="F274" s="160">
        <v>257.5</v>
      </c>
      <c r="G274" s="161">
        <v>40</v>
      </c>
      <c r="H274" s="160">
        <v>33.4</v>
      </c>
    </row>
    <row r="275" spans="1:8" ht="48" x14ac:dyDescent="0.25">
      <c r="A275" s="9">
        <v>248</v>
      </c>
      <c r="B275" s="7" t="s">
        <v>540</v>
      </c>
      <c r="C275" s="8" t="s">
        <v>541</v>
      </c>
      <c r="D275" s="8" t="s">
        <v>45</v>
      </c>
      <c r="E275" s="8" t="s">
        <v>542</v>
      </c>
      <c r="F275" s="160">
        <v>439.43</v>
      </c>
      <c r="G275" s="161">
        <v>360</v>
      </c>
      <c r="H275" s="160">
        <v>1163.3</v>
      </c>
    </row>
    <row r="276" spans="1:8" ht="48" customHeight="1" x14ac:dyDescent="0.25">
      <c r="A276" s="9">
        <v>249</v>
      </c>
      <c r="B276" s="7" t="s">
        <v>543</v>
      </c>
      <c r="C276" s="8" t="s">
        <v>544</v>
      </c>
      <c r="D276" s="8" t="s">
        <v>62</v>
      </c>
      <c r="E276" s="8" t="s">
        <v>461</v>
      </c>
      <c r="F276" s="160">
        <v>15</v>
      </c>
      <c r="G276" s="161">
        <v>14</v>
      </c>
      <c r="H276" s="160">
        <v>275</v>
      </c>
    </row>
    <row r="277" spans="1:8" ht="24" x14ac:dyDescent="0.25">
      <c r="A277" s="9">
        <v>250</v>
      </c>
      <c r="B277" s="7" t="s">
        <v>545</v>
      </c>
      <c r="C277" s="8" t="s">
        <v>546</v>
      </c>
      <c r="D277" s="8" t="s">
        <v>28</v>
      </c>
      <c r="E277" s="8" t="s">
        <v>547</v>
      </c>
      <c r="F277" s="160">
        <v>72</v>
      </c>
      <c r="G277" s="161">
        <v>18</v>
      </c>
      <c r="H277" s="160">
        <v>0</v>
      </c>
    </row>
    <row r="278" spans="1:8" ht="103.5" customHeight="1" x14ac:dyDescent="0.25">
      <c r="A278" s="9">
        <v>251</v>
      </c>
      <c r="B278" s="7" t="s">
        <v>548</v>
      </c>
      <c r="C278" s="8" t="s">
        <v>549</v>
      </c>
      <c r="D278" s="8" t="s">
        <v>62</v>
      </c>
      <c r="E278" s="8" t="s">
        <v>550</v>
      </c>
      <c r="F278" s="160">
        <v>53</v>
      </c>
      <c r="G278" s="161">
        <v>50</v>
      </c>
      <c r="H278" s="160">
        <v>18</v>
      </c>
    </row>
    <row r="279" spans="1:8" ht="120" x14ac:dyDescent="0.25">
      <c r="A279" s="9">
        <v>252</v>
      </c>
      <c r="B279" s="7" t="s">
        <v>551</v>
      </c>
      <c r="C279" s="8" t="s">
        <v>552</v>
      </c>
      <c r="D279" s="8" t="s">
        <v>28</v>
      </c>
      <c r="E279" s="8" t="s">
        <v>553</v>
      </c>
      <c r="F279" s="160">
        <v>177.85</v>
      </c>
      <c r="G279" s="161">
        <v>0</v>
      </c>
      <c r="H279" s="160">
        <v>0</v>
      </c>
    </row>
    <row r="280" spans="1:8" ht="72" x14ac:dyDescent="0.25">
      <c r="A280" s="9">
        <v>253</v>
      </c>
      <c r="B280" s="7" t="s">
        <v>554</v>
      </c>
      <c r="C280" s="8" t="s">
        <v>555</v>
      </c>
      <c r="D280" s="8" t="s">
        <v>28</v>
      </c>
      <c r="E280" s="8" t="s">
        <v>556</v>
      </c>
      <c r="F280" s="160">
        <v>135</v>
      </c>
      <c r="G280" s="161">
        <v>15</v>
      </c>
      <c r="H280" s="160">
        <v>250</v>
      </c>
    </row>
    <row r="281" spans="1:8" ht="48" x14ac:dyDescent="0.25">
      <c r="A281" s="9">
        <v>254</v>
      </c>
      <c r="B281" s="7" t="s">
        <v>557</v>
      </c>
      <c r="C281" s="8" t="s">
        <v>558</v>
      </c>
      <c r="D281" s="8" t="s">
        <v>28</v>
      </c>
      <c r="E281" s="8" t="s">
        <v>556</v>
      </c>
      <c r="F281" s="160">
        <v>80</v>
      </c>
      <c r="G281" s="161">
        <v>9</v>
      </c>
      <c r="H281" s="160">
        <v>150</v>
      </c>
    </row>
    <row r="282" spans="1:8" ht="60" customHeight="1" x14ac:dyDescent="0.25">
      <c r="A282" s="9">
        <v>255</v>
      </c>
      <c r="B282" s="7" t="s">
        <v>559</v>
      </c>
      <c r="C282" s="8" t="s">
        <v>560</v>
      </c>
      <c r="D282" s="8" t="s">
        <v>28</v>
      </c>
      <c r="E282" s="8" t="s">
        <v>561</v>
      </c>
      <c r="F282" s="160">
        <v>84</v>
      </c>
      <c r="G282" s="161">
        <v>5</v>
      </c>
      <c r="H282" s="160">
        <v>0</v>
      </c>
    </row>
    <row r="283" spans="1:8" ht="84" x14ac:dyDescent="0.25">
      <c r="A283" s="9">
        <v>256</v>
      </c>
      <c r="B283" s="7" t="s">
        <v>562</v>
      </c>
      <c r="C283" s="8" t="s">
        <v>563</v>
      </c>
      <c r="D283" s="8" t="s">
        <v>28</v>
      </c>
      <c r="E283" s="8" t="s">
        <v>117</v>
      </c>
      <c r="F283" s="160">
        <v>200</v>
      </c>
      <c r="G283" s="161">
        <v>10</v>
      </c>
      <c r="H283" s="160">
        <v>250</v>
      </c>
    </row>
    <row r="284" spans="1:8" ht="72" customHeight="1" x14ac:dyDescent="0.25">
      <c r="A284" s="9">
        <v>257</v>
      </c>
      <c r="B284" s="7" t="s">
        <v>564</v>
      </c>
      <c r="C284" s="8" t="s">
        <v>565</v>
      </c>
      <c r="D284" s="8" t="s">
        <v>28</v>
      </c>
      <c r="E284" s="8" t="s">
        <v>20</v>
      </c>
      <c r="F284" s="160">
        <v>200</v>
      </c>
      <c r="G284" s="161">
        <v>8</v>
      </c>
      <c r="H284" s="160">
        <v>250</v>
      </c>
    </row>
    <row r="285" spans="1:8" ht="72" x14ac:dyDescent="0.25">
      <c r="A285" s="9">
        <v>258</v>
      </c>
      <c r="B285" s="7" t="s">
        <v>566</v>
      </c>
      <c r="C285" s="8" t="s">
        <v>567</v>
      </c>
      <c r="D285" s="8" t="s">
        <v>28</v>
      </c>
      <c r="E285" s="8" t="s">
        <v>461</v>
      </c>
      <c r="F285" s="160">
        <v>639.5</v>
      </c>
      <c r="G285" s="161">
        <v>60</v>
      </c>
      <c r="H285" s="160">
        <v>50</v>
      </c>
    </row>
    <row r="286" spans="1:8" ht="72" x14ac:dyDescent="0.25">
      <c r="A286" s="9">
        <v>259</v>
      </c>
      <c r="B286" s="7" t="s">
        <v>568</v>
      </c>
      <c r="C286" s="8" t="s">
        <v>569</v>
      </c>
      <c r="D286" s="8" t="s">
        <v>28</v>
      </c>
      <c r="E286" s="8" t="s">
        <v>406</v>
      </c>
      <c r="F286" s="160">
        <v>600</v>
      </c>
      <c r="G286" s="161">
        <v>200</v>
      </c>
      <c r="H286" s="160">
        <v>50</v>
      </c>
    </row>
    <row r="287" spans="1:8" ht="48" x14ac:dyDescent="0.25">
      <c r="A287" s="9">
        <v>260</v>
      </c>
      <c r="B287" s="7" t="s">
        <v>570</v>
      </c>
      <c r="C287" s="8" t="s">
        <v>571</v>
      </c>
      <c r="D287" s="8" t="s">
        <v>28</v>
      </c>
      <c r="E287" s="8" t="s">
        <v>515</v>
      </c>
      <c r="F287" s="160">
        <v>320</v>
      </c>
      <c r="G287" s="161">
        <v>0</v>
      </c>
      <c r="H287" s="160">
        <v>270.3</v>
      </c>
    </row>
    <row r="288" spans="1:8" ht="77.25" customHeight="1" x14ac:dyDescent="0.25">
      <c r="A288" s="9">
        <v>261</v>
      </c>
      <c r="B288" s="7" t="s">
        <v>572</v>
      </c>
      <c r="C288" s="8" t="s">
        <v>573</v>
      </c>
      <c r="D288" s="8" t="s">
        <v>28</v>
      </c>
      <c r="E288" s="8" t="s">
        <v>193</v>
      </c>
      <c r="F288" s="160">
        <v>740</v>
      </c>
      <c r="G288" s="161">
        <v>20</v>
      </c>
      <c r="H288" s="160">
        <v>11.6</v>
      </c>
    </row>
    <row r="289" spans="1:8" ht="81.75" customHeight="1" x14ac:dyDescent="0.25">
      <c r="A289" s="9">
        <v>262</v>
      </c>
      <c r="B289" s="7" t="s">
        <v>574</v>
      </c>
      <c r="C289" s="8" t="s">
        <v>573</v>
      </c>
      <c r="D289" s="8" t="s">
        <v>28</v>
      </c>
      <c r="E289" s="8" t="s">
        <v>575</v>
      </c>
      <c r="F289" s="160">
        <v>500</v>
      </c>
      <c r="G289" s="161">
        <v>30</v>
      </c>
      <c r="H289" s="160">
        <v>4.4000000000000004</v>
      </c>
    </row>
    <row r="290" spans="1:8" ht="78" customHeight="1" x14ac:dyDescent="0.25">
      <c r="A290" s="9">
        <v>263</v>
      </c>
      <c r="B290" s="7" t="s">
        <v>576</v>
      </c>
      <c r="C290" s="8" t="s">
        <v>577</v>
      </c>
      <c r="D290" s="8" t="s">
        <v>28</v>
      </c>
      <c r="E290" s="8">
        <v>2026</v>
      </c>
      <c r="F290" s="160">
        <v>164.1</v>
      </c>
      <c r="G290" s="161">
        <v>10</v>
      </c>
      <c r="H290" s="160">
        <v>3.4</v>
      </c>
    </row>
    <row r="291" spans="1:8" ht="108" x14ac:dyDescent="0.25">
      <c r="A291" s="9">
        <v>264</v>
      </c>
      <c r="B291" s="7" t="s">
        <v>578</v>
      </c>
      <c r="C291" s="8" t="s">
        <v>579</v>
      </c>
      <c r="D291" s="8" t="s">
        <v>62</v>
      </c>
      <c r="E291" s="8" t="s">
        <v>371</v>
      </c>
      <c r="F291" s="160">
        <v>4000</v>
      </c>
      <c r="G291" s="161">
        <v>150</v>
      </c>
      <c r="H291" s="160">
        <v>5000</v>
      </c>
    </row>
    <row r="292" spans="1:8" ht="48" x14ac:dyDescent="0.25">
      <c r="A292" s="9">
        <v>265</v>
      </c>
      <c r="B292" s="7" t="s">
        <v>580</v>
      </c>
      <c r="C292" s="8" t="s">
        <v>581</v>
      </c>
      <c r="D292" s="8" t="s">
        <v>62</v>
      </c>
      <c r="E292" s="8" t="s">
        <v>34</v>
      </c>
      <c r="F292" s="160">
        <v>20000</v>
      </c>
      <c r="G292" s="161">
        <v>500</v>
      </c>
      <c r="H292" s="160">
        <v>10000</v>
      </c>
    </row>
    <row r="293" spans="1:8" ht="39.75" customHeight="1" x14ac:dyDescent="0.25">
      <c r="A293" s="9">
        <v>266</v>
      </c>
      <c r="B293" s="7" t="s">
        <v>582</v>
      </c>
      <c r="C293" s="8" t="s">
        <v>583</v>
      </c>
      <c r="D293" s="8" t="s">
        <v>28</v>
      </c>
      <c r="E293" s="8" t="s">
        <v>104</v>
      </c>
      <c r="F293" s="160">
        <v>20</v>
      </c>
      <c r="G293" s="161">
        <v>3</v>
      </c>
      <c r="H293" s="160">
        <v>1</v>
      </c>
    </row>
    <row r="294" spans="1:8" ht="40.5" customHeight="1" x14ac:dyDescent="0.25">
      <c r="A294" s="9">
        <v>267</v>
      </c>
      <c r="B294" s="7" t="s">
        <v>584</v>
      </c>
      <c r="C294" s="8" t="s">
        <v>585</v>
      </c>
      <c r="D294" s="8" t="s">
        <v>28</v>
      </c>
      <c r="E294" s="8" t="s">
        <v>20</v>
      </c>
      <c r="F294" s="160">
        <v>155.9</v>
      </c>
      <c r="G294" s="161">
        <v>6</v>
      </c>
      <c r="H294" s="160">
        <v>6</v>
      </c>
    </row>
    <row r="295" spans="1:8" ht="48" x14ac:dyDescent="0.25">
      <c r="A295" s="9">
        <v>268</v>
      </c>
      <c r="B295" s="7" t="s">
        <v>586</v>
      </c>
      <c r="C295" s="8" t="s">
        <v>587</v>
      </c>
      <c r="D295" s="8" t="s">
        <v>17</v>
      </c>
      <c r="E295" s="8" t="s">
        <v>364</v>
      </c>
      <c r="F295" s="160">
        <v>2000</v>
      </c>
      <c r="G295" s="161">
        <v>15</v>
      </c>
      <c r="H295" s="160">
        <v>10</v>
      </c>
    </row>
    <row r="296" spans="1:8" ht="69.75" customHeight="1" x14ac:dyDescent="0.25">
      <c r="A296" s="9">
        <v>269</v>
      </c>
      <c r="B296" s="7" t="s">
        <v>588</v>
      </c>
      <c r="C296" s="8" t="s">
        <v>589</v>
      </c>
      <c r="D296" s="8" t="s">
        <v>17</v>
      </c>
      <c r="E296" s="8" t="s">
        <v>104</v>
      </c>
      <c r="F296" s="160">
        <v>11</v>
      </c>
      <c r="G296" s="161">
        <v>0</v>
      </c>
      <c r="H296" s="160">
        <v>0</v>
      </c>
    </row>
    <row r="297" spans="1:8" ht="60" x14ac:dyDescent="0.25">
      <c r="A297" s="9">
        <v>270</v>
      </c>
      <c r="B297" s="7" t="s">
        <v>590</v>
      </c>
      <c r="C297" s="8" t="s">
        <v>589</v>
      </c>
      <c r="D297" s="8" t="s">
        <v>17</v>
      </c>
      <c r="E297" s="8">
        <v>2026</v>
      </c>
      <c r="F297" s="160">
        <v>75</v>
      </c>
      <c r="G297" s="161">
        <v>4</v>
      </c>
      <c r="H297" s="160">
        <v>2</v>
      </c>
    </row>
    <row r="298" spans="1:8" ht="48" x14ac:dyDescent="0.25">
      <c r="A298" s="9">
        <v>271</v>
      </c>
      <c r="B298" s="7" t="s">
        <v>591</v>
      </c>
      <c r="C298" s="8" t="s">
        <v>589</v>
      </c>
      <c r="D298" s="8" t="s">
        <v>17</v>
      </c>
      <c r="E298" s="8" t="s">
        <v>76</v>
      </c>
      <c r="F298" s="160">
        <v>390</v>
      </c>
      <c r="G298" s="161">
        <v>35</v>
      </c>
      <c r="H298" s="160">
        <v>0</v>
      </c>
    </row>
    <row r="299" spans="1:8" ht="48" x14ac:dyDescent="0.25">
      <c r="A299" s="9">
        <v>272</v>
      </c>
      <c r="B299" s="7" t="s">
        <v>592</v>
      </c>
      <c r="C299" s="8" t="s">
        <v>593</v>
      </c>
      <c r="D299" s="8" t="s">
        <v>17</v>
      </c>
      <c r="E299" s="8" t="s">
        <v>76</v>
      </c>
      <c r="F299" s="160">
        <v>1200</v>
      </c>
      <c r="G299" s="161">
        <v>0</v>
      </c>
      <c r="H299" s="160">
        <v>31.2</v>
      </c>
    </row>
    <row r="300" spans="1:8" ht="36" x14ac:dyDescent="0.25">
      <c r="A300" s="9">
        <v>273</v>
      </c>
      <c r="B300" s="7" t="s">
        <v>594</v>
      </c>
      <c r="C300" s="8" t="s">
        <v>595</v>
      </c>
      <c r="D300" s="9" t="s">
        <v>17</v>
      </c>
      <c r="E300" s="8" t="s">
        <v>76</v>
      </c>
      <c r="F300" s="161">
        <v>390</v>
      </c>
      <c r="G300" s="161">
        <v>30</v>
      </c>
      <c r="H300" s="160">
        <v>25</v>
      </c>
    </row>
    <row r="301" spans="1:8" ht="47.25" customHeight="1" x14ac:dyDescent="0.25">
      <c r="A301" s="9">
        <v>274</v>
      </c>
      <c r="B301" s="7" t="s">
        <v>596</v>
      </c>
      <c r="C301" s="8" t="s">
        <v>597</v>
      </c>
      <c r="D301" s="8" t="s">
        <v>45</v>
      </c>
      <c r="E301" s="8" t="s">
        <v>76</v>
      </c>
      <c r="F301" s="160">
        <v>196</v>
      </c>
      <c r="G301" s="161">
        <v>0</v>
      </c>
      <c r="H301" s="161">
        <v>0</v>
      </c>
    </row>
    <row r="302" spans="1:8" ht="24" x14ac:dyDescent="0.25">
      <c r="A302" s="9">
        <v>275</v>
      </c>
      <c r="B302" s="7" t="s">
        <v>598</v>
      </c>
      <c r="C302" s="8" t="s">
        <v>597</v>
      </c>
      <c r="D302" s="8" t="s">
        <v>45</v>
      </c>
      <c r="E302" s="8" t="s">
        <v>275</v>
      </c>
      <c r="F302" s="160">
        <v>600</v>
      </c>
      <c r="G302" s="161">
        <v>0</v>
      </c>
      <c r="H302" s="161">
        <v>0</v>
      </c>
    </row>
    <row r="303" spans="1:8" ht="36" x14ac:dyDescent="0.25">
      <c r="A303" s="9">
        <v>276</v>
      </c>
      <c r="B303" s="7" t="s">
        <v>599</v>
      </c>
      <c r="C303" s="8" t="s">
        <v>597</v>
      </c>
      <c r="D303" s="8" t="s">
        <v>45</v>
      </c>
      <c r="E303" s="8">
        <v>2025</v>
      </c>
      <c r="F303" s="160">
        <v>56</v>
      </c>
      <c r="G303" s="161">
        <v>0</v>
      </c>
      <c r="H303" s="161">
        <v>0</v>
      </c>
    </row>
    <row r="304" spans="1:8" ht="48" x14ac:dyDescent="0.25">
      <c r="A304" s="9">
        <v>277</v>
      </c>
      <c r="B304" s="7" t="s">
        <v>600</v>
      </c>
      <c r="C304" s="8" t="s">
        <v>597</v>
      </c>
      <c r="D304" s="8" t="s">
        <v>45</v>
      </c>
      <c r="E304" s="8" t="s">
        <v>275</v>
      </c>
      <c r="F304" s="160">
        <v>200</v>
      </c>
      <c r="G304" s="161">
        <v>0</v>
      </c>
      <c r="H304" s="161">
        <v>0</v>
      </c>
    </row>
    <row r="305" spans="1:8" ht="24" x14ac:dyDescent="0.25">
      <c r="A305" s="9">
        <v>278</v>
      </c>
      <c r="B305" s="7" t="s">
        <v>601</v>
      </c>
      <c r="C305" s="8" t="s">
        <v>597</v>
      </c>
      <c r="D305" s="8" t="s">
        <v>45</v>
      </c>
      <c r="E305" s="8" t="s">
        <v>76</v>
      </c>
      <c r="F305" s="160">
        <v>143</v>
      </c>
      <c r="G305" s="161">
        <v>0</v>
      </c>
      <c r="H305" s="161">
        <v>0</v>
      </c>
    </row>
    <row r="306" spans="1:8" ht="48" x14ac:dyDescent="0.25">
      <c r="A306" s="9">
        <v>279</v>
      </c>
      <c r="B306" s="7" t="s">
        <v>602</v>
      </c>
      <c r="C306" s="8" t="s">
        <v>603</v>
      </c>
      <c r="D306" s="8" t="s">
        <v>45</v>
      </c>
      <c r="E306" s="8" t="s">
        <v>20</v>
      </c>
      <c r="F306" s="160">
        <v>492.9</v>
      </c>
      <c r="G306" s="161">
        <v>0</v>
      </c>
      <c r="H306" s="161">
        <v>0</v>
      </c>
    </row>
    <row r="307" spans="1:8" ht="24" x14ac:dyDescent="0.25">
      <c r="A307" s="9">
        <v>280</v>
      </c>
      <c r="B307" s="7" t="s">
        <v>604</v>
      </c>
      <c r="C307" s="8" t="s">
        <v>605</v>
      </c>
      <c r="D307" s="8" t="s">
        <v>62</v>
      </c>
      <c r="E307" s="8" t="s">
        <v>63</v>
      </c>
      <c r="F307" s="160">
        <v>338.3</v>
      </c>
      <c r="G307" s="161">
        <v>0</v>
      </c>
      <c r="H307" s="161">
        <v>0</v>
      </c>
    </row>
    <row r="308" spans="1:8" ht="36" x14ac:dyDescent="0.25">
      <c r="A308" s="9">
        <v>281</v>
      </c>
      <c r="B308" s="7" t="s">
        <v>606</v>
      </c>
      <c r="C308" s="8" t="s">
        <v>605</v>
      </c>
      <c r="D308" s="8" t="s">
        <v>62</v>
      </c>
      <c r="E308" s="8" t="s">
        <v>461</v>
      </c>
      <c r="F308" s="160">
        <v>40</v>
      </c>
      <c r="G308" s="161">
        <v>0</v>
      </c>
      <c r="H308" s="161">
        <v>0</v>
      </c>
    </row>
    <row r="309" spans="1:8" ht="24" customHeight="1" x14ac:dyDescent="0.25">
      <c r="A309" s="9">
        <v>282</v>
      </c>
      <c r="B309" s="7" t="s">
        <v>607</v>
      </c>
      <c r="C309" s="8" t="s">
        <v>605</v>
      </c>
      <c r="D309" s="8" t="s">
        <v>62</v>
      </c>
      <c r="E309" s="8">
        <v>2028</v>
      </c>
      <c r="F309" s="160">
        <v>88.8</v>
      </c>
      <c r="G309" s="161">
        <v>0</v>
      </c>
      <c r="H309" s="161">
        <v>0</v>
      </c>
    </row>
    <row r="310" spans="1:8" ht="48" x14ac:dyDescent="0.25">
      <c r="A310" s="9">
        <v>283</v>
      </c>
      <c r="B310" s="7" t="s">
        <v>608</v>
      </c>
      <c r="C310" s="8" t="s">
        <v>605</v>
      </c>
      <c r="D310" s="8" t="s">
        <v>62</v>
      </c>
      <c r="E310" s="8" t="s">
        <v>461</v>
      </c>
      <c r="F310" s="160">
        <v>30.4</v>
      </c>
      <c r="G310" s="161">
        <v>0</v>
      </c>
      <c r="H310" s="161">
        <v>0</v>
      </c>
    </row>
    <row r="311" spans="1:8" ht="60" x14ac:dyDescent="0.25">
      <c r="A311" s="9">
        <v>284</v>
      </c>
      <c r="B311" s="7" t="s">
        <v>609</v>
      </c>
      <c r="C311" s="8" t="s">
        <v>605</v>
      </c>
      <c r="D311" s="8" t="s">
        <v>62</v>
      </c>
      <c r="E311" s="8">
        <v>2029</v>
      </c>
      <c r="F311" s="160">
        <v>28</v>
      </c>
      <c r="G311" s="161">
        <v>0</v>
      </c>
      <c r="H311" s="161">
        <v>0</v>
      </c>
    </row>
    <row r="312" spans="1:8" ht="132" x14ac:dyDescent="0.25">
      <c r="A312" s="9">
        <v>285</v>
      </c>
      <c r="B312" s="7" t="s">
        <v>610</v>
      </c>
      <c r="C312" s="8" t="s">
        <v>605</v>
      </c>
      <c r="D312" s="8" t="s">
        <v>62</v>
      </c>
      <c r="E312" s="8">
        <v>2030</v>
      </c>
      <c r="F312" s="160">
        <v>85</v>
      </c>
      <c r="G312" s="161">
        <v>0</v>
      </c>
      <c r="H312" s="161">
        <v>0</v>
      </c>
    </row>
    <row r="313" spans="1:8" ht="36" x14ac:dyDescent="0.25">
      <c r="A313" s="9">
        <v>286</v>
      </c>
      <c r="B313" s="7" t="s">
        <v>611</v>
      </c>
      <c r="C313" s="8" t="s">
        <v>605</v>
      </c>
      <c r="D313" s="8" t="s">
        <v>62</v>
      </c>
      <c r="E313" s="8">
        <v>2029</v>
      </c>
      <c r="F313" s="160">
        <v>35.520000000000003</v>
      </c>
      <c r="G313" s="161">
        <v>0</v>
      </c>
      <c r="H313" s="161">
        <v>0</v>
      </c>
    </row>
    <row r="314" spans="1:8" ht="36" x14ac:dyDescent="0.25">
      <c r="A314" s="9">
        <v>287</v>
      </c>
      <c r="B314" s="7" t="s">
        <v>612</v>
      </c>
      <c r="C314" s="8" t="s">
        <v>613</v>
      </c>
      <c r="D314" s="8" t="s">
        <v>45</v>
      </c>
      <c r="E314" s="8">
        <v>2025</v>
      </c>
      <c r="F314" s="160">
        <v>6624</v>
      </c>
      <c r="G314" s="161">
        <v>140</v>
      </c>
      <c r="H314" s="160">
        <v>303</v>
      </c>
    </row>
    <row r="315" spans="1:8" ht="24" x14ac:dyDescent="0.25">
      <c r="A315" s="9">
        <v>288</v>
      </c>
      <c r="B315" s="7" t="s">
        <v>614</v>
      </c>
      <c r="C315" s="8" t="s">
        <v>613</v>
      </c>
      <c r="D315" s="8" t="s">
        <v>45</v>
      </c>
      <c r="E315" s="8">
        <v>2030</v>
      </c>
      <c r="F315" s="160">
        <v>14274</v>
      </c>
      <c r="G315" s="161">
        <v>260</v>
      </c>
      <c r="H315" s="160">
        <v>704</v>
      </c>
    </row>
    <row r="316" spans="1:8" ht="60" x14ac:dyDescent="0.25">
      <c r="A316" s="9">
        <v>289</v>
      </c>
      <c r="B316" s="7" t="s">
        <v>615</v>
      </c>
      <c r="C316" s="8" t="s">
        <v>616</v>
      </c>
      <c r="D316" s="8" t="s">
        <v>62</v>
      </c>
      <c r="E316" s="8" t="s">
        <v>617</v>
      </c>
      <c r="F316" s="160">
        <v>8735</v>
      </c>
      <c r="G316" s="161">
        <v>778</v>
      </c>
      <c r="H316" s="160">
        <v>89</v>
      </c>
    </row>
    <row r="317" spans="1:8" ht="48" x14ac:dyDescent="0.25">
      <c r="A317" s="9">
        <v>290</v>
      </c>
      <c r="B317" s="7" t="s">
        <v>618</v>
      </c>
      <c r="C317" s="8" t="s">
        <v>619</v>
      </c>
      <c r="D317" s="8"/>
      <c r="E317" s="8" t="s">
        <v>20</v>
      </c>
      <c r="F317" s="160">
        <v>913</v>
      </c>
      <c r="G317" s="161">
        <v>0</v>
      </c>
      <c r="H317" s="160">
        <v>0</v>
      </c>
    </row>
    <row r="318" spans="1:8" ht="43.5" customHeight="1" x14ac:dyDescent="0.25">
      <c r="A318" s="9">
        <v>291</v>
      </c>
      <c r="B318" s="7" t="s">
        <v>620</v>
      </c>
      <c r="C318" s="8" t="s">
        <v>41</v>
      </c>
      <c r="D318" s="8" t="s">
        <v>62</v>
      </c>
      <c r="E318" s="8" t="s">
        <v>20</v>
      </c>
      <c r="F318" s="160">
        <v>900</v>
      </c>
      <c r="G318" s="161">
        <v>0</v>
      </c>
      <c r="H318" s="160">
        <v>0</v>
      </c>
    </row>
    <row r="319" spans="1:8" ht="36" x14ac:dyDescent="0.25">
      <c r="A319" s="9">
        <v>292</v>
      </c>
      <c r="B319" s="7" t="s">
        <v>621</v>
      </c>
      <c r="C319" s="8" t="s">
        <v>589</v>
      </c>
      <c r="D319" s="9" t="s">
        <v>28</v>
      </c>
      <c r="E319" s="8" t="s">
        <v>622</v>
      </c>
      <c r="F319" s="161">
        <v>230</v>
      </c>
      <c r="G319" s="161">
        <v>15</v>
      </c>
      <c r="H319" s="160">
        <v>0</v>
      </c>
    </row>
    <row r="320" spans="1:8" ht="64.5" customHeight="1" x14ac:dyDescent="0.25">
      <c r="A320" s="9">
        <v>293</v>
      </c>
      <c r="B320" s="7" t="s">
        <v>623</v>
      </c>
      <c r="C320" s="8" t="s">
        <v>1187</v>
      </c>
      <c r="D320" s="8" t="s">
        <v>17</v>
      </c>
      <c r="E320" s="8" t="s">
        <v>461</v>
      </c>
      <c r="F320" s="160">
        <v>370</v>
      </c>
      <c r="G320" s="160">
        <v>130</v>
      </c>
      <c r="H320" s="160">
        <v>5</v>
      </c>
    </row>
    <row r="321" spans="1:8" ht="24" x14ac:dyDescent="0.25">
      <c r="A321" s="9">
        <v>294</v>
      </c>
      <c r="B321" s="29" t="s">
        <v>624</v>
      </c>
      <c r="C321" s="8" t="s">
        <v>625</v>
      </c>
      <c r="D321" s="8" t="s">
        <v>45</v>
      </c>
      <c r="E321" s="8">
        <v>2025</v>
      </c>
      <c r="F321" s="160">
        <v>81.8</v>
      </c>
      <c r="G321" s="160">
        <v>5</v>
      </c>
      <c r="H321" s="160">
        <v>71.2</v>
      </c>
    </row>
    <row r="322" spans="1:8" ht="60" x14ac:dyDescent="0.25">
      <c r="A322" s="9">
        <v>295</v>
      </c>
      <c r="B322" s="11" t="s">
        <v>626</v>
      </c>
      <c r="C322" s="8" t="s">
        <v>627</v>
      </c>
      <c r="D322" s="8" t="s">
        <v>28</v>
      </c>
      <c r="E322" s="8" t="s">
        <v>628</v>
      </c>
      <c r="F322" s="160">
        <v>150</v>
      </c>
      <c r="G322" s="160">
        <v>8</v>
      </c>
      <c r="H322" s="160">
        <v>118.6</v>
      </c>
    </row>
    <row r="323" spans="1:8" ht="60" x14ac:dyDescent="0.25">
      <c r="A323" s="9">
        <v>296</v>
      </c>
      <c r="B323" s="11" t="s">
        <v>629</v>
      </c>
      <c r="C323" s="8" t="s">
        <v>627</v>
      </c>
      <c r="D323" s="8" t="s">
        <v>28</v>
      </c>
      <c r="E323" s="8" t="s">
        <v>628</v>
      </c>
      <c r="F323" s="160">
        <v>170</v>
      </c>
      <c r="G323" s="160">
        <v>5</v>
      </c>
      <c r="H323" s="160">
        <v>94.8</v>
      </c>
    </row>
    <row r="324" spans="1:8" ht="60" x14ac:dyDescent="0.25">
      <c r="A324" s="9">
        <v>297</v>
      </c>
      <c r="B324" s="12" t="s">
        <v>630</v>
      </c>
      <c r="C324" s="8" t="s">
        <v>627</v>
      </c>
      <c r="D324" s="13" t="s">
        <v>28</v>
      </c>
      <c r="E324" s="13" t="s">
        <v>628</v>
      </c>
      <c r="F324" s="162">
        <v>70</v>
      </c>
      <c r="G324" s="162">
        <v>5</v>
      </c>
      <c r="H324" s="163">
        <v>23.7</v>
      </c>
    </row>
    <row r="325" spans="1:8" ht="48" x14ac:dyDescent="0.25">
      <c r="A325" s="9">
        <v>298</v>
      </c>
      <c r="B325" s="12" t="s">
        <v>631</v>
      </c>
      <c r="C325" s="13" t="s">
        <v>585</v>
      </c>
      <c r="D325" s="13" t="s">
        <v>28</v>
      </c>
      <c r="E325" s="13" t="s">
        <v>54</v>
      </c>
      <c r="F325" s="162">
        <v>155.9</v>
      </c>
      <c r="G325" s="162">
        <v>6</v>
      </c>
      <c r="H325" s="163">
        <v>5628.9</v>
      </c>
    </row>
    <row r="326" spans="1:8" ht="48" x14ac:dyDescent="0.25">
      <c r="A326" s="67">
        <v>299</v>
      </c>
      <c r="B326" s="68" t="s">
        <v>632</v>
      </c>
      <c r="C326" s="69" t="s">
        <v>633</v>
      </c>
      <c r="D326" s="69" t="s">
        <v>28</v>
      </c>
      <c r="E326" s="69" t="s">
        <v>54</v>
      </c>
      <c r="F326" s="164">
        <v>42.8</v>
      </c>
      <c r="G326" s="164">
        <v>3</v>
      </c>
      <c r="H326" s="164">
        <v>7.8</v>
      </c>
    </row>
    <row r="327" spans="1:8" ht="24" x14ac:dyDescent="0.25">
      <c r="A327" s="67">
        <v>300</v>
      </c>
      <c r="B327" s="68" t="s">
        <v>634</v>
      </c>
      <c r="C327" s="69" t="s">
        <v>635</v>
      </c>
      <c r="D327" s="70" t="s">
        <v>45</v>
      </c>
      <c r="E327" s="71" t="s">
        <v>636</v>
      </c>
      <c r="F327" s="165">
        <v>322.41000000000003</v>
      </c>
      <c r="G327" s="165">
        <v>70</v>
      </c>
      <c r="H327" s="165">
        <v>57</v>
      </c>
    </row>
    <row r="328" spans="1:8" ht="24" x14ac:dyDescent="0.25">
      <c r="A328" s="67">
        <v>301</v>
      </c>
      <c r="B328" s="73" t="s">
        <v>637</v>
      </c>
      <c r="C328" s="69" t="s">
        <v>625</v>
      </c>
      <c r="D328" s="70" t="s">
        <v>62</v>
      </c>
      <c r="E328" s="71" t="s">
        <v>506</v>
      </c>
      <c r="F328" s="165">
        <v>418.5</v>
      </c>
      <c r="G328" s="165">
        <v>35</v>
      </c>
      <c r="H328" s="165">
        <v>82.6</v>
      </c>
    </row>
    <row r="329" spans="1:8" ht="36" x14ac:dyDescent="0.25">
      <c r="A329" s="67">
        <v>302</v>
      </c>
      <c r="B329" s="73" t="s">
        <v>638</v>
      </c>
      <c r="C329" s="69" t="s">
        <v>639</v>
      </c>
      <c r="D329" s="70" t="s">
        <v>28</v>
      </c>
      <c r="E329" s="71" t="s">
        <v>48</v>
      </c>
      <c r="F329" s="165">
        <v>399.92</v>
      </c>
      <c r="G329" s="165">
        <v>20</v>
      </c>
      <c r="H329" s="165">
        <v>1233.1600000000001</v>
      </c>
    </row>
    <row r="330" spans="1:8" ht="36" x14ac:dyDescent="0.25">
      <c r="A330" s="67">
        <v>303</v>
      </c>
      <c r="B330" s="73" t="s">
        <v>640</v>
      </c>
      <c r="C330" s="69" t="s">
        <v>641</v>
      </c>
      <c r="D330" s="70" t="s">
        <v>45</v>
      </c>
      <c r="E330" s="71">
        <v>2025</v>
      </c>
      <c r="F330" s="165">
        <v>49.63</v>
      </c>
      <c r="G330" s="165">
        <v>2</v>
      </c>
      <c r="H330" s="165">
        <v>3119.67</v>
      </c>
    </row>
    <row r="331" spans="1:8" ht="60" x14ac:dyDescent="0.25">
      <c r="A331" s="67">
        <v>304</v>
      </c>
      <c r="B331" s="73" t="s">
        <v>642</v>
      </c>
      <c r="C331" s="69" t="s">
        <v>643</v>
      </c>
      <c r="D331" s="70" t="s">
        <v>17</v>
      </c>
      <c r="E331" s="71" t="s">
        <v>201</v>
      </c>
      <c r="F331" s="165">
        <v>11.32</v>
      </c>
      <c r="G331" s="165">
        <v>4</v>
      </c>
      <c r="H331" s="165">
        <v>36.799999999999997</v>
      </c>
    </row>
    <row r="332" spans="1:8" ht="36" x14ac:dyDescent="0.25">
      <c r="A332" s="67">
        <v>305</v>
      </c>
      <c r="B332" s="73" t="s">
        <v>644</v>
      </c>
      <c r="C332" s="69" t="s">
        <v>645</v>
      </c>
      <c r="D332" s="70" t="s">
        <v>28</v>
      </c>
      <c r="E332" s="71" t="s">
        <v>506</v>
      </c>
      <c r="F332" s="165">
        <v>23.3</v>
      </c>
      <c r="G332" s="165">
        <v>2</v>
      </c>
      <c r="H332" s="165">
        <v>4</v>
      </c>
    </row>
    <row r="333" spans="1:8" ht="24" x14ac:dyDescent="0.25">
      <c r="A333" s="67">
        <v>306</v>
      </c>
      <c r="B333" s="74" t="s">
        <v>646</v>
      </c>
      <c r="C333" s="71" t="s">
        <v>647</v>
      </c>
      <c r="D333" s="71" t="s">
        <v>498</v>
      </c>
      <c r="E333" s="75" t="s">
        <v>48</v>
      </c>
      <c r="F333" s="165">
        <v>500</v>
      </c>
      <c r="G333" s="166">
        <v>4</v>
      </c>
      <c r="H333" s="165">
        <v>100</v>
      </c>
    </row>
    <row r="334" spans="1:8" ht="24" x14ac:dyDescent="0.25">
      <c r="A334" s="67">
        <v>307</v>
      </c>
      <c r="B334" s="74" t="s">
        <v>648</v>
      </c>
      <c r="C334" s="75" t="s">
        <v>541</v>
      </c>
      <c r="D334" s="71" t="s">
        <v>498</v>
      </c>
      <c r="E334" s="71" t="s">
        <v>37</v>
      </c>
      <c r="F334" s="166">
        <v>600</v>
      </c>
      <c r="G334" s="165">
        <v>200</v>
      </c>
      <c r="H334" s="165">
        <v>1100</v>
      </c>
    </row>
    <row r="335" spans="1:8" ht="36" x14ac:dyDescent="0.25">
      <c r="A335" s="67">
        <v>308</v>
      </c>
      <c r="B335" s="74" t="s">
        <v>649</v>
      </c>
      <c r="C335" s="71" t="s">
        <v>541</v>
      </c>
      <c r="D335" s="75" t="s">
        <v>498</v>
      </c>
      <c r="E335" s="71" t="s">
        <v>48</v>
      </c>
      <c r="F335" s="165">
        <v>300</v>
      </c>
      <c r="G335" s="166">
        <v>100</v>
      </c>
      <c r="H335" s="165">
        <v>150</v>
      </c>
    </row>
    <row r="336" spans="1:8" ht="24" x14ac:dyDescent="0.25">
      <c r="A336" s="67">
        <v>309</v>
      </c>
      <c r="B336" s="74" t="s">
        <v>650</v>
      </c>
      <c r="C336" s="75" t="s">
        <v>541</v>
      </c>
      <c r="D336" s="71" t="s">
        <v>498</v>
      </c>
      <c r="E336" s="75" t="s">
        <v>651</v>
      </c>
      <c r="F336" s="165">
        <v>300</v>
      </c>
      <c r="G336" s="165">
        <v>50</v>
      </c>
      <c r="H336" s="165">
        <v>0</v>
      </c>
    </row>
    <row r="337" spans="1:8" ht="24" x14ac:dyDescent="0.25">
      <c r="A337" s="67">
        <v>310</v>
      </c>
      <c r="B337" s="74" t="s">
        <v>652</v>
      </c>
      <c r="C337" s="71" t="s">
        <v>541</v>
      </c>
      <c r="D337" s="75" t="s">
        <v>498</v>
      </c>
      <c r="E337" s="71" t="s">
        <v>48</v>
      </c>
      <c r="F337" s="166">
        <v>300</v>
      </c>
      <c r="G337" s="165">
        <v>50</v>
      </c>
      <c r="H337" s="165">
        <v>0</v>
      </c>
    </row>
    <row r="338" spans="1:8" ht="24" x14ac:dyDescent="0.25">
      <c r="A338" s="67">
        <v>311</v>
      </c>
      <c r="B338" s="74" t="s">
        <v>653</v>
      </c>
      <c r="C338" s="75" t="s">
        <v>541</v>
      </c>
      <c r="D338" s="71" t="s">
        <v>498</v>
      </c>
      <c r="E338" s="75" t="s">
        <v>48</v>
      </c>
      <c r="F338" s="165">
        <v>200</v>
      </c>
      <c r="G338" s="166">
        <v>30</v>
      </c>
      <c r="H338" s="165">
        <v>0</v>
      </c>
    </row>
    <row r="339" spans="1:8" ht="36" x14ac:dyDescent="0.25">
      <c r="A339" s="67">
        <v>312</v>
      </c>
      <c r="B339" s="74" t="s">
        <v>654</v>
      </c>
      <c r="C339" s="71" t="s">
        <v>541</v>
      </c>
      <c r="D339" s="75" t="s">
        <v>498</v>
      </c>
      <c r="E339" s="71" t="s">
        <v>48</v>
      </c>
      <c r="F339" s="166">
        <v>200</v>
      </c>
      <c r="G339" s="165">
        <v>30</v>
      </c>
      <c r="H339" s="165">
        <v>0</v>
      </c>
    </row>
    <row r="340" spans="1:8" x14ac:dyDescent="0.25">
      <c r="A340" s="67">
        <v>313</v>
      </c>
      <c r="B340" s="74" t="s">
        <v>655</v>
      </c>
      <c r="C340" s="75" t="s">
        <v>656</v>
      </c>
      <c r="D340" s="71" t="s">
        <v>498</v>
      </c>
      <c r="E340" s="75" t="s">
        <v>48</v>
      </c>
      <c r="F340" s="165">
        <v>200</v>
      </c>
      <c r="G340" s="166">
        <v>30</v>
      </c>
      <c r="H340" s="165">
        <v>0</v>
      </c>
    </row>
    <row r="341" spans="1:8" ht="36" x14ac:dyDescent="0.25">
      <c r="A341" s="67">
        <v>314</v>
      </c>
      <c r="B341" s="74" t="s">
        <v>657</v>
      </c>
      <c r="C341" s="71" t="s">
        <v>541</v>
      </c>
      <c r="D341" s="75" t="s">
        <v>498</v>
      </c>
      <c r="E341" s="71" t="s">
        <v>63</v>
      </c>
      <c r="F341" s="166">
        <v>200</v>
      </c>
      <c r="G341" s="165">
        <v>30</v>
      </c>
      <c r="H341" s="165">
        <v>0</v>
      </c>
    </row>
    <row r="342" spans="1:8" ht="24" x14ac:dyDescent="0.25">
      <c r="A342" s="67">
        <v>315</v>
      </c>
      <c r="B342" s="74" t="s">
        <v>658</v>
      </c>
      <c r="C342" s="75" t="s">
        <v>541</v>
      </c>
      <c r="D342" s="71" t="s">
        <v>498</v>
      </c>
      <c r="E342" s="75" t="s">
        <v>63</v>
      </c>
      <c r="F342" s="165">
        <v>300</v>
      </c>
      <c r="G342" s="166">
        <v>30</v>
      </c>
      <c r="H342" s="165">
        <v>0</v>
      </c>
    </row>
    <row r="343" spans="1:8" x14ac:dyDescent="0.25">
      <c r="A343" s="67">
        <v>316</v>
      </c>
      <c r="B343" s="74" t="s">
        <v>659</v>
      </c>
      <c r="C343" s="71" t="s">
        <v>541</v>
      </c>
      <c r="D343" s="75" t="s">
        <v>498</v>
      </c>
      <c r="E343" s="71" t="s">
        <v>651</v>
      </c>
      <c r="F343" s="166">
        <v>150</v>
      </c>
      <c r="G343" s="165">
        <v>30</v>
      </c>
      <c r="H343" s="165">
        <v>0</v>
      </c>
    </row>
    <row r="344" spans="1:8" ht="36" x14ac:dyDescent="0.25">
      <c r="A344" s="67">
        <v>317</v>
      </c>
      <c r="B344" s="74" t="s">
        <v>660</v>
      </c>
      <c r="C344" s="75" t="s">
        <v>661</v>
      </c>
      <c r="D344" s="71" t="s">
        <v>498</v>
      </c>
      <c r="E344" s="75" t="s">
        <v>54</v>
      </c>
      <c r="F344" s="165">
        <v>10</v>
      </c>
      <c r="G344" s="166">
        <v>0</v>
      </c>
      <c r="H344" s="165">
        <v>0</v>
      </c>
    </row>
    <row r="345" spans="1:8" ht="24" x14ac:dyDescent="0.25">
      <c r="A345" s="67">
        <v>318</v>
      </c>
      <c r="B345" s="74" t="s">
        <v>662</v>
      </c>
      <c r="C345" s="71" t="s">
        <v>663</v>
      </c>
      <c r="D345" s="75" t="s">
        <v>498</v>
      </c>
      <c r="E345" s="71" t="s">
        <v>461</v>
      </c>
      <c r="F345" s="166">
        <v>200</v>
      </c>
      <c r="G345" s="165">
        <v>50</v>
      </c>
      <c r="H345" s="165">
        <v>0</v>
      </c>
    </row>
    <row r="346" spans="1:8" ht="24" x14ac:dyDescent="0.25">
      <c r="A346" s="67">
        <v>319</v>
      </c>
      <c r="B346" s="74" t="s">
        <v>664</v>
      </c>
      <c r="C346" s="75" t="s">
        <v>541</v>
      </c>
      <c r="D346" s="71" t="s">
        <v>498</v>
      </c>
      <c r="E346" s="75" t="s">
        <v>63</v>
      </c>
      <c r="F346" s="165">
        <v>100</v>
      </c>
      <c r="G346" s="166">
        <v>20</v>
      </c>
      <c r="H346" s="165">
        <v>0</v>
      </c>
    </row>
    <row r="347" spans="1:8" ht="24" x14ac:dyDescent="0.25">
      <c r="A347" s="67">
        <v>320</v>
      </c>
      <c r="B347" s="74" t="s">
        <v>665</v>
      </c>
      <c r="C347" s="71" t="s">
        <v>666</v>
      </c>
      <c r="D347" s="75" t="s">
        <v>498</v>
      </c>
      <c r="E347" s="71" t="s">
        <v>651</v>
      </c>
      <c r="F347" s="166">
        <v>100</v>
      </c>
      <c r="G347" s="165">
        <v>20</v>
      </c>
      <c r="H347" s="165">
        <v>0</v>
      </c>
    </row>
    <row r="348" spans="1:8" ht="24" x14ac:dyDescent="0.25">
      <c r="A348" s="67">
        <v>321</v>
      </c>
      <c r="B348" s="74" t="s">
        <v>667</v>
      </c>
      <c r="C348" s="75" t="s">
        <v>541</v>
      </c>
      <c r="D348" s="71" t="s">
        <v>498</v>
      </c>
      <c r="E348" s="75" t="s">
        <v>668</v>
      </c>
      <c r="F348" s="165">
        <v>150</v>
      </c>
      <c r="G348" s="166">
        <v>70</v>
      </c>
      <c r="H348" s="165">
        <v>0</v>
      </c>
    </row>
    <row r="349" spans="1:8" ht="36" x14ac:dyDescent="0.25">
      <c r="A349" s="67">
        <v>322</v>
      </c>
      <c r="B349" s="74" t="s">
        <v>669</v>
      </c>
      <c r="C349" s="71" t="s">
        <v>670</v>
      </c>
      <c r="D349" s="75" t="s">
        <v>498</v>
      </c>
      <c r="E349" s="71" t="s">
        <v>48</v>
      </c>
      <c r="F349" s="166">
        <v>39</v>
      </c>
      <c r="G349" s="165">
        <v>8</v>
      </c>
      <c r="H349" s="165">
        <v>271</v>
      </c>
    </row>
    <row r="350" spans="1:8" ht="24" x14ac:dyDescent="0.25">
      <c r="A350" s="67">
        <v>323</v>
      </c>
      <c r="B350" s="74" t="s">
        <v>671</v>
      </c>
      <c r="C350" s="71" t="s">
        <v>625</v>
      </c>
      <c r="D350" s="71" t="s">
        <v>498</v>
      </c>
      <c r="E350" s="71">
        <v>2025</v>
      </c>
      <c r="F350" s="165">
        <v>234.4</v>
      </c>
      <c r="G350" s="165">
        <v>6</v>
      </c>
      <c r="H350" s="165">
        <v>42.7</v>
      </c>
    </row>
    <row r="351" spans="1:8" ht="36" x14ac:dyDescent="0.25">
      <c r="A351" s="67">
        <v>324</v>
      </c>
      <c r="B351" s="74" t="s">
        <v>672</v>
      </c>
      <c r="C351" s="71" t="s">
        <v>673</v>
      </c>
      <c r="D351" s="71" t="s">
        <v>17</v>
      </c>
      <c r="E351" s="71" t="s">
        <v>628</v>
      </c>
      <c r="F351" s="165">
        <v>12.85</v>
      </c>
      <c r="G351" s="165">
        <v>4</v>
      </c>
      <c r="H351" s="165">
        <v>97.6</v>
      </c>
    </row>
    <row r="352" spans="1:8" ht="60" x14ac:dyDescent="0.25">
      <c r="A352" s="67">
        <v>325</v>
      </c>
      <c r="B352" s="74" t="s">
        <v>674</v>
      </c>
      <c r="C352" s="71" t="s">
        <v>675</v>
      </c>
      <c r="D352" s="75" t="s">
        <v>17</v>
      </c>
      <c r="E352" s="71" t="s">
        <v>48</v>
      </c>
      <c r="F352" s="166">
        <v>25.26</v>
      </c>
      <c r="G352" s="165">
        <v>3</v>
      </c>
      <c r="H352" s="165">
        <v>1.65</v>
      </c>
    </row>
    <row r="353" spans="1:8" ht="84" x14ac:dyDescent="0.25">
      <c r="A353" s="67">
        <v>326</v>
      </c>
      <c r="B353" s="74" t="s">
        <v>676</v>
      </c>
      <c r="C353" s="75" t="s">
        <v>677</v>
      </c>
      <c r="D353" s="71" t="s">
        <v>28</v>
      </c>
      <c r="E353" s="75" t="s">
        <v>48</v>
      </c>
      <c r="F353" s="165">
        <v>64.400000000000006</v>
      </c>
      <c r="G353" s="166">
        <v>5</v>
      </c>
      <c r="H353" s="165">
        <v>31.25</v>
      </c>
    </row>
    <row r="354" spans="1:8" ht="32.25" customHeight="1" x14ac:dyDescent="0.25">
      <c r="A354" s="67">
        <v>327</v>
      </c>
      <c r="B354" s="74" t="s">
        <v>678</v>
      </c>
      <c r="C354" s="71" t="s">
        <v>679</v>
      </c>
      <c r="D354" s="75" t="s">
        <v>28</v>
      </c>
      <c r="E354" s="71" t="s">
        <v>48</v>
      </c>
      <c r="F354" s="166">
        <v>10.74</v>
      </c>
      <c r="G354" s="165">
        <v>2</v>
      </c>
      <c r="H354" s="165">
        <v>3.9</v>
      </c>
    </row>
    <row r="355" spans="1:8" ht="24" x14ac:dyDescent="0.25">
      <c r="A355" s="67">
        <v>328</v>
      </c>
      <c r="B355" s="74" t="s">
        <v>680</v>
      </c>
      <c r="C355" s="75" t="s">
        <v>681</v>
      </c>
      <c r="D355" s="71" t="s">
        <v>28</v>
      </c>
      <c r="E355" s="75" t="s">
        <v>48</v>
      </c>
      <c r="F355" s="165">
        <v>11.24</v>
      </c>
      <c r="G355" s="166">
        <v>1</v>
      </c>
      <c r="H355" s="165">
        <v>0.505</v>
      </c>
    </row>
    <row r="356" spans="1:8" ht="48" x14ac:dyDescent="0.25">
      <c r="A356" s="67">
        <v>329</v>
      </c>
      <c r="B356" s="74" t="s">
        <v>682</v>
      </c>
      <c r="C356" s="71" t="s">
        <v>683</v>
      </c>
      <c r="D356" s="75" t="s">
        <v>17</v>
      </c>
      <c r="E356" s="71" t="s">
        <v>48</v>
      </c>
      <c r="F356" s="166">
        <v>61.89</v>
      </c>
      <c r="G356" s="165">
        <v>5</v>
      </c>
      <c r="H356" s="165">
        <v>38</v>
      </c>
    </row>
    <row r="357" spans="1:8" ht="24" x14ac:dyDescent="0.25">
      <c r="A357" s="67">
        <v>330</v>
      </c>
      <c r="B357" s="74" t="s">
        <v>684</v>
      </c>
      <c r="C357" s="75" t="s">
        <v>685</v>
      </c>
      <c r="D357" s="71" t="s">
        <v>498</v>
      </c>
      <c r="E357" s="75" t="s">
        <v>48</v>
      </c>
      <c r="F357" s="165">
        <v>20.9</v>
      </c>
      <c r="G357" s="166">
        <v>5</v>
      </c>
      <c r="H357" s="165">
        <v>36.6</v>
      </c>
    </row>
    <row r="358" spans="1:8" ht="24" x14ac:dyDescent="0.25">
      <c r="A358" s="67">
        <v>331</v>
      </c>
      <c r="B358" s="74" t="s">
        <v>686</v>
      </c>
      <c r="C358" s="71" t="s">
        <v>687</v>
      </c>
      <c r="D358" s="71" t="s">
        <v>45</v>
      </c>
      <c r="E358" s="71" t="s">
        <v>506</v>
      </c>
      <c r="F358" s="165">
        <v>1500</v>
      </c>
      <c r="G358" s="165">
        <v>200</v>
      </c>
      <c r="H358" s="165">
        <v>574.49</v>
      </c>
    </row>
    <row r="359" spans="1:8" ht="36" x14ac:dyDescent="0.25">
      <c r="A359" s="67">
        <v>332</v>
      </c>
      <c r="B359" s="74" t="s">
        <v>688</v>
      </c>
      <c r="C359" s="71" t="s">
        <v>689</v>
      </c>
      <c r="D359" s="76" t="s">
        <v>45</v>
      </c>
      <c r="E359" s="71" t="s">
        <v>690</v>
      </c>
      <c r="F359" s="165">
        <v>133.19999999999999</v>
      </c>
      <c r="G359" s="165">
        <v>55</v>
      </c>
      <c r="H359" s="165">
        <v>60</v>
      </c>
    </row>
    <row r="360" spans="1:8" ht="24" x14ac:dyDescent="0.25">
      <c r="A360" s="67">
        <v>333</v>
      </c>
      <c r="B360" s="74" t="s">
        <v>691</v>
      </c>
      <c r="C360" s="77" t="s">
        <v>692</v>
      </c>
      <c r="D360" s="78" t="s">
        <v>45</v>
      </c>
      <c r="E360" s="79" t="s">
        <v>37</v>
      </c>
      <c r="F360" s="165">
        <v>219.76</v>
      </c>
      <c r="G360" s="165">
        <v>5</v>
      </c>
      <c r="H360" s="165">
        <v>29.5</v>
      </c>
    </row>
    <row r="361" spans="1:8" ht="24" x14ac:dyDescent="0.25">
      <c r="A361" s="67">
        <v>334</v>
      </c>
      <c r="B361" s="80" t="s">
        <v>693</v>
      </c>
      <c r="C361" s="76" t="s">
        <v>692</v>
      </c>
      <c r="D361" s="75" t="s">
        <v>45</v>
      </c>
      <c r="E361" s="76" t="s">
        <v>37</v>
      </c>
      <c r="F361" s="167">
        <v>45.89</v>
      </c>
      <c r="G361" s="167">
        <v>3</v>
      </c>
      <c r="H361" s="167">
        <v>149.69999999999999</v>
      </c>
    </row>
    <row r="362" spans="1:8" ht="29.25" customHeight="1" x14ac:dyDescent="0.25">
      <c r="A362" s="67">
        <v>335</v>
      </c>
      <c r="B362" s="81" t="s">
        <v>694</v>
      </c>
      <c r="C362" s="78" t="s">
        <v>695</v>
      </c>
      <c r="D362" s="78" t="s">
        <v>498</v>
      </c>
      <c r="E362" s="78">
        <v>2026</v>
      </c>
      <c r="F362" s="168">
        <v>33.08</v>
      </c>
      <c r="G362" s="168">
        <v>4</v>
      </c>
      <c r="H362" s="169">
        <v>261.99400000000003</v>
      </c>
    </row>
    <row r="363" spans="1:8" ht="36.75" customHeight="1" x14ac:dyDescent="0.25">
      <c r="A363" s="67">
        <v>336</v>
      </c>
      <c r="B363" s="83" t="s">
        <v>696</v>
      </c>
      <c r="C363" s="78" t="s">
        <v>697</v>
      </c>
      <c r="D363" s="78" t="s">
        <v>28</v>
      </c>
      <c r="E363" s="78" t="s">
        <v>37</v>
      </c>
      <c r="F363" s="168">
        <v>8.7529219999999999</v>
      </c>
      <c r="G363" s="168">
        <v>5</v>
      </c>
      <c r="H363" s="168">
        <v>11.6</v>
      </c>
    </row>
    <row r="364" spans="1:8" ht="24.75" x14ac:dyDescent="0.25">
      <c r="A364" s="67">
        <v>337</v>
      </c>
      <c r="B364" s="84" t="s">
        <v>698</v>
      </c>
      <c r="C364" s="78" t="s">
        <v>699</v>
      </c>
      <c r="D364" s="85" t="s">
        <v>62</v>
      </c>
      <c r="E364" s="85" t="s">
        <v>54</v>
      </c>
      <c r="F364" s="170">
        <v>12</v>
      </c>
      <c r="G364" s="170">
        <v>8</v>
      </c>
      <c r="H364" s="170">
        <v>30</v>
      </c>
    </row>
    <row r="365" spans="1:8" ht="120" x14ac:dyDescent="0.25">
      <c r="A365" s="67">
        <v>338</v>
      </c>
      <c r="B365" s="83" t="s">
        <v>700</v>
      </c>
      <c r="C365" s="85" t="s">
        <v>505</v>
      </c>
      <c r="D365" s="85" t="s">
        <v>28</v>
      </c>
      <c r="E365" s="85" t="s">
        <v>506</v>
      </c>
      <c r="F365" s="170">
        <v>40</v>
      </c>
      <c r="G365" s="170">
        <v>0</v>
      </c>
      <c r="H365" s="170">
        <v>1.5</v>
      </c>
    </row>
    <row r="366" spans="1:8" ht="36.75" customHeight="1" x14ac:dyDescent="0.25">
      <c r="A366" s="67">
        <v>339</v>
      </c>
      <c r="B366" s="83" t="s">
        <v>701</v>
      </c>
      <c r="C366" s="85" t="s">
        <v>679</v>
      </c>
      <c r="D366" s="85" t="s">
        <v>28</v>
      </c>
      <c r="E366" s="85" t="s">
        <v>702</v>
      </c>
      <c r="F366" s="170">
        <v>81.7</v>
      </c>
      <c r="G366" s="170">
        <v>0</v>
      </c>
      <c r="H366" s="170">
        <v>22.5</v>
      </c>
    </row>
    <row r="367" spans="1:8" ht="36" x14ac:dyDescent="0.25">
      <c r="A367" s="67">
        <v>340</v>
      </c>
      <c r="B367" s="83" t="s">
        <v>703</v>
      </c>
      <c r="C367" s="85" t="s">
        <v>681</v>
      </c>
      <c r="D367" s="85" t="s">
        <v>28</v>
      </c>
      <c r="E367" s="85" t="s">
        <v>704</v>
      </c>
      <c r="F367" s="170">
        <v>57.8</v>
      </c>
      <c r="G367" s="170">
        <v>3</v>
      </c>
      <c r="H367" s="170">
        <v>17.899999999999999</v>
      </c>
    </row>
    <row r="368" spans="1:8" ht="24" x14ac:dyDescent="0.25">
      <c r="A368" s="67">
        <v>341</v>
      </c>
      <c r="B368" s="83" t="s">
        <v>705</v>
      </c>
      <c r="C368" s="85" t="s">
        <v>513</v>
      </c>
      <c r="D368" s="85" t="s">
        <v>62</v>
      </c>
      <c r="E368" s="85" t="s">
        <v>42</v>
      </c>
      <c r="F368" s="170">
        <v>232.5</v>
      </c>
      <c r="G368" s="170">
        <v>9</v>
      </c>
      <c r="H368" s="170">
        <v>4.3</v>
      </c>
    </row>
    <row r="369" spans="1:11" ht="72" x14ac:dyDescent="0.25">
      <c r="A369" s="67">
        <v>342</v>
      </c>
      <c r="B369" s="83" t="s">
        <v>706</v>
      </c>
      <c r="C369" s="85" t="s">
        <v>513</v>
      </c>
      <c r="D369" s="85" t="s">
        <v>62</v>
      </c>
      <c r="E369" s="85" t="s">
        <v>206</v>
      </c>
      <c r="F369" s="170">
        <v>242.7</v>
      </c>
      <c r="G369" s="170">
        <v>100</v>
      </c>
      <c r="H369" s="170">
        <v>269.10000000000002</v>
      </c>
      <c r="K369" s="62"/>
    </row>
    <row r="370" spans="1:11" ht="36" x14ac:dyDescent="0.25">
      <c r="A370" s="67">
        <v>343</v>
      </c>
      <c r="B370" s="83" t="s">
        <v>707</v>
      </c>
      <c r="C370" s="85" t="s">
        <v>708</v>
      </c>
      <c r="D370" s="85" t="s">
        <v>28</v>
      </c>
      <c r="E370" s="85" t="s">
        <v>37</v>
      </c>
      <c r="F370" s="170">
        <v>80</v>
      </c>
      <c r="G370" s="170">
        <v>44</v>
      </c>
      <c r="H370" s="170">
        <v>36.5</v>
      </c>
    </row>
    <row r="371" spans="1:11" ht="24" x14ac:dyDescent="0.25">
      <c r="A371" s="67">
        <v>344</v>
      </c>
      <c r="B371" s="83" t="s">
        <v>709</v>
      </c>
      <c r="C371" s="85" t="s">
        <v>710</v>
      </c>
      <c r="D371" s="85" t="s">
        <v>17</v>
      </c>
      <c r="E371" s="85" t="s">
        <v>711</v>
      </c>
      <c r="F371" s="170">
        <v>70</v>
      </c>
      <c r="G371" s="170">
        <v>20</v>
      </c>
      <c r="H371" s="170">
        <v>25</v>
      </c>
    </row>
    <row r="372" spans="1:11" ht="45" customHeight="1" x14ac:dyDescent="0.25">
      <c r="A372" s="67">
        <v>345</v>
      </c>
      <c r="B372" s="83" t="s">
        <v>712</v>
      </c>
      <c r="C372" s="85" t="s">
        <v>513</v>
      </c>
      <c r="D372" s="85" t="s">
        <v>62</v>
      </c>
      <c r="E372" s="85" t="s">
        <v>506</v>
      </c>
      <c r="F372" s="170">
        <v>15</v>
      </c>
      <c r="G372" s="170">
        <v>0</v>
      </c>
      <c r="H372" s="170">
        <v>3</v>
      </c>
    </row>
    <row r="373" spans="1:11" ht="84" customHeight="1" x14ac:dyDescent="0.25">
      <c r="A373" s="67">
        <v>346</v>
      </c>
      <c r="B373" s="86" t="s">
        <v>713</v>
      </c>
      <c r="C373" s="87" t="s">
        <v>714</v>
      </c>
      <c r="D373" s="87" t="s">
        <v>62</v>
      </c>
      <c r="E373" s="87" t="s">
        <v>37</v>
      </c>
      <c r="F373" s="171">
        <v>27.4</v>
      </c>
      <c r="G373" s="171">
        <v>8</v>
      </c>
      <c r="H373" s="171">
        <v>256.05399999999997</v>
      </c>
    </row>
    <row r="374" spans="1:11" ht="38.25" customHeight="1" x14ac:dyDescent="0.25">
      <c r="A374" s="67">
        <v>347</v>
      </c>
      <c r="B374" s="86" t="s">
        <v>715</v>
      </c>
      <c r="C374" s="87" t="s">
        <v>716</v>
      </c>
      <c r="D374" s="87" t="s">
        <v>45</v>
      </c>
      <c r="E374" s="87" t="s">
        <v>63</v>
      </c>
      <c r="F374" s="171">
        <v>150</v>
      </c>
      <c r="G374" s="171">
        <v>20</v>
      </c>
      <c r="H374" s="171">
        <v>30</v>
      </c>
    </row>
    <row r="375" spans="1:11" ht="36" x14ac:dyDescent="0.25">
      <c r="A375" s="67">
        <v>348</v>
      </c>
      <c r="B375" s="86" t="s">
        <v>717</v>
      </c>
      <c r="C375" s="87" t="s">
        <v>718</v>
      </c>
      <c r="D375" s="87" t="s">
        <v>28</v>
      </c>
      <c r="E375" s="87" t="s">
        <v>461</v>
      </c>
      <c r="F375" s="171">
        <v>15</v>
      </c>
      <c r="G375" s="171">
        <v>5</v>
      </c>
      <c r="H375" s="171">
        <v>7.4</v>
      </c>
    </row>
    <row r="376" spans="1:11" ht="36" x14ac:dyDescent="0.25">
      <c r="A376" s="67">
        <v>349</v>
      </c>
      <c r="B376" s="86" t="s">
        <v>717</v>
      </c>
      <c r="C376" s="87" t="s">
        <v>719</v>
      </c>
      <c r="D376" s="87" t="s">
        <v>13</v>
      </c>
      <c r="E376" s="87" t="s">
        <v>461</v>
      </c>
      <c r="F376" s="171">
        <v>7.2</v>
      </c>
      <c r="G376" s="171">
        <v>11</v>
      </c>
      <c r="H376" s="171">
        <v>6.843</v>
      </c>
    </row>
    <row r="377" spans="1:11" ht="24" x14ac:dyDescent="0.25">
      <c r="A377" s="67">
        <v>350</v>
      </c>
      <c r="B377" s="86" t="s">
        <v>720</v>
      </c>
      <c r="C377" s="87" t="s">
        <v>625</v>
      </c>
      <c r="D377" s="87" t="s">
        <v>45</v>
      </c>
      <c r="E377" s="87" t="s">
        <v>37</v>
      </c>
      <c r="F377" s="171">
        <v>27.8</v>
      </c>
      <c r="G377" s="171">
        <v>2</v>
      </c>
      <c r="H377" s="171">
        <v>15</v>
      </c>
    </row>
    <row r="378" spans="1:11" ht="24" x14ac:dyDescent="0.25">
      <c r="A378" s="67">
        <v>351</v>
      </c>
      <c r="B378" s="88" t="s">
        <v>721</v>
      </c>
      <c r="C378" s="89" t="s">
        <v>722</v>
      </c>
      <c r="D378" s="89" t="s">
        <v>17</v>
      </c>
      <c r="E378" s="89" t="s">
        <v>668</v>
      </c>
      <c r="F378" s="172">
        <v>250</v>
      </c>
      <c r="G378" s="172">
        <v>50</v>
      </c>
      <c r="H378" s="172">
        <v>3.99</v>
      </c>
    </row>
    <row r="379" spans="1:11" ht="36" x14ac:dyDescent="0.25">
      <c r="A379" s="67">
        <v>352</v>
      </c>
      <c r="B379" s="159" t="s">
        <v>1185</v>
      </c>
      <c r="C379" s="91" t="s">
        <v>1188</v>
      </c>
      <c r="D379" s="91" t="s">
        <v>28</v>
      </c>
      <c r="E379" s="92" t="s">
        <v>63</v>
      </c>
      <c r="F379" s="173">
        <v>750</v>
      </c>
      <c r="G379" s="173">
        <v>250</v>
      </c>
      <c r="H379" s="173">
        <v>2500</v>
      </c>
    </row>
    <row r="380" spans="1:11" ht="36" x14ac:dyDescent="0.25">
      <c r="A380" s="67">
        <v>353</v>
      </c>
      <c r="B380" s="159" t="s">
        <v>1184</v>
      </c>
      <c r="C380" s="90" t="s">
        <v>723</v>
      </c>
      <c r="D380" s="90" t="s">
        <v>45</v>
      </c>
      <c r="E380" s="90" t="s">
        <v>54</v>
      </c>
      <c r="F380" s="174">
        <v>160</v>
      </c>
      <c r="G380" s="174">
        <v>8</v>
      </c>
      <c r="H380" s="174">
        <v>6.7</v>
      </c>
    </row>
    <row r="381" spans="1:11" x14ac:dyDescent="0.25">
      <c r="A381" s="93"/>
      <c r="B381" s="94" t="s">
        <v>67</v>
      </c>
      <c r="C381" s="95"/>
      <c r="D381" s="95"/>
      <c r="E381" s="95"/>
      <c r="F381" s="230">
        <f>SUM(F256:F380)</f>
        <v>98340.142921999999</v>
      </c>
      <c r="G381" s="230">
        <f>SUM(G256:G380)</f>
        <v>5261</v>
      </c>
      <c r="H381" s="230">
        <f>SUM(H256:H380)</f>
        <v>38283.605999999985</v>
      </c>
    </row>
    <row r="382" spans="1:11" x14ac:dyDescent="0.25">
      <c r="A382" s="246" t="s">
        <v>724</v>
      </c>
      <c r="B382" s="247"/>
      <c r="C382" s="247"/>
      <c r="D382" s="247"/>
      <c r="E382" s="247"/>
      <c r="F382" s="247"/>
      <c r="G382" s="247"/>
      <c r="H382" s="248"/>
    </row>
    <row r="383" spans="1:11" ht="60" x14ac:dyDescent="0.25">
      <c r="A383" s="96">
        <v>354</v>
      </c>
      <c r="B383" s="97" t="s">
        <v>725</v>
      </c>
      <c r="C383" s="95" t="s">
        <v>726</v>
      </c>
      <c r="D383" s="98" t="s">
        <v>45</v>
      </c>
      <c r="E383" s="95" t="s">
        <v>101</v>
      </c>
      <c r="F383" s="196">
        <v>200</v>
      </c>
      <c r="G383" s="197">
        <v>10</v>
      </c>
      <c r="H383" s="196">
        <v>15</v>
      </c>
    </row>
    <row r="384" spans="1:11" ht="36" x14ac:dyDescent="0.25">
      <c r="A384" s="99">
        <v>355</v>
      </c>
      <c r="B384" s="100" t="s">
        <v>727</v>
      </c>
      <c r="C384" s="78" t="s">
        <v>728</v>
      </c>
      <c r="D384" s="67" t="s">
        <v>17</v>
      </c>
      <c r="E384" s="78" t="s">
        <v>228</v>
      </c>
      <c r="F384" s="168">
        <v>45</v>
      </c>
      <c r="G384" s="198">
        <v>20</v>
      </c>
      <c r="H384" s="168">
        <v>6</v>
      </c>
    </row>
    <row r="385" spans="1:8" ht="36" x14ac:dyDescent="0.25">
      <c r="A385" s="96">
        <v>356</v>
      </c>
      <c r="B385" s="101" t="s">
        <v>729</v>
      </c>
      <c r="C385" s="69" t="s">
        <v>730</v>
      </c>
      <c r="D385" s="69" t="s">
        <v>62</v>
      </c>
      <c r="E385" s="69" t="s">
        <v>731</v>
      </c>
      <c r="F385" s="164">
        <v>576</v>
      </c>
      <c r="G385" s="199">
        <v>10</v>
      </c>
      <c r="H385" s="164">
        <v>2.6</v>
      </c>
    </row>
    <row r="386" spans="1:8" ht="24" x14ac:dyDescent="0.25">
      <c r="A386" s="99">
        <v>357</v>
      </c>
      <c r="B386" s="101" t="s">
        <v>732</v>
      </c>
      <c r="C386" s="69" t="s">
        <v>733</v>
      </c>
      <c r="D386" s="69" t="s">
        <v>17</v>
      </c>
      <c r="E386" s="103" t="s">
        <v>37</v>
      </c>
      <c r="F386" s="200">
        <v>25</v>
      </c>
      <c r="G386" s="200">
        <v>20</v>
      </c>
      <c r="H386" s="200">
        <v>2.2999999999999998</v>
      </c>
    </row>
    <row r="387" spans="1:8" ht="24" x14ac:dyDescent="0.25">
      <c r="A387" s="96">
        <v>358</v>
      </c>
      <c r="B387" s="101" t="s">
        <v>734</v>
      </c>
      <c r="C387" s="69" t="s">
        <v>733</v>
      </c>
      <c r="D387" s="69" t="s">
        <v>17</v>
      </c>
      <c r="E387" s="103" t="s">
        <v>461</v>
      </c>
      <c r="F387" s="200">
        <v>20</v>
      </c>
      <c r="G387" s="200">
        <v>10</v>
      </c>
      <c r="H387" s="200">
        <v>1.1000000000000001</v>
      </c>
    </row>
    <row r="388" spans="1:8" ht="24" x14ac:dyDescent="0.25">
      <c r="A388" s="99">
        <v>359</v>
      </c>
      <c r="B388" s="101" t="s">
        <v>735</v>
      </c>
      <c r="C388" s="69" t="s">
        <v>736</v>
      </c>
      <c r="D388" s="69" t="s">
        <v>17</v>
      </c>
      <c r="E388" s="103">
        <v>2026</v>
      </c>
      <c r="F388" s="200">
        <v>6</v>
      </c>
      <c r="G388" s="200">
        <v>5</v>
      </c>
      <c r="H388" s="200">
        <v>0.5</v>
      </c>
    </row>
    <row r="389" spans="1:8" ht="36" x14ac:dyDescent="0.25">
      <c r="A389" s="96">
        <v>360</v>
      </c>
      <c r="B389" s="101" t="s">
        <v>737</v>
      </c>
      <c r="C389" s="69" t="s">
        <v>736</v>
      </c>
      <c r="D389" s="69" t="s">
        <v>17</v>
      </c>
      <c r="E389" s="103" t="s">
        <v>461</v>
      </c>
      <c r="F389" s="200">
        <v>20</v>
      </c>
      <c r="G389" s="200">
        <v>8</v>
      </c>
      <c r="H389" s="200">
        <v>0.9</v>
      </c>
    </row>
    <row r="390" spans="1:8" ht="32.25" customHeight="1" x14ac:dyDescent="0.25">
      <c r="A390" s="99">
        <v>361</v>
      </c>
      <c r="B390" s="101" t="s">
        <v>738</v>
      </c>
      <c r="C390" s="69" t="s">
        <v>739</v>
      </c>
      <c r="D390" s="69" t="s">
        <v>17</v>
      </c>
      <c r="E390" s="103" t="s">
        <v>461</v>
      </c>
      <c r="F390" s="200">
        <v>50</v>
      </c>
      <c r="G390" s="200">
        <v>10</v>
      </c>
      <c r="H390" s="200">
        <v>1.1000000000000001</v>
      </c>
    </row>
    <row r="391" spans="1:8" ht="24" x14ac:dyDescent="0.25">
      <c r="A391" s="96">
        <v>362</v>
      </c>
      <c r="B391" s="101" t="s">
        <v>740</v>
      </c>
      <c r="C391" s="69" t="s">
        <v>741</v>
      </c>
      <c r="D391" s="69" t="s">
        <v>17</v>
      </c>
      <c r="E391" s="103" t="s">
        <v>461</v>
      </c>
      <c r="F391" s="200">
        <v>5</v>
      </c>
      <c r="G391" s="200">
        <v>5</v>
      </c>
      <c r="H391" s="200">
        <v>0.5</v>
      </c>
    </row>
    <row r="392" spans="1:8" ht="24" x14ac:dyDescent="0.25">
      <c r="A392" s="99">
        <v>363</v>
      </c>
      <c r="B392" s="104" t="s">
        <v>742</v>
      </c>
      <c r="C392" s="76" t="s">
        <v>743</v>
      </c>
      <c r="D392" s="76" t="s">
        <v>17</v>
      </c>
      <c r="E392" s="105" t="s">
        <v>461</v>
      </c>
      <c r="F392" s="201">
        <v>13</v>
      </c>
      <c r="G392" s="201">
        <v>3</v>
      </c>
      <c r="H392" s="201">
        <v>0.3</v>
      </c>
    </row>
    <row r="393" spans="1:8" x14ac:dyDescent="0.25">
      <c r="A393" s="67"/>
      <c r="B393" s="106" t="s">
        <v>67</v>
      </c>
      <c r="C393" s="107"/>
      <c r="D393" s="107"/>
      <c r="E393" s="108"/>
      <c r="F393" s="223">
        <f>SUM(F386:F392,F383:F385)</f>
        <v>960</v>
      </c>
      <c r="G393" s="223">
        <f>SUM(G386:G392,G383:G385)</f>
        <v>101</v>
      </c>
      <c r="H393" s="223">
        <f>SUM(H386:H392,H383:H385)</f>
        <v>30.3</v>
      </c>
    </row>
    <row r="394" spans="1:8" x14ac:dyDescent="0.25">
      <c r="A394" s="249" t="s">
        <v>744</v>
      </c>
      <c r="B394" s="250"/>
      <c r="C394" s="250"/>
      <c r="D394" s="250"/>
      <c r="E394" s="250"/>
      <c r="F394" s="250"/>
      <c r="G394" s="250"/>
      <c r="H394" s="251"/>
    </row>
    <row r="395" spans="1:8" ht="48" x14ac:dyDescent="0.25">
      <c r="A395" s="99">
        <v>364</v>
      </c>
      <c r="B395" s="100" t="s">
        <v>745</v>
      </c>
      <c r="C395" s="78" t="s">
        <v>119</v>
      </c>
      <c r="D395" s="78" t="s">
        <v>45</v>
      </c>
      <c r="E395" s="78" t="s">
        <v>85</v>
      </c>
      <c r="F395" s="196">
        <v>742.94</v>
      </c>
      <c r="G395" s="198">
        <v>37</v>
      </c>
      <c r="H395" s="168">
        <v>377.07</v>
      </c>
    </row>
    <row r="396" spans="1:8" ht="25.5" customHeight="1" x14ac:dyDescent="0.25">
      <c r="A396" s="99">
        <v>365</v>
      </c>
      <c r="B396" s="100" t="s">
        <v>746</v>
      </c>
      <c r="C396" s="78" t="s">
        <v>225</v>
      </c>
      <c r="D396" s="78" t="s">
        <v>28</v>
      </c>
      <c r="E396" s="78" t="s">
        <v>123</v>
      </c>
      <c r="F396" s="168">
        <v>150</v>
      </c>
      <c r="G396" s="198">
        <v>100</v>
      </c>
      <c r="H396" s="168">
        <v>0</v>
      </c>
    </row>
    <row r="397" spans="1:8" ht="21.75" customHeight="1" x14ac:dyDescent="0.25">
      <c r="A397" s="99">
        <v>366</v>
      </c>
      <c r="B397" s="100" t="s">
        <v>747</v>
      </c>
      <c r="C397" s="78" t="s">
        <v>748</v>
      </c>
      <c r="D397" s="78" t="s">
        <v>45</v>
      </c>
      <c r="E397" s="78" t="s">
        <v>112</v>
      </c>
      <c r="F397" s="168">
        <v>120</v>
      </c>
      <c r="G397" s="198">
        <v>0</v>
      </c>
      <c r="H397" s="168">
        <v>0</v>
      </c>
    </row>
    <row r="398" spans="1:8" ht="31.5" customHeight="1" x14ac:dyDescent="0.25">
      <c r="A398" s="99">
        <v>367</v>
      </c>
      <c r="B398" s="100" t="s">
        <v>749</v>
      </c>
      <c r="C398" s="78" t="s">
        <v>750</v>
      </c>
      <c r="D398" s="78" t="s">
        <v>45</v>
      </c>
      <c r="E398" s="78" t="s">
        <v>751</v>
      </c>
      <c r="F398" s="168">
        <v>210</v>
      </c>
      <c r="G398" s="198">
        <v>0</v>
      </c>
      <c r="H398" s="168">
        <v>0</v>
      </c>
    </row>
    <row r="399" spans="1:8" ht="24" x14ac:dyDescent="0.25">
      <c r="A399" s="99">
        <v>368</v>
      </c>
      <c r="B399" s="100" t="s">
        <v>752</v>
      </c>
      <c r="C399" s="78" t="s">
        <v>753</v>
      </c>
      <c r="D399" s="78" t="s">
        <v>45</v>
      </c>
      <c r="E399" s="78" t="s">
        <v>754</v>
      </c>
      <c r="F399" s="168">
        <v>30</v>
      </c>
      <c r="G399" s="198">
        <v>0</v>
      </c>
      <c r="H399" s="168">
        <v>0</v>
      </c>
    </row>
    <row r="400" spans="1:8" ht="26.25" customHeight="1" x14ac:dyDescent="0.25">
      <c r="A400" s="99">
        <v>369</v>
      </c>
      <c r="B400" s="100" t="s">
        <v>755</v>
      </c>
      <c r="C400" s="78" t="s">
        <v>756</v>
      </c>
      <c r="D400" s="78" t="s">
        <v>45</v>
      </c>
      <c r="E400" s="78" t="s">
        <v>71</v>
      </c>
      <c r="F400" s="168">
        <v>150</v>
      </c>
      <c r="G400" s="198">
        <v>0</v>
      </c>
      <c r="H400" s="168">
        <v>0</v>
      </c>
    </row>
    <row r="401" spans="1:8" ht="23.25" customHeight="1" x14ac:dyDescent="0.25">
      <c r="A401" s="99">
        <v>370</v>
      </c>
      <c r="B401" s="100" t="s">
        <v>757</v>
      </c>
      <c r="C401" s="78" t="s">
        <v>758</v>
      </c>
      <c r="D401" s="78" t="s">
        <v>45</v>
      </c>
      <c r="E401" s="78" t="s">
        <v>371</v>
      </c>
      <c r="F401" s="168">
        <v>271.2</v>
      </c>
      <c r="G401" s="198">
        <v>0</v>
      </c>
      <c r="H401" s="168">
        <v>0</v>
      </c>
    </row>
    <row r="402" spans="1:8" ht="32.25" customHeight="1" x14ac:dyDescent="0.25">
      <c r="A402" s="99">
        <v>371</v>
      </c>
      <c r="B402" s="100" t="s">
        <v>759</v>
      </c>
      <c r="C402" s="78" t="s">
        <v>760</v>
      </c>
      <c r="D402" s="78" t="s">
        <v>13</v>
      </c>
      <c r="E402" s="78" t="s">
        <v>542</v>
      </c>
      <c r="F402" s="168">
        <v>11.4</v>
      </c>
      <c r="G402" s="198">
        <v>0</v>
      </c>
      <c r="H402" s="168">
        <v>0</v>
      </c>
    </row>
    <row r="403" spans="1:8" x14ac:dyDescent="0.25">
      <c r="A403" s="99">
        <v>372</v>
      </c>
      <c r="B403" s="100" t="s">
        <v>761</v>
      </c>
      <c r="C403" s="78" t="s">
        <v>762</v>
      </c>
      <c r="D403" s="78" t="s">
        <v>45</v>
      </c>
      <c r="E403" s="78" t="s">
        <v>731</v>
      </c>
      <c r="F403" s="168">
        <v>120</v>
      </c>
      <c r="G403" s="198">
        <v>0</v>
      </c>
      <c r="H403" s="168">
        <v>0</v>
      </c>
    </row>
    <row r="404" spans="1:8" ht="24" x14ac:dyDescent="0.25">
      <c r="A404" s="99">
        <v>373</v>
      </c>
      <c r="B404" s="100" t="s">
        <v>763</v>
      </c>
      <c r="C404" s="78" t="s">
        <v>41</v>
      </c>
      <c r="D404" s="78" t="s">
        <v>764</v>
      </c>
      <c r="E404" s="78" t="s">
        <v>765</v>
      </c>
      <c r="F404" s="168">
        <v>4100</v>
      </c>
      <c r="G404" s="198">
        <v>0</v>
      </c>
      <c r="H404" s="168">
        <v>0</v>
      </c>
    </row>
    <row r="405" spans="1:8" ht="36" x14ac:dyDescent="0.25">
      <c r="A405" s="99">
        <v>374</v>
      </c>
      <c r="B405" s="100" t="s">
        <v>766</v>
      </c>
      <c r="C405" s="78" t="s">
        <v>767</v>
      </c>
      <c r="D405" s="78" t="s">
        <v>17</v>
      </c>
      <c r="E405" s="78">
        <v>2026</v>
      </c>
      <c r="F405" s="168">
        <v>69.5</v>
      </c>
      <c r="G405" s="198">
        <v>8</v>
      </c>
      <c r="H405" s="168">
        <v>3.8</v>
      </c>
    </row>
    <row r="406" spans="1:8" ht="96" x14ac:dyDescent="0.25">
      <c r="A406" s="99">
        <v>375</v>
      </c>
      <c r="B406" s="100" t="s">
        <v>768</v>
      </c>
      <c r="C406" s="78" t="s">
        <v>769</v>
      </c>
      <c r="D406" s="78" t="s">
        <v>17</v>
      </c>
      <c r="E406" s="78" t="s">
        <v>63</v>
      </c>
      <c r="F406" s="168">
        <v>45</v>
      </c>
      <c r="G406" s="168">
        <v>20</v>
      </c>
      <c r="H406" s="168">
        <v>20</v>
      </c>
    </row>
    <row r="407" spans="1:8" ht="48" x14ac:dyDescent="0.25">
      <c r="A407" s="99">
        <v>376</v>
      </c>
      <c r="B407" s="83" t="s">
        <v>770</v>
      </c>
      <c r="C407" s="78" t="s">
        <v>771</v>
      </c>
      <c r="D407" s="78" t="s">
        <v>17</v>
      </c>
      <c r="E407" s="78" t="s">
        <v>63</v>
      </c>
      <c r="F407" s="168">
        <v>30</v>
      </c>
      <c r="G407" s="168">
        <v>10</v>
      </c>
      <c r="H407" s="168">
        <v>20</v>
      </c>
    </row>
    <row r="408" spans="1:8" ht="48" x14ac:dyDescent="0.25">
      <c r="A408" s="99">
        <v>377</v>
      </c>
      <c r="B408" s="109" t="s">
        <v>772</v>
      </c>
      <c r="C408" s="69" t="s">
        <v>773</v>
      </c>
      <c r="D408" s="69" t="s">
        <v>17</v>
      </c>
      <c r="E408" s="69" t="s">
        <v>63</v>
      </c>
      <c r="F408" s="164">
        <v>70</v>
      </c>
      <c r="G408" s="164">
        <v>5</v>
      </c>
      <c r="H408" s="164">
        <v>20</v>
      </c>
    </row>
    <row r="409" spans="1:8" ht="24" x14ac:dyDescent="0.25">
      <c r="A409" s="99">
        <v>378</v>
      </c>
      <c r="B409" s="100" t="s">
        <v>774</v>
      </c>
      <c r="C409" s="78" t="s">
        <v>775</v>
      </c>
      <c r="D409" s="78" t="s">
        <v>28</v>
      </c>
      <c r="E409" s="78" t="s">
        <v>776</v>
      </c>
      <c r="F409" s="168">
        <v>85</v>
      </c>
      <c r="G409" s="168">
        <v>0</v>
      </c>
      <c r="H409" s="168">
        <v>0</v>
      </c>
    </row>
    <row r="410" spans="1:8" ht="24" x14ac:dyDescent="0.25">
      <c r="A410" s="99">
        <v>379</v>
      </c>
      <c r="B410" s="101" t="s">
        <v>777</v>
      </c>
      <c r="C410" s="69" t="s">
        <v>775</v>
      </c>
      <c r="D410" s="69" t="s">
        <v>28</v>
      </c>
      <c r="E410" s="78" t="s">
        <v>778</v>
      </c>
      <c r="F410" s="164">
        <v>110</v>
      </c>
      <c r="G410" s="164">
        <v>0</v>
      </c>
      <c r="H410" s="164">
        <v>0</v>
      </c>
    </row>
    <row r="411" spans="1:8" ht="36" x14ac:dyDescent="0.25">
      <c r="A411" s="99">
        <v>380</v>
      </c>
      <c r="B411" s="109" t="s">
        <v>779</v>
      </c>
      <c r="C411" s="69" t="s">
        <v>780</v>
      </c>
      <c r="D411" s="110" t="s">
        <v>28</v>
      </c>
      <c r="E411" s="69" t="s">
        <v>117</v>
      </c>
      <c r="F411" s="164">
        <v>15</v>
      </c>
      <c r="G411" s="164">
        <v>2</v>
      </c>
      <c r="H411" s="164">
        <v>0.7</v>
      </c>
    </row>
    <row r="412" spans="1:8" ht="36" x14ac:dyDescent="0.25">
      <c r="A412" s="99">
        <v>381</v>
      </c>
      <c r="B412" s="109" t="s">
        <v>781</v>
      </c>
      <c r="C412" s="69" t="s">
        <v>782</v>
      </c>
      <c r="D412" s="69" t="s">
        <v>28</v>
      </c>
      <c r="E412" s="69" t="s">
        <v>117</v>
      </c>
      <c r="F412" s="164">
        <v>15</v>
      </c>
      <c r="G412" s="164">
        <v>3</v>
      </c>
      <c r="H412" s="164">
        <v>0.9</v>
      </c>
    </row>
    <row r="413" spans="1:8" ht="36" customHeight="1" x14ac:dyDescent="0.25">
      <c r="A413" s="99">
        <v>382</v>
      </c>
      <c r="B413" s="109" t="s">
        <v>783</v>
      </c>
      <c r="C413" s="69" t="s">
        <v>767</v>
      </c>
      <c r="D413" s="69" t="s">
        <v>28</v>
      </c>
      <c r="E413" s="69" t="s">
        <v>37</v>
      </c>
      <c r="F413" s="164">
        <v>20</v>
      </c>
      <c r="G413" s="164">
        <v>5</v>
      </c>
      <c r="H413" s="164">
        <v>0</v>
      </c>
    </row>
    <row r="414" spans="1:8" ht="23.25" customHeight="1" x14ac:dyDescent="0.25">
      <c r="A414" s="67"/>
      <c r="B414" s="111" t="s">
        <v>67</v>
      </c>
      <c r="C414" s="107"/>
      <c r="D414" s="107"/>
      <c r="E414" s="107"/>
      <c r="F414" s="221">
        <f>F413+F412+F411+F410+F409+F408+F407+F406+F405+F404+F403+F402+F401+F400+F399+F398+F397+F396+F395</f>
        <v>6365.0399999999991</v>
      </c>
      <c r="G414" s="221">
        <f>G413+G412+G411+G410+G409+G408+G407+G406+G405+G404+G403+G402+G401+G400+G399+G398+G397+G396+G395</f>
        <v>190</v>
      </c>
      <c r="H414" s="221">
        <f>H413+H412+H411+H410+H409+H408+H407+H406+H405+H404+H403+H402+H401+H400+H399+H398+H397+H396+H395</f>
        <v>442.47</v>
      </c>
    </row>
    <row r="415" spans="1:8" ht="22.5" customHeight="1" x14ac:dyDescent="0.25">
      <c r="A415" s="252" t="s">
        <v>784</v>
      </c>
      <c r="B415" s="252"/>
      <c r="C415" s="252"/>
      <c r="D415" s="252"/>
      <c r="E415" s="252"/>
      <c r="F415" s="252"/>
      <c r="G415" s="252"/>
      <c r="H415" s="253"/>
    </row>
    <row r="416" spans="1:8" ht="33" customHeight="1" x14ac:dyDescent="0.25">
      <c r="A416" s="99">
        <v>383</v>
      </c>
      <c r="B416" s="100" t="s">
        <v>785</v>
      </c>
      <c r="C416" s="78" t="s">
        <v>786</v>
      </c>
      <c r="D416" s="78" t="s">
        <v>62</v>
      </c>
      <c r="E416" s="78" t="s">
        <v>228</v>
      </c>
      <c r="F416" s="168">
        <v>300</v>
      </c>
      <c r="G416" s="198">
        <v>5</v>
      </c>
      <c r="H416" s="168">
        <v>45</v>
      </c>
    </row>
    <row r="417" spans="1:8" ht="44.25" customHeight="1" x14ac:dyDescent="0.25">
      <c r="A417" s="99">
        <v>384</v>
      </c>
      <c r="B417" s="100" t="s">
        <v>787</v>
      </c>
      <c r="C417" s="78" t="s">
        <v>788</v>
      </c>
      <c r="D417" s="78" t="s">
        <v>28</v>
      </c>
      <c r="E417" s="78" t="s">
        <v>20</v>
      </c>
      <c r="F417" s="168">
        <v>10</v>
      </c>
      <c r="G417" s="198">
        <v>0</v>
      </c>
      <c r="H417" s="168">
        <v>0</v>
      </c>
    </row>
    <row r="418" spans="1:8" ht="28.5" customHeight="1" x14ac:dyDescent="0.25">
      <c r="A418" s="99">
        <v>385</v>
      </c>
      <c r="B418" s="100" t="s">
        <v>789</v>
      </c>
      <c r="C418" s="78" t="s">
        <v>790</v>
      </c>
      <c r="D418" s="78" t="s">
        <v>28</v>
      </c>
      <c r="E418" s="78" t="s">
        <v>20</v>
      </c>
      <c r="F418" s="168">
        <v>30</v>
      </c>
      <c r="G418" s="198">
        <v>0</v>
      </c>
      <c r="H418" s="168">
        <v>0</v>
      </c>
    </row>
    <row r="419" spans="1:8" ht="25.5" customHeight="1" x14ac:dyDescent="0.25">
      <c r="A419" s="99">
        <v>386</v>
      </c>
      <c r="B419" s="100" t="s">
        <v>791</v>
      </c>
      <c r="C419" s="78" t="s">
        <v>792</v>
      </c>
      <c r="D419" s="78" t="s">
        <v>28</v>
      </c>
      <c r="E419" s="78" t="s">
        <v>20</v>
      </c>
      <c r="F419" s="168">
        <v>5</v>
      </c>
      <c r="G419" s="198">
        <v>2</v>
      </c>
      <c r="H419" s="168">
        <v>0.4</v>
      </c>
    </row>
    <row r="420" spans="1:8" ht="37.5" customHeight="1" x14ac:dyDescent="0.25">
      <c r="A420" s="99">
        <v>387</v>
      </c>
      <c r="B420" s="100" t="s">
        <v>793</v>
      </c>
      <c r="C420" s="78" t="s">
        <v>794</v>
      </c>
      <c r="D420" s="78" t="s">
        <v>13</v>
      </c>
      <c r="E420" s="78">
        <v>2025</v>
      </c>
      <c r="F420" s="168">
        <v>25</v>
      </c>
      <c r="G420" s="198">
        <v>2</v>
      </c>
      <c r="H420" s="168">
        <v>0.8</v>
      </c>
    </row>
    <row r="421" spans="1:8" ht="27.75" customHeight="1" x14ac:dyDescent="0.25">
      <c r="A421" s="99">
        <v>388</v>
      </c>
      <c r="B421" s="100" t="s">
        <v>793</v>
      </c>
      <c r="C421" s="78" t="s">
        <v>795</v>
      </c>
      <c r="D421" s="78" t="s">
        <v>13</v>
      </c>
      <c r="E421" s="78">
        <v>2025</v>
      </c>
      <c r="F421" s="168">
        <v>7.5</v>
      </c>
      <c r="G421" s="198">
        <v>2</v>
      </c>
      <c r="H421" s="168">
        <v>0.8</v>
      </c>
    </row>
    <row r="422" spans="1:8" ht="24" x14ac:dyDescent="0.25">
      <c r="A422" s="99">
        <v>389</v>
      </c>
      <c r="B422" s="100" t="s">
        <v>796</v>
      </c>
      <c r="C422" s="78" t="s">
        <v>797</v>
      </c>
      <c r="D422" s="78" t="s">
        <v>28</v>
      </c>
      <c r="E422" s="78" t="s">
        <v>101</v>
      </c>
      <c r="F422" s="168">
        <v>5.5</v>
      </c>
      <c r="G422" s="198">
        <v>0</v>
      </c>
      <c r="H422" s="168">
        <v>0</v>
      </c>
    </row>
    <row r="423" spans="1:8" ht="36" x14ac:dyDescent="0.25">
      <c r="A423" s="99">
        <v>390</v>
      </c>
      <c r="B423" s="100" t="s">
        <v>798</v>
      </c>
      <c r="C423" s="78" t="s">
        <v>799</v>
      </c>
      <c r="D423" s="78" t="s">
        <v>800</v>
      </c>
      <c r="E423" s="78" t="s">
        <v>20</v>
      </c>
      <c r="F423" s="168">
        <v>10</v>
      </c>
      <c r="G423" s="198">
        <v>9</v>
      </c>
      <c r="H423" s="168">
        <v>0.45</v>
      </c>
    </row>
    <row r="424" spans="1:8" ht="36" x14ac:dyDescent="0.25">
      <c r="A424" s="99">
        <v>391</v>
      </c>
      <c r="B424" s="100" t="s">
        <v>801</v>
      </c>
      <c r="C424" s="78" t="s">
        <v>802</v>
      </c>
      <c r="D424" s="78" t="s">
        <v>28</v>
      </c>
      <c r="E424" s="78" t="s">
        <v>42</v>
      </c>
      <c r="F424" s="168">
        <v>58</v>
      </c>
      <c r="G424" s="198">
        <v>6</v>
      </c>
      <c r="H424" s="168">
        <v>10</v>
      </c>
    </row>
    <row r="425" spans="1:8" x14ac:dyDescent="0.25">
      <c r="A425" s="67"/>
      <c r="B425" s="106" t="s">
        <v>67</v>
      </c>
      <c r="C425" s="107"/>
      <c r="D425" s="107"/>
      <c r="E425" s="107"/>
      <c r="F425" s="221">
        <f>SUM(F416:F424)</f>
        <v>451</v>
      </c>
      <c r="G425" s="107">
        <f>SUM(G416:G424)</f>
        <v>26</v>
      </c>
      <c r="H425" s="221">
        <f>SUM(H416:H424)</f>
        <v>57.449999999999996</v>
      </c>
    </row>
    <row r="426" spans="1:8" x14ac:dyDescent="0.25">
      <c r="A426" s="250" t="s">
        <v>803</v>
      </c>
      <c r="B426" s="250"/>
      <c r="C426" s="250"/>
      <c r="D426" s="250"/>
      <c r="E426" s="250"/>
      <c r="F426" s="250"/>
      <c r="G426" s="250"/>
      <c r="H426" s="251"/>
    </row>
    <row r="427" spans="1:8" ht="48" x14ac:dyDescent="0.25">
      <c r="A427" s="99">
        <v>392</v>
      </c>
      <c r="B427" s="100" t="s">
        <v>804</v>
      </c>
      <c r="C427" s="78" t="s">
        <v>805</v>
      </c>
      <c r="D427" s="78" t="s">
        <v>28</v>
      </c>
      <c r="E427" s="78" t="s">
        <v>143</v>
      </c>
      <c r="F427" s="168">
        <v>450</v>
      </c>
      <c r="G427" s="198">
        <v>20</v>
      </c>
      <c r="H427" s="168">
        <v>105</v>
      </c>
    </row>
    <row r="428" spans="1:8" ht="36" x14ac:dyDescent="0.25">
      <c r="A428" s="112">
        <v>393</v>
      </c>
      <c r="B428" s="100" t="s">
        <v>806</v>
      </c>
      <c r="C428" s="78" t="s">
        <v>807</v>
      </c>
      <c r="D428" s="78" t="s">
        <v>13</v>
      </c>
      <c r="E428" s="78" t="s">
        <v>511</v>
      </c>
      <c r="F428" s="168">
        <v>50</v>
      </c>
      <c r="G428" s="198">
        <v>5</v>
      </c>
      <c r="H428" s="168">
        <v>1.1000000000000001</v>
      </c>
    </row>
    <row r="429" spans="1:8" ht="18" customHeight="1" x14ac:dyDescent="0.25">
      <c r="A429" s="99">
        <v>394</v>
      </c>
      <c r="B429" s="100" t="s">
        <v>808</v>
      </c>
      <c r="C429" s="78" t="s">
        <v>809</v>
      </c>
      <c r="D429" s="78" t="s">
        <v>13</v>
      </c>
      <c r="E429" s="78" t="s">
        <v>561</v>
      </c>
      <c r="F429" s="168">
        <v>15</v>
      </c>
      <c r="G429" s="198">
        <v>0</v>
      </c>
      <c r="H429" s="168">
        <v>0</v>
      </c>
    </row>
    <row r="430" spans="1:8" ht="24" x14ac:dyDescent="0.25">
      <c r="A430" s="112">
        <v>395</v>
      </c>
      <c r="B430" s="100" t="s">
        <v>810</v>
      </c>
      <c r="C430" s="78" t="s">
        <v>811</v>
      </c>
      <c r="D430" s="78" t="s">
        <v>13</v>
      </c>
      <c r="E430" s="78" t="s">
        <v>114</v>
      </c>
      <c r="F430" s="168">
        <v>5</v>
      </c>
      <c r="G430" s="198">
        <v>0</v>
      </c>
      <c r="H430" s="168">
        <v>0</v>
      </c>
    </row>
    <row r="431" spans="1:8" ht="48" x14ac:dyDescent="0.25">
      <c r="A431" s="99">
        <v>396</v>
      </c>
      <c r="B431" s="100" t="s">
        <v>812</v>
      </c>
      <c r="C431" s="78" t="s">
        <v>813</v>
      </c>
      <c r="D431" s="78" t="s">
        <v>17</v>
      </c>
      <c r="E431" s="78" t="s">
        <v>48</v>
      </c>
      <c r="F431" s="168">
        <v>25</v>
      </c>
      <c r="G431" s="198">
        <v>5</v>
      </c>
      <c r="H431" s="168">
        <v>0.2</v>
      </c>
    </row>
    <row r="432" spans="1:8" ht="33" customHeight="1" x14ac:dyDescent="0.25">
      <c r="A432" s="112">
        <v>397</v>
      </c>
      <c r="B432" s="100" t="s">
        <v>814</v>
      </c>
      <c r="C432" s="78" t="s">
        <v>815</v>
      </c>
      <c r="D432" s="78" t="s">
        <v>17</v>
      </c>
      <c r="E432" s="78" t="s">
        <v>48</v>
      </c>
      <c r="F432" s="168">
        <v>150</v>
      </c>
      <c r="G432" s="198">
        <v>15</v>
      </c>
      <c r="H432" s="168">
        <v>2.1</v>
      </c>
    </row>
    <row r="433" spans="1:8" ht="24" x14ac:dyDescent="0.25">
      <c r="A433" s="99">
        <v>398</v>
      </c>
      <c r="B433" s="100" t="s">
        <v>816</v>
      </c>
      <c r="C433" s="78" t="s">
        <v>817</v>
      </c>
      <c r="D433" s="78" t="s">
        <v>17</v>
      </c>
      <c r="E433" s="78" t="s">
        <v>48</v>
      </c>
      <c r="F433" s="168">
        <v>50</v>
      </c>
      <c r="G433" s="210">
        <v>3</v>
      </c>
      <c r="H433" s="168">
        <v>1</v>
      </c>
    </row>
    <row r="434" spans="1:8" ht="53.25" customHeight="1" x14ac:dyDescent="0.25">
      <c r="A434" s="112">
        <v>399</v>
      </c>
      <c r="B434" s="101" t="s">
        <v>818</v>
      </c>
      <c r="C434" s="69" t="s">
        <v>819</v>
      </c>
      <c r="D434" s="69" t="s">
        <v>820</v>
      </c>
      <c r="E434" s="69" t="s">
        <v>48</v>
      </c>
      <c r="F434" s="164">
        <v>30</v>
      </c>
      <c r="G434" s="211">
        <v>5</v>
      </c>
      <c r="H434" s="168">
        <v>2.1</v>
      </c>
    </row>
    <row r="435" spans="1:8" ht="52.5" customHeight="1" x14ac:dyDescent="0.25">
      <c r="A435" s="99">
        <v>400</v>
      </c>
      <c r="B435" s="113" t="s">
        <v>821</v>
      </c>
      <c r="C435" s="71" t="s">
        <v>822</v>
      </c>
      <c r="D435" s="71" t="s">
        <v>148</v>
      </c>
      <c r="E435" s="71" t="s">
        <v>287</v>
      </c>
      <c r="F435" s="165">
        <v>15</v>
      </c>
      <c r="G435" s="212">
        <v>2</v>
      </c>
      <c r="H435" s="168">
        <v>2.2000000000000002</v>
      </c>
    </row>
    <row r="436" spans="1:8" ht="25.5" customHeight="1" x14ac:dyDescent="0.25">
      <c r="A436" s="112">
        <v>401</v>
      </c>
      <c r="B436" s="114" t="s">
        <v>823</v>
      </c>
      <c r="C436" s="115" t="s">
        <v>824</v>
      </c>
      <c r="D436" s="115" t="s">
        <v>28</v>
      </c>
      <c r="E436" s="115" t="s">
        <v>48</v>
      </c>
      <c r="F436" s="203">
        <v>460</v>
      </c>
      <c r="G436" s="213">
        <v>500</v>
      </c>
      <c r="H436" s="168">
        <v>0.2</v>
      </c>
    </row>
    <row r="437" spans="1:8" ht="36" customHeight="1" x14ac:dyDescent="0.25">
      <c r="A437" s="99">
        <v>402</v>
      </c>
      <c r="B437" s="114" t="s">
        <v>825</v>
      </c>
      <c r="C437" s="115" t="s">
        <v>826</v>
      </c>
      <c r="D437" s="115"/>
      <c r="E437" s="116" t="s">
        <v>48</v>
      </c>
      <c r="F437" s="203">
        <v>200</v>
      </c>
      <c r="G437" s="213">
        <v>3</v>
      </c>
      <c r="H437" s="206">
        <v>1</v>
      </c>
    </row>
    <row r="438" spans="1:8" ht="36" x14ac:dyDescent="0.25">
      <c r="A438" s="112">
        <v>403</v>
      </c>
      <c r="B438" s="117" t="s">
        <v>827</v>
      </c>
      <c r="C438" s="118" t="s">
        <v>826</v>
      </c>
      <c r="D438" s="118"/>
      <c r="E438" s="119" t="s">
        <v>48</v>
      </c>
      <c r="F438" s="204">
        <v>350</v>
      </c>
      <c r="G438" s="214">
        <v>5</v>
      </c>
      <c r="H438" s="206">
        <v>2.1</v>
      </c>
    </row>
    <row r="439" spans="1:8" ht="36" x14ac:dyDescent="0.25">
      <c r="A439" s="99">
        <v>404</v>
      </c>
      <c r="B439" s="120" t="s">
        <v>828</v>
      </c>
      <c r="C439" s="121" t="s">
        <v>826</v>
      </c>
      <c r="D439" s="121"/>
      <c r="E439" s="122" t="s">
        <v>48</v>
      </c>
      <c r="F439" s="205">
        <v>150</v>
      </c>
      <c r="G439" s="215">
        <v>1</v>
      </c>
      <c r="H439" s="206">
        <v>0.5</v>
      </c>
    </row>
    <row r="440" spans="1:8" ht="36" x14ac:dyDescent="0.25">
      <c r="A440" s="112">
        <v>405</v>
      </c>
      <c r="B440" s="120" t="s">
        <v>829</v>
      </c>
      <c r="C440" s="121" t="s">
        <v>826</v>
      </c>
      <c r="D440" s="121"/>
      <c r="E440" s="122">
        <v>2025</v>
      </c>
      <c r="F440" s="205">
        <v>50</v>
      </c>
      <c r="G440" s="215">
        <v>1</v>
      </c>
      <c r="H440" s="206">
        <v>0.5</v>
      </c>
    </row>
    <row r="441" spans="1:8" ht="36" x14ac:dyDescent="0.25">
      <c r="A441" s="99">
        <v>406</v>
      </c>
      <c r="B441" s="120" t="s">
        <v>830</v>
      </c>
      <c r="C441" s="121" t="s">
        <v>826</v>
      </c>
      <c r="D441" s="121"/>
      <c r="E441" s="122" t="s">
        <v>48</v>
      </c>
      <c r="F441" s="205">
        <v>20</v>
      </c>
      <c r="G441" s="215">
        <v>3</v>
      </c>
      <c r="H441" s="206">
        <v>2.2999999999999998</v>
      </c>
    </row>
    <row r="442" spans="1:8" ht="28.5" customHeight="1" x14ac:dyDescent="0.25">
      <c r="A442" s="112">
        <v>407</v>
      </c>
      <c r="B442" s="120" t="s">
        <v>831</v>
      </c>
      <c r="C442" s="121" t="s">
        <v>826</v>
      </c>
      <c r="D442" s="121"/>
      <c r="E442" s="122" t="s">
        <v>37</v>
      </c>
      <c r="F442" s="205">
        <v>100</v>
      </c>
      <c r="G442" s="215">
        <v>1</v>
      </c>
      <c r="H442" s="206">
        <v>0.5</v>
      </c>
    </row>
    <row r="443" spans="1:8" ht="26.25" customHeight="1" x14ac:dyDescent="0.25">
      <c r="A443" s="99">
        <v>408</v>
      </c>
      <c r="B443" s="123" t="s">
        <v>832</v>
      </c>
      <c r="C443" s="124" t="s">
        <v>826</v>
      </c>
      <c r="D443" s="124"/>
      <c r="E443" s="125" t="s">
        <v>48</v>
      </c>
      <c r="F443" s="207">
        <v>120</v>
      </c>
      <c r="G443" s="216">
        <v>1</v>
      </c>
      <c r="H443" s="206">
        <v>0.7</v>
      </c>
    </row>
    <row r="444" spans="1:8" ht="24" x14ac:dyDescent="0.25">
      <c r="A444" s="112">
        <v>409</v>
      </c>
      <c r="B444" s="123" t="s">
        <v>833</v>
      </c>
      <c r="C444" s="124" t="s">
        <v>834</v>
      </c>
      <c r="D444" s="124"/>
      <c r="E444" s="125" t="s">
        <v>48</v>
      </c>
      <c r="F444" s="207">
        <v>25</v>
      </c>
      <c r="G444" s="216">
        <v>1</v>
      </c>
      <c r="H444" s="206">
        <v>3.5</v>
      </c>
    </row>
    <row r="445" spans="1:8" ht="36" x14ac:dyDescent="0.25">
      <c r="A445" s="99">
        <v>410</v>
      </c>
      <c r="B445" s="123" t="s">
        <v>835</v>
      </c>
      <c r="C445" s="124" t="s">
        <v>819</v>
      </c>
      <c r="D445" s="124" t="s">
        <v>836</v>
      </c>
      <c r="E445" s="125" t="s">
        <v>48</v>
      </c>
      <c r="F445" s="207">
        <v>30</v>
      </c>
      <c r="G445" s="198">
        <v>0</v>
      </c>
      <c r="H445" s="168">
        <v>0</v>
      </c>
    </row>
    <row r="446" spans="1:8" ht="24" x14ac:dyDescent="0.25">
      <c r="A446" s="112">
        <v>411</v>
      </c>
      <c r="B446" s="123" t="s">
        <v>837</v>
      </c>
      <c r="C446" s="124" t="s">
        <v>838</v>
      </c>
      <c r="D446" s="124" t="s">
        <v>839</v>
      </c>
      <c r="E446" s="125">
        <v>2025</v>
      </c>
      <c r="F446" s="207">
        <v>10</v>
      </c>
      <c r="G446" s="198">
        <v>0</v>
      </c>
      <c r="H446" s="168">
        <v>0</v>
      </c>
    </row>
    <row r="447" spans="1:8" ht="24" x14ac:dyDescent="0.25">
      <c r="A447" s="99">
        <v>412</v>
      </c>
      <c r="B447" s="123" t="s">
        <v>840</v>
      </c>
      <c r="C447" s="124" t="s">
        <v>841</v>
      </c>
      <c r="D447" s="124" t="s">
        <v>839</v>
      </c>
      <c r="E447" s="125">
        <v>2025</v>
      </c>
      <c r="F447" s="207">
        <v>10</v>
      </c>
      <c r="G447" s="198">
        <v>0</v>
      </c>
      <c r="H447" s="168">
        <v>0</v>
      </c>
    </row>
    <row r="448" spans="1:8" ht="30" customHeight="1" x14ac:dyDescent="0.25">
      <c r="A448" s="112">
        <v>413</v>
      </c>
      <c r="B448" s="123" t="s">
        <v>842</v>
      </c>
      <c r="C448" s="124" t="s">
        <v>843</v>
      </c>
      <c r="D448" s="124" t="s">
        <v>839</v>
      </c>
      <c r="E448" s="125" t="s">
        <v>48</v>
      </c>
      <c r="F448" s="207">
        <v>8</v>
      </c>
      <c r="G448" s="198">
        <v>0</v>
      </c>
      <c r="H448" s="168">
        <v>0</v>
      </c>
    </row>
    <row r="449" spans="1:8" ht="28.5" customHeight="1" x14ac:dyDescent="0.25">
      <c r="A449" s="99">
        <v>414</v>
      </c>
      <c r="B449" s="123" t="s">
        <v>844</v>
      </c>
      <c r="C449" s="124"/>
      <c r="D449" s="124"/>
      <c r="E449" s="125"/>
      <c r="F449" s="207">
        <v>50</v>
      </c>
      <c r="G449" s="198">
        <v>0</v>
      </c>
      <c r="H449" s="168">
        <v>0</v>
      </c>
    </row>
    <row r="450" spans="1:8" ht="29.25" customHeight="1" x14ac:dyDescent="0.25">
      <c r="A450" s="99">
        <v>415</v>
      </c>
      <c r="B450" s="123" t="s">
        <v>845</v>
      </c>
      <c r="C450" s="124" t="s">
        <v>846</v>
      </c>
      <c r="D450" s="124" t="s">
        <v>17</v>
      </c>
      <c r="E450" s="125" t="s">
        <v>847</v>
      </c>
      <c r="F450" s="207">
        <v>20</v>
      </c>
      <c r="G450" s="208">
        <v>1</v>
      </c>
      <c r="H450" s="209">
        <v>0.5</v>
      </c>
    </row>
    <row r="451" spans="1:8" x14ac:dyDescent="0.25">
      <c r="A451" s="67"/>
      <c r="B451" s="126" t="s">
        <v>67</v>
      </c>
      <c r="C451" s="127"/>
      <c r="D451" s="128"/>
      <c r="E451" s="129"/>
      <c r="F451" s="224">
        <f>F450+F449+F447+F448+F446+F445+F444+F443+F442+F440+F441+F439+F438+F437+F436+F435+F434+F433+F432+F431+F430+F429+F428+F427</f>
        <v>2393</v>
      </c>
      <c r="G451" s="224">
        <f>G450+G449+G447+G448+G446+G445+G444+G443+G442+G440+G441+G439+G438+G437+G436+G435+G434+G433+G432+G431+G430+G429+G428+G427</f>
        <v>572</v>
      </c>
      <c r="H451" s="224">
        <f>H450+H449+H447+H448+H446+H445+H444+H443+H442+H440+H441+H439+H438+H437+H436+H435+H434+H433+H432+H431+H430+H429+H428+H427</f>
        <v>125.5</v>
      </c>
    </row>
    <row r="452" spans="1:8" x14ac:dyDescent="0.25">
      <c r="A452" s="252" t="s">
        <v>848</v>
      </c>
      <c r="B452" s="252"/>
      <c r="C452" s="252"/>
      <c r="D452" s="252"/>
      <c r="E452" s="252"/>
      <c r="F452" s="252"/>
      <c r="G452" s="252"/>
      <c r="H452" s="253"/>
    </row>
    <row r="453" spans="1:8" ht="60" x14ac:dyDescent="0.25">
      <c r="A453" s="99">
        <v>416</v>
      </c>
      <c r="B453" s="100" t="s">
        <v>849</v>
      </c>
      <c r="C453" s="78" t="s">
        <v>850</v>
      </c>
      <c r="D453" s="78" t="s">
        <v>28</v>
      </c>
      <c r="E453" s="78" t="s">
        <v>104</v>
      </c>
      <c r="F453" s="78">
        <v>100</v>
      </c>
      <c r="G453" s="67">
        <v>30</v>
      </c>
      <c r="H453" s="78">
        <v>3.7</v>
      </c>
    </row>
    <row r="454" spans="1:8" ht="48" x14ac:dyDescent="0.25">
      <c r="A454" s="99">
        <v>417</v>
      </c>
      <c r="B454" s="100" t="s">
        <v>851</v>
      </c>
      <c r="C454" s="78" t="s">
        <v>852</v>
      </c>
      <c r="D454" s="78" t="s">
        <v>28</v>
      </c>
      <c r="E454" s="78" t="s">
        <v>85</v>
      </c>
      <c r="F454" s="78">
        <v>40</v>
      </c>
      <c r="G454" s="67">
        <v>2</v>
      </c>
      <c r="H454" s="78">
        <v>0.5</v>
      </c>
    </row>
    <row r="455" spans="1:8" ht="51.75" customHeight="1" x14ac:dyDescent="0.25">
      <c r="A455" s="99">
        <v>418</v>
      </c>
      <c r="B455" s="100" t="s">
        <v>851</v>
      </c>
      <c r="C455" s="78" t="s">
        <v>853</v>
      </c>
      <c r="D455" s="78" t="s">
        <v>28</v>
      </c>
      <c r="E455" s="78" t="s">
        <v>76</v>
      </c>
      <c r="F455" s="78">
        <v>21</v>
      </c>
      <c r="G455" s="67">
        <v>0</v>
      </c>
      <c r="H455" s="78">
        <v>0</v>
      </c>
    </row>
    <row r="456" spans="1:8" ht="48" x14ac:dyDescent="0.25">
      <c r="A456" s="99">
        <v>419</v>
      </c>
      <c r="B456" s="100" t="s">
        <v>854</v>
      </c>
      <c r="C456" s="78" t="s">
        <v>855</v>
      </c>
      <c r="D456" s="78" t="s">
        <v>45</v>
      </c>
      <c r="E456" s="78" t="s">
        <v>71</v>
      </c>
      <c r="F456" s="78">
        <v>75</v>
      </c>
      <c r="G456" s="67">
        <v>25</v>
      </c>
      <c r="H456" s="78">
        <v>1.8</v>
      </c>
    </row>
    <row r="457" spans="1:8" ht="36" x14ac:dyDescent="0.25">
      <c r="A457" s="99">
        <v>420</v>
      </c>
      <c r="B457" s="100" t="s">
        <v>856</v>
      </c>
      <c r="C457" s="78" t="s">
        <v>758</v>
      </c>
      <c r="D457" s="78" t="s">
        <v>45</v>
      </c>
      <c r="E457" s="78">
        <v>2026</v>
      </c>
      <c r="F457" s="78">
        <v>100</v>
      </c>
      <c r="G457" s="67">
        <v>10</v>
      </c>
      <c r="H457" s="78">
        <v>1</v>
      </c>
    </row>
    <row r="458" spans="1:8" ht="48" x14ac:dyDescent="0.25">
      <c r="A458" s="99">
        <v>421</v>
      </c>
      <c r="B458" s="100" t="s">
        <v>857</v>
      </c>
      <c r="C458" s="78" t="s">
        <v>758</v>
      </c>
      <c r="D458" s="78" t="s">
        <v>45</v>
      </c>
      <c r="E458" s="78">
        <v>2026</v>
      </c>
      <c r="F458" s="78">
        <v>300</v>
      </c>
      <c r="G458" s="67">
        <v>15</v>
      </c>
      <c r="H458" s="78">
        <v>1</v>
      </c>
    </row>
    <row r="459" spans="1:8" ht="48" x14ac:dyDescent="0.25">
      <c r="A459" s="99">
        <v>422</v>
      </c>
      <c r="B459" s="100" t="s">
        <v>858</v>
      </c>
      <c r="C459" s="78" t="s">
        <v>758</v>
      </c>
      <c r="D459" s="78" t="s">
        <v>45</v>
      </c>
      <c r="E459" s="78" t="s">
        <v>71</v>
      </c>
      <c r="F459" s="78">
        <v>572</v>
      </c>
      <c r="G459" s="67">
        <v>20</v>
      </c>
      <c r="H459" s="78">
        <v>1.5</v>
      </c>
    </row>
    <row r="460" spans="1:8" ht="36" x14ac:dyDescent="0.25">
      <c r="A460" s="99">
        <v>423</v>
      </c>
      <c r="B460" s="100" t="s">
        <v>859</v>
      </c>
      <c r="C460" s="78" t="s">
        <v>860</v>
      </c>
      <c r="D460" s="78" t="s">
        <v>28</v>
      </c>
      <c r="E460" s="78">
        <v>2025</v>
      </c>
      <c r="F460" s="78">
        <v>5</v>
      </c>
      <c r="G460" s="67">
        <v>2</v>
      </c>
      <c r="H460" s="78">
        <v>0.5</v>
      </c>
    </row>
    <row r="461" spans="1:8" ht="48" x14ac:dyDescent="0.25">
      <c r="A461" s="99">
        <v>424</v>
      </c>
      <c r="B461" s="100" t="s">
        <v>861</v>
      </c>
      <c r="C461" s="78" t="s">
        <v>860</v>
      </c>
      <c r="D461" s="78" t="s">
        <v>28</v>
      </c>
      <c r="E461" s="78">
        <v>2025</v>
      </c>
      <c r="F461" s="78">
        <v>30</v>
      </c>
      <c r="G461" s="67">
        <v>2</v>
      </c>
      <c r="H461" s="78">
        <v>0.5</v>
      </c>
    </row>
    <row r="462" spans="1:8" ht="48" x14ac:dyDescent="0.25">
      <c r="A462" s="99">
        <v>425</v>
      </c>
      <c r="B462" s="100" t="s">
        <v>862</v>
      </c>
      <c r="C462" s="78" t="s">
        <v>863</v>
      </c>
      <c r="D462" s="78" t="s">
        <v>45</v>
      </c>
      <c r="E462" s="78" t="s">
        <v>104</v>
      </c>
      <c r="F462" s="78">
        <v>700</v>
      </c>
      <c r="G462" s="67">
        <v>24</v>
      </c>
      <c r="H462" s="78">
        <v>64.7</v>
      </c>
    </row>
    <row r="463" spans="1:8" ht="36" x14ac:dyDescent="0.25">
      <c r="A463" s="99">
        <v>426</v>
      </c>
      <c r="B463" s="100" t="s">
        <v>864</v>
      </c>
      <c r="C463" s="78" t="s">
        <v>865</v>
      </c>
      <c r="D463" s="78" t="s">
        <v>13</v>
      </c>
      <c r="E463" s="78" t="s">
        <v>71</v>
      </c>
      <c r="F463" s="67">
        <v>15</v>
      </c>
      <c r="G463" s="67">
        <v>3</v>
      </c>
      <c r="H463" s="78">
        <v>0.5</v>
      </c>
    </row>
    <row r="464" spans="1:8" ht="33" customHeight="1" x14ac:dyDescent="0.25">
      <c r="A464" s="99">
        <v>427</v>
      </c>
      <c r="B464" s="100" t="s">
        <v>866</v>
      </c>
      <c r="C464" s="78" t="s">
        <v>867</v>
      </c>
      <c r="D464" s="78" t="s">
        <v>17</v>
      </c>
      <c r="E464" s="78" t="s">
        <v>20</v>
      </c>
      <c r="F464" s="78">
        <v>100</v>
      </c>
      <c r="G464" s="67">
        <v>12</v>
      </c>
      <c r="H464" s="78">
        <v>0.6</v>
      </c>
    </row>
    <row r="465" spans="1:8" ht="59.25" customHeight="1" x14ac:dyDescent="0.25">
      <c r="A465" s="99">
        <v>428</v>
      </c>
      <c r="B465" s="100" t="s">
        <v>868</v>
      </c>
      <c r="C465" s="78" t="s">
        <v>869</v>
      </c>
      <c r="D465" s="78" t="s">
        <v>17</v>
      </c>
      <c r="E465" s="78" t="s">
        <v>190</v>
      </c>
      <c r="F465" s="78">
        <v>20</v>
      </c>
      <c r="G465" s="67">
        <v>4</v>
      </c>
      <c r="H465" s="78">
        <v>0.2</v>
      </c>
    </row>
    <row r="466" spans="1:8" ht="48" x14ac:dyDescent="0.25">
      <c r="A466" s="99">
        <v>429</v>
      </c>
      <c r="B466" s="100" t="s">
        <v>870</v>
      </c>
      <c r="C466" s="78" t="s">
        <v>871</v>
      </c>
      <c r="D466" s="78" t="s">
        <v>17</v>
      </c>
      <c r="E466" s="78" t="s">
        <v>190</v>
      </c>
      <c r="F466" s="78">
        <v>50</v>
      </c>
      <c r="G466" s="67">
        <v>8</v>
      </c>
      <c r="H466" s="78">
        <v>0.4</v>
      </c>
    </row>
    <row r="467" spans="1:8" ht="36" x14ac:dyDescent="0.25">
      <c r="A467" s="99">
        <v>430</v>
      </c>
      <c r="B467" s="130" t="s">
        <v>872</v>
      </c>
      <c r="C467" s="102" t="s">
        <v>873</v>
      </c>
      <c r="D467" s="102" t="s">
        <v>17</v>
      </c>
      <c r="E467" s="102" t="s">
        <v>287</v>
      </c>
      <c r="F467" s="102">
        <v>80</v>
      </c>
      <c r="G467" s="102">
        <v>18</v>
      </c>
      <c r="H467" s="69">
        <v>1</v>
      </c>
    </row>
    <row r="468" spans="1:8" ht="36" x14ac:dyDescent="0.25">
      <c r="A468" s="99">
        <v>431</v>
      </c>
      <c r="B468" s="74" t="s">
        <v>874</v>
      </c>
      <c r="C468" s="71" t="s">
        <v>875</v>
      </c>
      <c r="D468" s="71" t="s">
        <v>45</v>
      </c>
      <c r="E468" s="103" t="s">
        <v>876</v>
      </c>
      <c r="F468" s="72">
        <v>3600</v>
      </c>
      <c r="G468" s="93">
        <v>18</v>
      </c>
      <c r="H468" s="71">
        <v>1.3</v>
      </c>
    </row>
    <row r="469" spans="1:8" ht="36" x14ac:dyDescent="0.25">
      <c r="A469" s="99">
        <v>432</v>
      </c>
      <c r="B469" s="131" t="s">
        <v>877</v>
      </c>
      <c r="C469" s="75" t="s">
        <v>41</v>
      </c>
      <c r="D469" s="71" t="s">
        <v>17</v>
      </c>
      <c r="E469" s="132" t="s">
        <v>37</v>
      </c>
      <c r="F469" s="133">
        <v>20</v>
      </c>
      <c r="G469" s="75">
        <v>10</v>
      </c>
      <c r="H469" s="71">
        <v>1</v>
      </c>
    </row>
    <row r="470" spans="1:8" ht="60" x14ac:dyDescent="0.25">
      <c r="A470" s="99">
        <v>433</v>
      </c>
      <c r="B470" s="134" t="s">
        <v>878</v>
      </c>
      <c r="C470" s="105" t="s">
        <v>879</v>
      </c>
      <c r="D470" s="135" t="s">
        <v>17</v>
      </c>
      <c r="E470" s="105" t="s">
        <v>48</v>
      </c>
      <c r="F470" s="136">
        <v>200</v>
      </c>
      <c r="G470" s="76">
        <v>3</v>
      </c>
      <c r="H470" s="76">
        <v>0.2</v>
      </c>
    </row>
    <row r="471" spans="1:8" ht="36" x14ac:dyDescent="0.25">
      <c r="A471" s="99">
        <v>434</v>
      </c>
      <c r="B471" s="137" t="s">
        <v>779</v>
      </c>
      <c r="C471" s="85" t="s">
        <v>880</v>
      </c>
      <c r="D471" s="85" t="s">
        <v>17</v>
      </c>
      <c r="E471" s="85" t="s">
        <v>117</v>
      </c>
      <c r="F471" s="85">
        <v>15</v>
      </c>
      <c r="G471" s="85">
        <v>3</v>
      </c>
      <c r="H471" s="85">
        <v>0.8</v>
      </c>
    </row>
    <row r="472" spans="1:8" ht="24" x14ac:dyDescent="0.25">
      <c r="A472" s="99">
        <v>435</v>
      </c>
      <c r="B472" s="137" t="s">
        <v>881</v>
      </c>
      <c r="C472" s="85" t="s">
        <v>882</v>
      </c>
      <c r="D472" s="85" t="s">
        <v>17</v>
      </c>
      <c r="E472" s="85" t="s">
        <v>506</v>
      </c>
      <c r="F472" s="85">
        <v>50</v>
      </c>
      <c r="G472" s="85">
        <v>5</v>
      </c>
      <c r="H472" s="85">
        <v>0.2</v>
      </c>
    </row>
    <row r="473" spans="1:8" ht="33.75" customHeight="1" x14ac:dyDescent="0.25">
      <c r="A473" s="99">
        <v>436</v>
      </c>
      <c r="B473" s="137" t="s">
        <v>883</v>
      </c>
      <c r="C473" s="85" t="s">
        <v>884</v>
      </c>
      <c r="D473" s="85" t="s">
        <v>13</v>
      </c>
      <c r="E473" s="85" t="s">
        <v>42</v>
      </c>
      <c r="F473" s="85">
        <v>52</v>
      </c>
      <c r="G473" s="85">
        <v>10</v>
      </c>
      <c r="H473" s="85">
        <v>4.282</v>
      </c>
    </row>
    <row r="474" spans="1:8" x14ac:dyDescent="0.25">
      <c r="A474" s="67"/>
      <c r="B474" s="138" t="s">
        <v>67</v>
      </c>
      <c r="C474" s="108"/>
      <c r="D474" s="108"/>
      <c r="E474" s="108"/>
      <c r="F474" s="223">
        <f>F473+F472+F471+F470+F469+F468+F467+F466+F465+F464+F463+F462+F461+F460+F459+F458+F457+F456+F455+F454+F453</f>
        <v>6145</v>
      </c>
      <c r="G474" s="223">
        <f>G473+G472+G471+G470+G469+G468+G467+G466+G465+G464+G463+G462+G461+G460+G459+G458+G457+G456+G455+G454+G453</f>
        <v>224</v>
      </c>
      <c r="H474" s="223">
        <f>H473+H472+H471+H470+H469+H468+H467+H466+H465+H464+H463+H462+H461+H460+H459+H458+H457+H456+H455+H454+H453</f>
        <v>85.682000000000002</v>
      </c>
    </row>
    <row r="475" spans="1:8" x14ac:dyDescent="0.25">
      <c r="A475" s="252" t="s">
        <v>885</v>
      </c>
      <c r="B475" s="252"/>
      <c r="C475" s="252"/>
      <c r="D475" s="252"/>
      <c r="E475" s="252"/>
      <c r="F475" s="252"/>
      <c r="G475" s="252"/>
      <c r="H475" s="253"/>
    </row>
    <row r="476" spans="1:8" ht="36" x14ac:dyDescent="0.25">
      <c r="A476" s="99">
        <v>437</v>
      </c>
      <c r="B476" s="100" t="s">
        <v>886</v>
      </c>
      <c r="C476" s="78" t="s">
        <v>887</v>
      </c>
      <c r="D476" s="78" t="s">
        <v>28</v>
      </c>
      <c r="E476" s="78" t="s">
        <v>48</v>
      </c>
      <c r="F476" s="168">
        <v>4000</v>
      </c>
      <c r="G476" s="198">
        <v>98</v>
      </c>
      <c r="H476" s="168">
        <v>85</v>
      </c>
    </row>
    <row r="477" spans="1:8" ht="48" x14ac:dyDescent="0.25">
      <c r="A477" s="99">
        <v>438</v>
      </c>
      <c r="B477" s="100" t="s">
        <v>888</v>
      </c>
      <c r="C477" s="78" t="s">
        <v>889</v>
      </c>
      <c r="D477" s="78" t="s">
        <v>28</v>
      </c>
      <c r="E477" s="78">
        <v>2025</v>
      </c>
      <c r="F477" s="168">
        <v>130</v>
      </c>
      <c r="G477" s="198">
        <v>18</v>
      </c>
      <c r="H477" s="168">
        <v>2.2000000000000002</v>
      </c>
    </row>
    <row r="478" spans="1:8" ht="33" customHeight="1" x14ac:dyDescent="0.25">
      <c r="A478" s="99">
        <v>439</v>
      </c>
      <c r="B478" s="100" t="s">
        <v>890</v>
      </c>
      <c r="C478" s="78" t="s">
        <v>891</v>
      </c>
      <c r="D478" s="78" t="s">
        <v>28</v>
      </c>
      <c r="E478" s="78" t="s">
        <v>104</v>
      </c>
      <c r="F478" s="168">
        <v>100</v>
      </c>
      <c r="G478" s="198">
        <v>30</v>
      </c>
      <c r="H478" s="168">
        <v>2.9</v>
      </c>
    </row>
    <row r="479" spans="1:8" ht="36" x14ac:dyDescent="0.25">
      <c r="A479" s="99">
        <v>440</v>
      </c>
      <c r="B479" s="100" t="s">
        <v>892</v>
      </c>
      <c r="C479" s="78" t="s">
        <v>893</v>
      </c>
      <c r="D479" s="78" t="s">
        <v>45</v>
      </c>
      <c r="E479" s="78" t="s">
        <v>101</v>
      </c>
      <c r="F479" s="168">
        <v>8000</v>
      </c>
      <c r="G479" s="198">
        <v>400</v>
      </c>
      <c r="H479" s="168">
        <v>45</v>
      </c>
    </row>
    <row r="480" spans="1:8" ht="38.25" customHeight="1" x14ac:dyDescent="0.25">
      <c r="A480" s="99">
        <v>441</v>
      </c>
      <c r="B480" s="100" t="s">
        <v>894</v>
      </c>
      <c r="C480" s="78" t="s">
        <v>895</v>
      </c>
      <c r="D480" s="78" t="s">
        <v>28</v>
      </c>
      <c r="E480" s="78" t="s">
        <v>104</v>
      </c>
      <c r="F480" s="168">
        <v>135</v>
      </c>
      <c r="G480" s="198">
        <v>16</v>
      </c>
      <c r="H480" s="168">
        <v>1.8</v>
      </c>
    </row>
    <row r="481" spans="1:8" ht="36" x14ac:dyDescent="0.25">
      <c r="A481" s="99">
        <v>442</v>
      </c>
      <c r="B481" s="100" t="s">
        <v>896</v>
      </c>
      <c r="C481" s="78" t="s">
        <v>897</v>
      </c>
      <c r="D481" s="78" t="s">
        <v>17</v>
      </c>
      <c r="E481" s="78" t="s">
        <v>461</v>
      </c>
      <c r="F481" s="168">
        <v>50</v>
      </c>
      <c r="G481" s="198">
        <v>8</v>
      </c>
      <c r="H481" s="168">
        <v>1.2</v>
      </c>
    </row>
    <row r="482" spans="1:8" ht="24" x14ac:dyDescent="0.25">
      <c r="A482" s="99">
        <v>443</v>
      </c>
      <c r="B482" s="100" t="s">
        <v>898</v>
      </c>
      <c r="C482" s="78" t="s">
        <v>899</v>
      </c>
      <c r="D482" s="78" t="s">
        <v>28</v>
      </c>
      <c r="E482" s="78" t="s">
        <v>104</v>
      </c>
      <c r="F482" s="168">
        <v>150</v>
      </c>
      <c r="G482" s="198">
        <v>27</v>
      </c>
      <c r="H482" s="168">
        <v>3.9</v>
      </c>
    </row>
    <row r="483" spans="1:8" x14ac:dyDescent="0.25">
      <c r="A483" s="99">
        <v>444</v>
      </c>
      <c r="B483" s="100" t="s">
        <v>900</v>
      </c>
      <c r="C483" s="78" t="s">
        <v>901</v>
      </c>
      <c r="D483" s="78" t="s">
        <v>93</v>
      </c>
      <c r="E483" s="78" t="s">
        <v>104</v>
      </c>
      <c r="F483" s="168">
        <v>700</v>
      </c>
      <c r="G483" s="198">
        <v>0</v>
      </c>
      <c r="H483" s="168">
        <v>0</v>
      </c>
    </row>
    <row r="484" spans="1:8" ht="24" x14ac:dyDescent="0.25">
      <c r="A484" s="99">
        <v>445</v>
      </c>
      <c r="B484" s="100" t="s">
        <v>902</v>
      </c>
      <c r="C484" s="78" t="s">
        <v>903</v>
      </c>
      <c r="D484" s="78" t="s">
        <v>28</v>
      </c>
      <c r="E484" s="78" t="s">
        <v>101</v>
      </c>
      <c r="F484" s="168">
        <v>60</v>
      </c>
      <c r="G484" s="198">
        <v>28</v>
      </c>
      <c r="H484" s="168">
        <v>3</v>
      </c>
    </row>
    <row r="485" spans="1:8" ht="36" x14ac:dyDescent="0.25">
      <c r="A485" s="99">
        <v>446</v>
      </c>
      <c r="B485" s="100" t="s">
        <v>904</v>
      </c>
      <c r="C485" s="78" t="s">
        <v>905</v>
      </c>
      <c r="D485" s="78" t="s">
        <v>28</v>
      </c>
      <c r="E485" s="78" t="s">
        <v>778</v>
      </c>
      <c r="F485" s="168">
        <v>580</v>
      </c>
      <c r="G485" s="198">
        <v>25</v>
      </c>
      <c r="H485" s="168">
        <v>3.2</v>
      </c>
    </row>
    <row r="486" spans="1:8" ht="31.5" customHeight="1" x14ac:dyDescent="0.25">
      <c r="A486" s="99">
        <v>447</v>
      </c>
      <c r="B486" s="100" t="s">
        <v>906</v>
      </c>
      <c r="C486" s="78" t="s">
        <v>907</v>
      </c>
      <c r="D486" s="78" t="s">
        <v>28</v>
      </c>
      <c r="E486" s="78" t="s">
        <v>104</v>
      </c>
      <c r="F486" s="168">
        <v>125</v>
      </c>
      <c r="G486" s="198">
        <v>13</v>
      </c>
      <c r="H486" s="168">
        <v>1.9</v>
      </c>
    </row>
    <row r="487" spans="1:8" ht="60" x14ac:dyDescent="0.25">
      <c r="A487" s="99">
        <v>448</v>
      </c>
      <c r="B487" s="100" t="s">
        <v>908</v>
      </c>
      <c r="C487" s="78" t="s">
        <v>909</v>
      </c>
      <c r="D487" s="78" t="s">
        <v>28</v>
      </c>
      <c r="E487" s="78" t="s">
        <v>20</v>
      </c>
      <c r="F487" s="168">
        <v>100</v>
      </c>
      <c r="G487" s="198">
        <v>20</v>
      </c>
      <c r="H487" s="168">
        <v>15.45</v>
      </c>
    </row>
    <row r="488" spans="1:8" ht="72" x14ac:dyDescent="0.25">
      <c r="A488" s="99">
        <v>449</v>
      </c>
      <c r="B488" s="100" t="s">
        <v>910</v>
      </c>
      <c r="C488" s="78" t="s">
        <v>911</v>
      </c>
      <c r="D488" s="78" t="s">
        <v>28</v>
      </c>
      <c r="E488" s="78" t="s">
        <v>371</v>
      </c>
      <c r="F488" s="168">
        <v>60</v>
      </c>
      <c r="G488" s="198">
        <v>1</v>
      </c>
      <c r="H488" s="168">
        <v>0.2</v>
      </c>
    </row>
    <row r="489" spans="1:8" ht="48" x14ac:dyDescent="0.25">
      <c r="A489" s="99">
        <v>450</v>
      </c>
      <c r="B489" s="100" t="s">
        <v>912</v>
      </c>
      <c r="C489" s="78" t="s">
        <v>253</v>
      </c>
      <c r="D489" s="78" t="s">
        <v>62</v>
      </c>
      <c r="E489" s="78" t="s">
        <v>104</v>
      </c>
      <c r="F489" s="168">
        <v>1251.9000000000001</v>
      </c>
      <c r="G489" s="198">
        <v>0</v>
      </c>
      <c r="H489" s="168">
        <v>0</v>
      </c>
    </row>
    <row r="490" spans="1:8" ht="36" x14ac:dyDescent="0.25">
      <c r="A490" s="99">
        <v>451</v>
      </c>
      <c r="B490" s="100" t="s">
        <v>913</v>
      </c>
      <c r="C490" s="78" t="s">
        <v>914</v>
      </c>
      <c r="D490" s="78" t="s">
        <v>17</v>
      </c>
      <c r="E490" s="78" t="s">
        <v>76</v>
      </c>
      <c r="F490" s="168">
        <v>30</v>
      </c>
      <c r="G490" s="198">
        <v>8</v>
      </c>
      <c r="H490" s="168">
        <v>1.1000000000000001</v>
      </c>
    </row>
    <row r="491" spans="1:8" ht="48" customHeight="1" x14ac:dyDescent="0.25">
      <c r="A491" s="99">
        <v>452</v>
      </c>
      <c r="B491" s="100" t="s">
        <v>915</v>
      </c>
      <c r="C491" s="78" t="s">
        <v>916</v>
      </c>
      <c r="D491" s="78" t="s">
        <v>17</v>
      </c>
      <c r="E491" s="78">
        <v>2030</v>
      </c>
      <c r="F491" s="198">
        <v>50</v>
      </c>
      <c r="G491" s="198">
        <v>20</v>
      </c>
      <c r="H491" s="168">
        <v>3.1</v>
      </c>
    </row>
    <row r="492" spans="1:8" ht="24" x14ac:dyDescent="0.25">
      <c r="A492" s="99">
        <v>453</v>
      </c>
      <c r="B492" s="100" t="s">
        <v>917</v>
      </c>
      <c r="C492" s="78" t="s">
        <v>918</v>
      </c>
      <c r="D492" s="78" t="s">
        <v>45</v>
      </c>
      <c r="E492" s="78">
        <v>2030</v>
      </c>
      <c r="F492" s="168">
        <v>480</v>
      </c>
      <c r="G492" s="198">
        <v>5</v>
      </c>
      <c r="H492" s="168">
        <v>0.7</v>
      </c>
    </row>
    <row r="493" spans="1:8" ht="24" x14ac:dyDescent="0.25">
      <c r="A493" s="99">
        <v>454</v>
      </c>
      <c r="B493" s="100" t="s">
        <v>919</v>
      </c>
      <c r="C493" s="78" t="s">
        <v>920</v>
      </c>
      <c r="D493" s="78" t="s">
        <v>45</v>
      </c>
      <c r="E493" s="78">
        <v>2030</v>
      </c>
      <c r="F493" s="168">
        <v>1500</v>
      </c>
      <c r="G493" s="198">
        <v>10</v>
      </c>
      <c r="H493" s="168">
        <v>1.8</v>
      </c>
    </row>
    <row r="494" spans="1:8" ht="36" x14ac:dyDescent="0.25">
      <c r="A494" s="99">
        <v>455</v>
      </c>
      <c r="B494" s="100" t="s">
        <v>921</v>
      </c>
      <c r="C494" s="78" t="s">
        <v>922</v>
      </c>
      <c r="D494" s="78" t="s">
        <v>17</v>
      </c>
      <c r="E494" s="78" t="s">
        <v>85</v>
      </c>
      <c r="F494" s="168">
        <v>10</v>
      </c>
      <c r="G494" s="198">
        <v>15</v>
      </c>
      <c r="H494" s="168">
        <v>1.9</v>
      </c>
    </row>
    <row r="495" spans="1:8" ht="24" x14ac:dyDescent="0.25">
      <c r="A495" s="99">
        <v>456</v>
      </c>
      <c r="B495" s="100" t="s">
        <v>923</v>
      </c>
      <c r="C495" s="78" t="s">
        <v>924</v>
      </c>
      <c r="D495" s="78" t="s">
        <v>17</v>
      </c>
      <c r="E495" s="78" t="s">
        <v>104</v>
      </c>
      <c r="F495" s="168">
        <v>11</v>
      </c>
      <c r="G495" s="198">
        <v>2</v>
      </c>
      <c r="H495" s="168">
        <v>0.4</v>
      </c>
    </row>
    <row r="496" spans="1:8" ht="24" x14ac:dyDescent="0.25">
      <c r="A496" s="99">
        <v>457</v>
      </c>
      <c r="B496" s="100" t="s">
        <v>925</v>
      </c>
      <c r="C496" s="78" t="s">
        <v>926</v>
      </c>
      <c r="D496" s="78" t="s">
        <v>17</v>
      </c>
      <c r="E496" s="78" t="s">
        <v>104</v>
      </c>
      <c r="F496" s="168">
        <v>4</v>
      </c>
      <c r="G496" s="198">
        <v>1</v>
      </c>
      <c r="H496" s="168">
        <v>0.2</v>
      </c>
    </row>
    <row r="497" spans="1:8" ht="48" x14ac:dyDescent="0.25">
      <c r="A497" s="99">
        <v>458</v>
      </c>
      <c r="B497" s="100" t="s">
        <v>927</v>
      </c>
      <c r="C497" s="78" t="s">
        <v>928</v>
      </c>
      <c r="D497" s="78" t="s">
        <v>17</v>
      </c>
      <c r="E497" s="78" t="s">
        <v>85</v>
      </c>
      <c r="F497" s="168">
        <v>50</v>
      </c>
      <c r="G497" s="198">
        <v>1</v>
      </c>
      <c r="H497" s="168">
        <v>0.2</v>
      </c>
    </row>
    <row r="498" spans="1:8" ht="24" x14ac:dyDescent="0.25">
      <c r="A498" s="99">
        <v>459</v>
      </c>
      <c r="B498" s="100" t="s">
        <v>929</v>
      </c>
      <c r="C498" s="78" t="s">
        <v>41</v>
      </c>
      <c r="D498" s="78" t="s">
        <v>93</v>
      </c>
      <c r="E498" s="78" t="s">
        <v>376</v>
      </c>
      <c r="F498" s="168">
        <v>5501.5</v>
      </c>
      <c r="G498" s="168">
        <v>150</v>
      </c>
      <c r="H498" s="168">
        <v>0</v>
      </c>
    </row>
    <row r="499" spans="1:8" ht="48" x14ac:dyDescent="0.25">
      <c r="A499" s="99">
        <v>460</v>
      </c>
      <c r="B499" s="100" t="s">
        <v>930</v>
      </c>
      <c r="C499" s="78" t="s">
        <v>931</v>
      </c>
      <c r="D499" s="78" t="s">
        <v>17</v>
      </c>
      <c r="E499" s="78" t="s">
        <v>371</v>
      </c>
      <c r="F499" s="168">
        <v>600</v>
      </c>
      <c r="G499" s="198">
        <v>75</v>
      </c>
      <c r="H499" s="168">
        <v>0.8</v>
      </c>
    </row>
    <row r="500" spans="1:8" ht="34.5" customHeight="1" x14ac:dyDescent="0.25">
      <c r="A500" s="99">
        <v>461</v>
      </c>
      <c r="B500" s="100" t="s">
        <v>932</v>
      </c>
      <c r="C500" s="78" t="s">
        <v>933</v>
      </c>
      <c r="D500" s="78" t="s">
        <v>28</v>
      </c>
      <c r="E500" s="78">
        <v>2026</v>
      </c>
      <c r="F500" s="168">
        <v>154.5</v>
      </c>
      <c r="G500" s="198">
        <v>9</v>
      </c>
      <c r="H500" s="168">
        <v>3.9</v>
      </c>
    </row>
    <row r="501" spans="1:8" ht="61.5" customHeight="1" x14ac:dyDescent="0.25">
      <c r="A501" s="99">
        <v>462</v>
      </c>
      <c r="B501" s="100" t="s">
        <v>934</v>
      </c>
      <c r="C501" s="78" t="s">
        <v>935</v>
      </c>
      <c r="D501" s="78" t="s">
        <v>28</v>
      </c>
      <c r="E501" s="78" t="s">
        <v>76</v>
      </c>
      <c r="F501" s="168">
        <v>272.60000000000002</v>
      </c>
      <c r="G501" s="198">
        <v>31</v>
      </c>
      <c r="H501" s="168">
        <v>5.0999999999999996</v>
      </c>
    </row>
    <row r="502" spans="1:8" ht="42.75" customHeight="1" x14ac:dyDescent="0.25">
      <c r="A502" s="99">
        <v>463</v>
      </c>
      <c r="B502" s="100" t="s">
        <v>936</v>
      </c>
      <c r="C502" s="78" t="s">
        <v>937</v>
      </c>
      <c r="D502" s="78" t="s">
        <v>28</v>
      </c>
      <c r="E502" s="78" t="s">
        <v>85</v>
      </c>
      <c r="F502" s="168">
        <v>6</v>
      </c>
      <c r="G502" s="198">
        <v>2</v>
      </c>
      <c r="H502" s="168">
        <v>0.8</v>
      </c>
    </row>
    <row r="503" spans="1:8" ht="73.5" customHeight="1" x14ac:dyDescent="0.25">
      <c r="A503" s="99">
        <v>464</v>
      </c>
      <c r="B503" s="100" t="s">
        <v>938</v>
      </c>
      <c r="C503" s="105" t="s">
        <v>939</v>
      </c>
      <c r="D503" s="78" t="s">
        <v>45</v>
      </c>
      <c r="E503" s="78" t="s">
        <v>376</v>
      </c>
      <c r="F503" s="168">
        <v>4000</v>
      </c>
      <c r="G503" s="198">
        <v>250</v>
      </c>
      <c r="H503" s="168">
        <v>1664</v>
      </c>
    </row>
    <row r="504" spans="1:8" ht="51.75" customHeight="1" x14ac:dyDescent="0.25">
      <c r="A504" s="99">
        <v>465</v>
      </c>
      <c r="B504" s="100" t="s">
        <v>940</v>
      </c>
      <c r="C504" s="78" t="s">
        <v>897</v>
      </c>
      <c r="D504" s="78" t="s">
        <v>17</v>
      </c>
      <c r="E504" s="78" t="s">
        <v>76</v>
      </c>
      <c r="F504" s="168">
        <v>250</v>
      </c>
      <c r="G504" s="198">
        <v>35</v>
      </c>
      <c r="H504" s="168">
        <v>5.0999999999999996</v>
      </c>
    </row>
    <row r="505" spans="1:8" ht="41.25" customHeight="1" x14ac:dyDescent="0.25">
      <c r="A505" s="99">
        <v>466</v>
      </c>
      <c r="B505" s="100" t="s">
        <v>941</v>
      </c>
      <c r="C505" s="78" t="s">
        <v>942</v>
      </c>
      <c r="D505" s="78" t="s">
        <v>28</v>
      </c>
      <c r="E505" s="78" t="s">
        <v>76</v>
      </c>
      <c r="F505" s="168">
        <v>500</v>
      </c>
      <c r="G505" s="198">
        <v>60</v>
      </c>
      <c r="H505" s="168">
        <v>10.199999999999999</v>
      </c>
    </row>
    <row r="506" spans="1:8" ht="55.5" customHeight="1" x14ac:dyDescent="0.25">
      <c r="A506" s="99">
        <v>467</v>
      </c>
      <c r="B506" s="100" t="s">
        <v>943</v>
      </c>
      <c r="C506" s="78" t="s">
        <v>944</v>
      </c>
      <c r="D506" s="78" t="s">
        <v>17</v>
      </c>
      <c r="E506" s="78" t="s">
        <v>76</v>
      </c>
      <c r="F506" s="168">
        <v>150</v>
      </c>
      <c r="G506" s="198">
        <v>200</v>
      </c>
      <c r="H506" s="168">
        <v>36</v>
      </c>
    </row>
    <row r="507" spans="1:8" ht="55.5" customHeight="1" x14ac:dyDescent="0.25">
      <c r="A507" s="99">
        <v>468</v>
      </c>
      <c r="B507" s="100" t="s">
        <v>945</v>
      </c>
      <c r="C507" s="78" t="s">
        <v>946</v>
      </c>
      <c r="D507" s="78" t="s">
        <v>17</v>
      </c>
      <c r="E507" s="78" t="s">
        <v>85</v>
      </c>
      <c r="F507" s="168">
        <v>30</v>
      </c>
      <c r="G507" s="198">
        <v>3</v>
      </c>
      <c r="H507" s="168">
        <v>0.6</v>
      </c>
    </row>
    <row r="508" spans="1:8" ht="47.25" customHeight="1" x14ac:dyDescent="0.25">
      <c r="A508" s="99">
        <v>469</v>
      </c>
      <c r="B508" s="100" t="s">
        <v>947</v>
      </c>
      <c r="C508" s="78" t="s">
        <v>948</v>
      </c>
      <c r="D508" s="78" t="s">
        <v>17</v>
      </c>
      <c r="E508" s="78" t="s">
        <v>85</v>
      </c>
      <c r="F508" s="168">
        <v>150</v>
      </c>
      <c r="G508" s="198">
        <v>3</v>
      </c>
      <c r="H508" s="168">
        <v>0.4</v>
      </c>
    </row>
    <row r="509" spans="1:8" ht="54.75" customHeight="1" x14ac:dyDescent="0.25">
      <c r="A509" s="99">
        <v>470</v>
      </c>
      <c r="B509" s="100" t="s">
        <v>949</v>
      </c>
      <c r="C509" s="69" t="s">
        <v>950</v>
      </c>
      <c r="D509" s="69"/>
      <c r="E509" s="69" t="s">
        <v>104</v>
      </c>
      <c r="F509" s="164">
        <v>1354</v>
      </c>
      <c r="G509" s="164">
        <v>0</v>
      </c>
      <c r="H509" s="164">
        <v>0</v>
      </c>
    </row>
    <row r="510" spans="1:8" ht="24" x14ac:dyDescent="0.25">
      <c r="A510" s="99">
        <v>471</v>
      </c>
      <c r="B510" s="100" t="s">
        <v>951</v>
      </c>
      <c r="C510" s="85" t="s">
        <v>920</v>
      </c>
      <c r="D510" s="85" t="s">
        <v>45</v>
      </c>
      <c r="E510" s="85">
        <v>2025</v>
      </c>
      <c r="F510" s="170">
        <v>30</v>
      </c>
      <c r="G510" s="170">
        <v>5</v>
      </c>
      <c r="H510" s="170">
        <v>1.1000000000000001</v>
      </c>
    </row>
    <row r="511" spans="1:8" ht="75" customHeight="1" x14ac:dyDescent="0.25">
      <c r="A511" s="99">
        <v>472</v>
      </c>
      <c r="B511" s="100" t="s">
        <v>952</v>
      </c>
      <c r="C511" s="85" t="s">
        <v>953</v>
      </c>
      <c r="D511" s="85" t="s">
        <v>62</v>
      </c>
      <c r="E511" s="85" t="s">
        <v>37</v>
      </c>
      <c r="F511" s="170">
        <v>42</v>
      </c>
      <c r="G511" s="170">
        <v>1</v>
      </c>
      <c r="H511" s="170">
        <v>0.2</v>
      </c>
    </row>
    <row r="512" spans="1:8" ht="36" x14ac:dyDescent="0.25">
      <c r="A512" s="99">
        <v>473</v>
      </c>
      <c r="B512" s="100" t="s">
        <v>954</v>
      </c>
      <c r="C512" s="85" t="s">
        <v>955</v>
      </c>
      <c r="D512" s="85" t="s">
        <v>45</v>
      </c>
      <c r="E512" s="85">
        <v>2025</v>
      </c>
      <c r="F512" s="170">
        <v>80</v>
      </c>
      <c r="G512" s="170">
        <v>0</v>
      </c>
      <c r="H512" s="170">
        <v>0</v>
      </c>
    </row>
    <row r="513" spans="1:8" ht="48" x14ac:dyDescent="0.25">
      <c r="A513" s="99">
        <v>474</v>
      </c>
      <c r="B513" s="100" t="s">
        <v>956</v>
      </c>
      <c r="C513" s="85" t="s">
        <v>953</v>
      </c>
      <c r="D513" s="85" t="s">
        <v>62</v>
      </c>
      <c r="E513" s="85" t="s">
        <v>37</v>
      </c>
      <c r="F513" s="170">
        <v>89</v>
      </c>
      <c r="G513" s="170">
        <v>0</v>
      </c>
      <c r="H513" s="170">
        <v>0</v>
      </c>
    </row>
    <row r="514" spans="1:8" ht="37.5" customHeight="1" x14ac:dyDescent="0.25">
      <c r="A514" s="99">
        <v>475</v>
      </c>
      <c r="B514" s="100" t="s">
        <v>957</v>
      </c>
      <c r="C514" s="85" t="s">
        <v>953</v>
      </c>
      <c r="D514" s="85" t="s">
        <v>62</v>
      </c>
      <c r="E514" s="85">
        <v>2025</v>
      </c>
      <c r="F514" s="170">
        <v>43.6</v>
      </c>
      <c r="G514" s="170">
        <v>0</v>
      </c>
      <c r="H514" s="170">
        <v>0</v>
      </c>
    </row>
    <row r="515" spans="1:8" ht="30" customHeight="1" x14ac:dyDescent="0.25">
      <c r="A515" s="99">
        <v>476</v>
      </c>
      <c r="B515" s="100" t="s">
        <v>958</v>
      </c>
      <c r="C515" s="85" t="s">
        <v>253</v>
      </c>
      <c r="D515" s="85" t="s">
        <v>62</v>
      </c>
      <c r="E515" s="85" t="s">
        <v>37</v>
      </c>
      <c r="F515" s="170">
        <v>14.9</v>
      </c>
      <c r="G515" s="170">
        <v>10</v>
      </c>
      <c r="H515" s="170">
        <v>2.7</v>
      </c>
    </row>
    <row r="516" spans="1:8" ht="42" customHeight="1" x14ac:dyDescent="0.25">
      <c r="A516" s="99">
        <v>477</v>
      </c>
      <c r="B516" s="100" t="s">
        <v>959</v>
      </c>
      <c r="C516" s="85" t="s">
        <v>253</v>
      </c>
      <c r="D516" s="85" t="s">
        <v>62</v>
      </c>
      <c r="E516" s="85" t="s">
        <v>54</v>
      </c>
      <c r="F516" s="170">
        <v>152.1</v>
      </c>
      <c r="G516" s="170">
        <v>0</v>
      </c>
      <c r="H516" s="170">
        <v>0</v>
      </c>
    </row>
    <row r="517" spans="1:8" ht="35.25" customHeight="1" x14ac:dyDescent="0.25">
      <c r="A517" s="99">
        <v>478</v>
      </c>
      <c r="B517" s="100" t="s">
        <v>960</v>
      </c>
      <c r="C517" s="85" t="s">
        <v>907</v>
      </c>
      <c r="D517" s="85" t="s">
        <v>28</v>
      </c>
      <c r="E517" s="85" t="s">
        <v>48</v>
      </c>
      <c r="F517" s="170">
        <v>150</v>
      </c>
      <c r="G517" s="170">
        <v>3</v>
      </c>
      <c r="H517" s="170">
        <v>0.6</v>
      </c>
    </row>
    <row r="518" spans="1:8" ht="51" customHeight="1" x14ac:dyDescent="0.25">
      <c r="A518" s="99">
        <v>479</v>
      </c>
      <c r="B518" s="100" t="s">
        <v>961</v>
      </c>
      <c r="C518" s="85" t="s">
        <v>962</v>
      </c>
      <c r="D518" s="85" t="s">
        <v>17</v>
      </c>
      <c r="E518" s="85" t="s">
        <v>48</v>
      </c>
      <c r="F518" s="170">
        <v>20</v>
      </c>
      <c r="G518" s="170">
        <v>2</v>
      </c>
      <c r="H518" s="170">
        <v>0.5</v>
      </c>
    </row>
    <row r="519" spans="1:8" ht="42.75" customHeight="1" x14ac:dyDescent="0.25">
      <c r="A519" s="99">
        <v>480</v>
      </c>
      <c r="B519" s="100" t="s">
        <v>963</v>
      </c>
      <c r="C519" s="85" t="s">
        <v>964</v>
      </c>
      <c r="D519" s="85" t="s">
        <v>17</v>
      </c>
      <c r="E519" s="85" t="s">
        <v>48</v>
      </c>
      <c r="F519" s="170">
        <v>200</v>
      </c>
      <c r="G519" s="170">
        <v>40</v>
      </c>
      <c r="H519" s="170">
        <v>3.5</v>
      </c>
    </row>
    <row r="520" spans="1:8" ht="57" customHeight="1" x14ac:dyDescent="0.25">
      <c r="A520" s="99">
        <v>481</v>
      </c>
      <c r="B520" s="101" t="s">
        <v>965</v>
      </c>
      <c r="C520" s="139" t="s">
        <v>966</v>
      </c>
      <c r="D520" s="139" t="s">
        <v>17</v>
      </c>
      <c r="E520" s="139" t="s">
        <v>48</v>
      </c>
      <c r="F520" s="217">
        <v>40</v>
      </c>
      <c r="G520" s="217">
        <v>10</v>
      </c>
      <c r="H520" s="217">
        <v>4.0999999999999996</v>
      </c>
    </row>
    <row r="521" spans="1:8" ht="36" x14ac:dyDescent="0.25">
      <c r="A521" s="99">
        <v>482</v>
      </c>
      <c r="B521" s="104" t="s">
        <v>967</v>
      </c>
      <c r="C521" s="105" t="s">
        <v>968</v>
      </c>
      <c r="D521" s="105" t="s">
        <v>17</v>
      </c>
      <c r="E521" s="103" t="s">
        <v>48</v>
      </c>
      <c r="F521" s="200">
        <v>35</v>
      </c>
      <c r="G521" s="200">
        <v>15</v>
      </c>
      <c r="H521" s="200">
        <v>3.9</v>
      </c>
    </row>
    <row r="522" spans="1:8" ht="48.75" customHeight="1" x14ac:dyDescent="0.25">
      <c r="A522" s="99">
        <v>483</v>
      </c>
      <c r="B522" s="140" t="s">
        <v>969</v>
      </c>
      <c r="C522" s="85" t="s">
        <v>970</v>
      </c>
      <c r="D522" s="141" t="s">
        <v>17</v>
      </c>
      <c r="E522" s="105" t="s">
        <v>971</v>
      </c>
      <c r="F522" s="201">
        <v>12.14</v>
      </c>
      <c r="G522" s="201">
        <v>16</v>
      </c>
      <c r="H522" s="201">
        <v>47.9</v>
      </c>
    </row>
    <row r="523" spans="1:8" ht="48" customHeight="1" x14ac:dyDescent="0.25">
      <c r="A523" s="99">
        <v>484</v>
      </c>
      <c r="B523" s="142" t="s">
        <v>972</v>
      </c>
      <c r="C523" s="78" t="s">
        <v>973</v>
      </c>
      <c r="D523" s="141" t="s">
        <v>17</v>
      </c>
      <c r="E523" s="105" t="s">
        <v>651</v>
      </c>
      <c r="F523" s="201">
        <v>465</v>
      </c>
      <c r="G523" s="201">
        <v>82</v>
      </c>
      <c r="H523" s="201">
        <v>454</v>
      </c>
    </row>
    <row r="524" spans="1:8" ht="53.25" customHeight="1" x14ac:dyDescent="0.25">
      <c r="A524" s="99">
        <v>485</v>
      </c>
      <c r="B524" s="104" t="s">
        <v>974</v>
      </c>
      <c r="C524" s="143" t="s">
        <v>975</v>
      </c>
      <c r="D524" s="105" t="s">
        <v>17</v>
      </c>
      <c r="E524" s="105" t="s">
        <v>63</v>
      </c>
      <c r="F524" s="201">
        <v>200</v>
      </c>
      <c r="G524" s="201">
        <v>100</v>
      </c>
      <c r="H524" s="201">
        <v>7</v>
      </c>
    </row>
    <row r="525" spans="1:8" ht="51.75" customHeight="1" x14ac:dyDescent="0.25">
      <c r="A525" s="99">
        <v>486</v>
      </c>
      <c r="B525" s="113" t="s">
        <v>976</v>
      </c>
      <c r="C525" s="103" t="s">
        <v>977</v>
      </c>
      <c r="D525" s="103" t="s">
        <v>978</v>
      </c>
      <c r="E525" s="105" t="s">
        <v>364</v>
      </c>
      <c r="F525" s="200">
        <v>620</v>
      </c>
      <c r="G525" s="200">
        <v>56</v>
      </c>
      <c r="H525" s="200">
        <v>43.4</v>
      </c>
    </row>
    <row r="526" spans="1:8" ht="50.25" customHeight="1" x14ac:dyDescent="0.25">
      <c r="A526" s="99">
        <v>487</v>
      </c>
      <c r="B526" s="113" t="s">
        <v>979</v>
      </c>
      <c r="C526" s="103" t="s">
        <v>980</v>
      </c>
      <c r="D526" s="103" t="s">
        <v>17</v>
      </c>
      <c r="E526" s="103" t="s">
        <v>547</v>
      </c>
      <c r="F526" s="200">
        <v>130.4</v>
      </c>
      <c r="G526" s="200">
        <v>11</v>
      </c>
      <c r="H526" s="200">
        <v>30.3</v>
      </c>
    </row>
    <row r="527" spans="1:8" ht="72" x14ac:dyDescent="0.25">
      <c r="A527" s="99">
        <v>488</v>
      </c>
      <c r="B527" s="144" t="s">
        <v>981</v>
      </c>
      <c r="C527" s="103" t="s">
        <v>982</v>
      </c>
      <c r="D527" s="103"/>
      <c r="E527" s="103" t="s">
        <v>54</v>
      </c>
      <c r="F527" s="200">
        <v>2000</v>
      </c>
      <c r="G527" s="200">
        <v>0</v>
      </c>
      <c r="H527" s="200">
        <v>0</v>
      </c>
    </row>
    <row r="528" spans="1:8" ht="60.75" customHeight="1" x14ac:dyDescent="0.25">
      <c r="A528" s="99">
        <v>489</v>
      </c>
      <c r="B528" s="232" t="s">
        <v>1208</v>
      </c>
      <c r="C528" s="103" t="s">
        <v>983</v>
      </c>
      <c r="D528" s="103"/>
      <c r="E528" s="103" t="s">
        <v>48</v>
      </c>
      <c r="F528" s="200">
        <v>480</v>
      </c>
      <c r="G528" s="200">
        <v>0</v>
      </c>
      <c r="H528" s="200">
        <v>0</v>
      </c>
    </row>
    <row r="529" spans="1:8" ht="42.75" customHeight="1" x14ac:dyDescent="0.25">
      <c r="A529" s="99">
        <v>490</v>
      </c>
      <c r="B529" s="113" t="s">
        <v>984</v>
      </c>
      <c r="C529" s="103"/>
      <c r="D529" s="103"/>
      <c r="E529" s="103">
        <v>2030</v>
      </c>
      <c r="F529" s="200">
        <v>2000</v>
      </c>
      <c r="G529" s="200">
        <v>0</v>
      </c>
      <c r="H529" s="200">
        <v>0</v>
      </c>
    </row>
    <row r="530" spans="1:8" ht="37.5" customHeight="1" x14ac:dyDescent="0.25">
      <c r="A530" s="99">
        <v>491</v>
      </c>
      <c r="B530" s="113" t="s">
        <v>985</v>
      </c>
      <c r="C530" s="103"/>
      <c r="D530" s="103"/>
      <c r="E530" s="103">
        <v>2030</v>
      </c>
      <c r="F530" s="200">
        <v>30000</v>
      </c>
      <c r="G530" s="200">
        <v>0</v>
      </c>
      <c r="H530" s="200">
        <v>0</v>
      </c>
    </row>
    <row r="531" spans="1:8" ht="36" x14ac:dyDescent="0.25">
      <c r="A531" s="99">
        <v>492</v>
      </c>
      <c r="B531" s="113" t="s">
        <v>986</v>
      </c>
      <c r="C531" s="103"/>
      <c r="D531" s="103"/>
      <c r="E531" s="103">
        <v>2030</v>
      </c>
      <c r="F531" s="200">
        <v>15000</v>
      </c>
      <c r="G531" s="200">
        <v>0</v>
      </c>
      <c r="H531" s="200">
        <v>0</v>
      </c>
    </row>
    <row r="532" spans="1:8" ht="48" x14ac:dyDescent="0.25">
      <c r="A532" s="99">
        <v>493</v>
      </c>
      <c r="B532" s="113" t="s">
        <v>987</v>
      </c>
      <c r="C532" s="103"/>
      <c r="D532" s="103"/>
      <c r="E532" s="103">
        <v>2030</v>
      </c>
      <c r="F532" s="200">
        <v>50000</v>
      </c>
      <c r="G532" s="200">
        <v>0</v>
      </c>
      <c r="H532" s="200">
        <v>0</v>
      </c>
    </row>
    <row r="533" spans="1:8" ht="36" x14ac:dyDescent="0.25">
      <c r="A533" s="99">
        <v>494</v>
      </c>
      <c r="B533" s="104" t="s">
        <v>988</v>
      </c>
      <c r="C533" s="105"/>
      <c r="D533" s="105"/>
      <c r="E533" s="105">
        <v>2030</v>
      </c>
      <c r="F533" s="201">
        <v>40000</v>
      </c>
      <c r="G533" s="201">
        <v>0</v>
      </c>
      <c r="H533" s="201">
        <v>0</v>
      </c>
    </row>
    <row r="534" spans="1:8" ht="48" x14ac:dyDescent="0.25">
      <c r="A534" s="99">
        <v>495</v>
      </c>
      <c r="B534" s="100" t="s">
        <v>989</v>
      </c>
      <c r="C534" s="78" t="s">
        <v>990</v>
      </c>
      <c r="D534" s="78" t="s">
        <v>17</v>
      </c>
      <c r="E534" s="78" t="s">
        <v>42</v>
      </c>
      <c r="F534" s="168">
        <v>50</v>
      </c>
      <c r="G534" s="168">
        <v>10</v>
      </c>
      <c r="H534" s="168">
        <v>5</v>
      </c>
    </row>
    <row r="535" spans="1:8" ht="24" x14ac:dyDescent="0.25">
      <c r="A535" s="99">
        <v>496</v>
      </c>
      <c r="B535" s="100" t="s">
        <v>991</v>
      </c>
      <c r="C535" s="85" t="s">
        <v>992</v>
      </c>
      <c r="D535" s="85" t="s">
        <v>28</v>
      </c>
      <c r="E535" s="85" t="s">
        <v>42</v>
      </c>
      <c r="F535" s="170">
        <v>250</v>
      </c>
      <c r="G535" s="170">
        <v>70</v>
      </c>
      <c r="H535" s="170">
        <v>3.9</v>
      </c>
    </row>
    <row r="536" spans="1:8" ht="36" x14ac:dyDescent="0.25">
      <c r="A536" s="99">
        <v>497</v>
      </c>
      <c r="B536" s="100" t="s">
        <v>993</v>
      </c>
      <c r="C536" s="85" t="s">
        <v>994</v>
      </c>
      <c r="D536" s="85" t="s">
        <v>45</v>
      </c>
      <c r="E536" s="85" t="s">
        <v>48</v>
      </c>
      <c r="F536" s="170">
        <v>250</v>
      </c>
      <c r="G536" s="170">
        <v>24</v>
      </c>
      <c r="H536" s="170">
        <v>30.3</v>
      </c>
    </row>
    <row r="537" spans="1:8" ht="48" x14ac:dyDescent="0.25">
      <c r="A537" s="99">
        <v>498</v>
      </c>
      <c r="B537" s="97" t="s">
        <v>995</v>
      </c>
      <c r="C537" s="87" t="s">
        <v>996</v>
      </c>
      <c r="D537" s="87" t="s">
        <v>13</v>
      </c>
      <c r="E537" s="87" t="s">
        <v>461</v>
      </c>
      <c r="F537" s="171">
        <v>40</v>
      </c>
      <c r="G537" s="171">
        <v>20</v>
      </c>
      <c r="H537" s="171">
        <v>2.2000000000000002</v>
      </c>
    </row>
    <row r="538" spans="1:8" ht="24" x14ac:dyDescent="0.25">
      <c r="A538" s="99">
        <v>499</v>
      </c>
      <c r="B538" s="97" t="s">
        <v>997</v>
      </c>
      <c r="C538" s="87" t="s">
        <v>998</v>
      </c>
      <c r="D538" s="87" t="s">
        <v>13</v>
      </c>
      <c r="E538" s="87" t="s">
        <v>42</v>
      </c>
      <c r="F538" s="171">
        <v>10</v>
      </c>
      <c r="G538" s="171">
        <v>3</v>
      </c>
      <c r="H538" s="171">
        <v>2</v>
      </c>
    </row>
    <row r="539" spans="1:8" ht="60" x14ac:dyDescent="0.25">
      <c r="A539" s="99">
        <v>500</v>
      </c>
      <c r="B539" s="97" t="s">
        <v>999</v>
      </c>
      <c r="C539" s="87" t="s">
        <v>1000</v>
      </c>
      <c r="D539" s="87" t="s">
        <v>13</v>
      </c>
      <c r="E539" s="87" t="s">
        <v>448</v>
      </c>
      <c r="F539" s="171">
        <v>400</v>
      </c>
      <c r="G539" s="171">
        <v>40</v>
      </c>
      <c r="H539" s="171">
        <v>80</v>
      </c>
    </row>
    <row r="540" spans="1:8" ht="24" x14ac:dyDescent="0.25">
      <c r="A540" s="99">
        <v>501</v>
      </c>
      <c r="B540" s="97" t="s">
        <v>1001</v>
      </c>
      <c r="C540" s="95" t="s">
        <v>1002</v>
      </c>
      <c r="D540" s="87" t="s">
        <v>13</v>
      </c>
      <c r="E540" s="87" t="s">
        <v>63</v>
      </c>
      <c r="F540" s="171">
        <v>500</v>
      </c>
      <c r="G540" s="171">
        <v>100</v>
      </c>
      <c r="H540" s="171">
        <v>50</v>
      </c>
    </row>
    <row r="541" spans="1:8" ht="24" x14ac:dyDescent="0.25">
      <c r="A541" s="99">
        <v>502</v>
      </c>
      <c r="B541" s="97" t="s">
        <v>1003</v>
      </c>
      <c r="C541" s="95" t="s">
        <v>1004</v>
      </c>
      <c r="D541" s="85" t="s">
        <v>45</v>
      </c>
      <c r="E541" s="87" t="s">
        <v>63</v>
      </c>
      <c r="F541" s="171">
        <v>250</v>
      </c>
      <c r="G541" s="171">
        <v>100</v>
      </c>
      <c r="H541" s="171">
        <v>20.02</v>
      </c>
    </row>
    <row r="542" spans="1:8" ht="36" x14ac:dyDescent="0.25">
      <c r="A542" s="99">
        <v>503</v>
      </c>
      <c r="B542" s="145" t="s">
        <v>1005</v>
      </c>
      <c r="C542" s="95" t="s">
        <v>1006</v>
      </c>
      <c r="D542" s="95" t="s">
        <v>13</v>
      </c>
      <c r="E542" s="95" t="s">
        <v>63</v>
      </c>
      <c r="F542" s="196">
        <v>200</v>
      </c>
      <c r="G542" s="196">
        <v>100</v>
      </c>
      <c r="H542" s="196">
        <v>7</v>
      </c>
    </row>
    <row r="543" spans="1:8" x14ac:dyDescent="0.25">
      <c r="A543" s="146"/>
      <c r="B543" s="147" t="s">
        <v>67</v>
      </c>
      <c r="C543" s="147"/>
      <c r="D543" s="148"/>
      <c r="E543" s="148"/>
      <c r="F543" s="222">
        <f>SUM(F476:F542)</f>
        <v>174299.64</v>
      </c>
      <c r="G543" s="222">
        <f>SUM(G476:G542)</f>
        <v>2382</v>
      </c>
      <c r="H543" s="222">
        <f>SUM(H476:H542)</f>
        <v>2701.6700000000005</v>
      </c>
    </row>
    <row r="544" spans="1:8" x14ac:dyDescent="0.25">
      <c r="A544" s="252" t="s">
        <v>1007</v>
      </c>
      <c r="B544" s="252"/>
      <c r="C544" s="252"/>
      <c r="D544" s="252"/>
      <c r="E544" s="252"/>
      <c r="F544" s="252"/>
      <c r="G544" s="252"/>
      <c r="H544" s="253"/>
    </row>
    <row r="545" spans="1:8" ht="24" x14ac:dyDescent="0.25">
      <c r="A545" s="99">
        <v>504</v>
      </c>
      <c r="B545" s="100" t="s">
        <v>1008</v>
      </c>
      <c r="C545" s="78" t="s">
        <v>1009</v>
      </c>
      <c r="D545" s="78" t="s">
        <v>17</v>
      </c>
      <c r="E545" s="67" t="s">
        <v>364</v>
      </c>
      <c r="F545" s="198">
        <v>8</v>
      </c>
      <c r="G545" s="198">
        <v>2</v>
      </c>
      <c r="H545" s="168">
        <v>4</v>
      </c>
    </row>
    <row r="546" spans="1:8" ht="24" x14ac:dyDescent="0.25">
      <c r="A546" s="99">
        <v>505</v>
      </c>
      <c r="B546" s="100" t="s">
        <v>1010</v>
      </c>
      <c r="C546" s="78" t="s">
        <v>1011</v>
      </c>
      <c r="D546" s="78" t="s">
        <v>28</v>
      </c>
      <c r="E546" s="67" t="s">
        <v>37</v>
      </c>
      <c r="F546" s="198">
        <v>8</v>
      </c>
      <c r="G546" s="198">
        <v>2</v>
      </c>
      <c r="H546" s="168">
        <v>3</v>
      </c>
    </row>
    <row r="547" spans="1:8" ht="21" customHeight="1" x14ac:dyDescent="0.25">
      <c r="A547" s="99">
        <v>506</v>
      </c>
      <c r="B547" s="100" t="s">
        <v>1012</v>
      </c>
      <c r="C547" s="78" t="s">
        <v>92</v>
      </c>
      <c r="D547" s="78" t="s">
        <v>28</v>
      </c>
      <c r="E547" s="67" t="s">
        <v>76</v>
      </c>
      <c r="F547" s="198">
        <v>250</v>
      </c>
      <c r="G547" s="198">
        <v>30</v>
      </c>
      <c r="H547" s="168">
        <v>5</v>
      </c>
    </row>
    <row r="548" spans="1:8" ht="24" x14ac:dyDescent="0.25">
      <c r="A548" s="99">
        <v>507</v>
      </c>
      <c r="B548" s="100" t="s">
        <v>1013</v>
      </c>
      <c r="C548" s="78" t="s">
        <v>1014</v>
      </c>
      <c r="D548" s="78" t="s">
        <v>17</v>
      </c>
      <c r="E548" s="67" t="s">
        <v>37</v>
      </c>
      <c r="F548" s="198">
        <v>8</v>
      </c>
      <c r="G548" s="198">
        <v>2</v>
      </c>
      <c r="H548" s="168">
        <v>3.5</v>
      </c>
    </row>
    <row r="549" spans="1:8" ht="24" x14ac:dyDescent="0.25">
      <c r="A549" s="99">
        <v>508</v>
      </c>
      <c r="B549" s="100" t="s">
        <v>1015</v>
      </c>
      <c r="C549" s="78" t="s">
        <v>1016</v>
      </c>
      <c r="D549" s="78" t="s">
        <v>17</v>
      </c>
      <c r="E549" s="67">
        <v>2026</v>
      </c>
      <c r="F549" s="198">
        <v>8</v>
      </c>
      <c r="G549" s="198">
        <v>2</v>
      </c>
      <c r="H549" s="168">
        <v>3.5</v>
      </c>
    </row>
    <row r="550" spans="1:8" x14ac:dyDescent="0.25">
      <c r="A550" s="99">
        <v>509</v>
      </c>
      <c r="B550" s="100" t="s">
        <v>1017</v>
      </c>
      <c r="C550" s="78" t="s">
        <v>1018</v>
      </c>
      <c r="D550" s="78" t="s">
        <v>17</v>
      </c>
      <c r="E550" s="67" t="s">
        <v>778</v>
      </c>
      <c r="F550" s="198">
        <v>6</v>
      </c>
      <c r="G550" s="198">
        <v>1</v>
      </c>
      <c r="H550" s="168">
        <v>3</v>
      </c>
    </row>
    <row r="551" spans="1:8" x14ac:dyDescent="0.25">
      <c r="A551" s="99">
        <v>510</v>
      </c>
      <c r="B551" s="100" t="s">
        <v>1017</v>
      </c>
      <c r="C551" s="78" t="s">
        <v>1019</v>
      </c>
      <c r="D551" s="78" t="s">
        <v>17</v>
      </c>
      <c r="E551" s="67" t="s">
        <v>413</v>
      </c>
      <c r="F551" s="198">
        <v>5.5</v>
      </c>
      <c r="G551" s="198">
        <v>1</v>
      </c>
      <c r="H551" s="168">
        <v>2.5</v>
      </c>
    </row>
    <row r="552" spans="1:8" ht="24" x14ac:dyDescent="0.25">
      <c r="A552" s="99">
        <v>511</v>
      </c>
      <c r="B552" s="100" t="s">
        <v>1020</v>
      </c>
      <c r="C552" s="78" t="s">
        <v>1021</v>
      </c>
      <c r="D552" s="78" t="s">
        <v>17</v>
      </c>
      <c r="E552" s="67" t="s">
        <v>20</v>
      </c>
      <c r="F552" s="198">
        <v>13</v>
      </c>
      <c r="G552" s="198">
        <v>2</v>
      </c>
      <c r="H552" s="168">
        <v>4.5</v>
      </c>
    </row>
    <row r="553" spans="1:8" ht="24" x14ac:dyDescent="0.25">
      <c r="A553" s="99">
        <v>512</v>
      </c>
      <c r="B553" s="100" t="s">
        <v>1022</v>
      </c>
      <c r="C553" s="78" t="s">
        <v>1009</v>
      </c>
      <c r="D553" s="78" t="s">
        <v>17</v>
      </c>
      <c r="E553" s="67" t="s">
        <v>519</v>
      </c>
      <c r="F553" s="198">
        <v>8</v>
      </c>
      <c r="G553" s="198">
        <v>1</v>
      </c>
      <c r="H553" s="168">
        <v>1.5</v>
      </c>
    </row>
    <row r="554" spans="1:8" ht="24" x14ac:dyDescent="0.25">
      <c r="A554" s="99">
        <v>513</v>
      </c>
      <c r="B554" s="100" t="s">
        <v>1023</v>
      </c>
      <c r="C554" s="78" t="s">
        <v>1018</v>
      </c>
      <c r="D554" s="78" t="s">
        <v>17</v>
      </c>
      <c r="E554" s="67" t="s">
        <v>34</v>
      </c>
      <c r="F554" s="198">
        <v>150</v>
      </c>
      <c r="G554" s="198">
        <v>15</v>
      </c>
      <c r="H554" s="168">
        <v>3</v>
      </c>
    </row>
    <row r="555" spans="1:8" ht="24" x14ac:dyDescent="0.25">
      <c r="A555" s="99">
        <v>514</v>
      </c>
      <c r="B555" s="100" t="s">
        <v>1024</v>
      </c>
      <c r="C555" s="78" t="s">
        <v>1016</v>
      </c>
      <c r="D555" s="78" t="s">
        <v>17</v>
      </c>
      <c r="E555" s="78" t="s">
        <v>23</v>
      </c>
      <c r="F555" s="168">
        <v>10</v>
      </c>
      <c r="G555" s="198">
        <v>8</v>
      </c>
      <c r="H555" s="168">
        <v>15</v>
      </c>
    </row>
    <row r="556" spans="1:8" ht="72" x14ac:dyDescent="0.25">
      <c r="A556" s="99">
        <v>515</v>
      </c>
      <c r="B556" s="100" t="s">
        <v>1025</v>
      </c>
      <c r="C556" s="78" t="s">
        <v>41</v>
      </c>
      <c r="D556" s="78" t="s">
        <v>17</v>
      </c>
      <c r="E556" s="78" t="s">
        <v>63</v>
      </c>
      <c r="F556" s="168">
        <v>25</v>
      </c>
      <c r="G556" s="198">
        <v>5</v>
      </c>
      <c r="H556" s="168">
        <v>0</v>
      </c>
    </row>
    <row r="557" spans="1:8" x14ac:dyDescent="0.25">
      <c r="A557" s="67"/>
      <c r="B557" s="106" t="s">
        <v>67</v>
      </c>
      <c r="C557" s="107"/>
      <c r="D557" s="107"/>
      <c r="E557" s="107"/>
      <c r="F557" s="221">
        <f>F556+F555+F554+F553+F552+F551+F550+F549+F548+F547+F546+F545</f>
        <v>499.5</v>
      </c>
      <c r="G557" s="221">
        <f>G556+G555+G554+G553+G552+G551+G550+G549+G548+G547+G546+G545</f>
        <v>71</v>
      </c>
      <c r="H557" s="221">
        <f>H556+H555+H554+H553+H552+H551+H550+H549+H548+H547+H546+H545</f>
        <v>48.5</v>
      </c>
    </row>
    <row r="558" spans="1:8" x14ac:dyDescent="0.25">
      <c r="A558" s="250" t="s">
        <v>1026</v>
      </c>
      <c r="B558" s="250"/>
      <c r="C558" s="250"/>
      <c r="D558" s="250"/>
      <c r="E558" s="250"/>
      <c r="F558" s="250"/>
      <c r="G558" s="250"/>
      <c r="H558" s="251"/>
    </row>
    <row r="559" spans="1:8" ht="24" x14ac:dyDescent="0.25">
      <c r="A559" s="99">
        <v>516</v>
      </c>
      <c r="B559" s="233" t="s">
        <v>1027</v>
      </c>
      <c r="C559" s="78" t="s">
        <v>1028</v>
      </c>
      <c r="D559" s="67" t="s">
        <v>62</v>
      </c>
      <c r="E559" s="78" t="s">
        <v>48</v>
      </c>
      <c r="F559" s="168">
        <v>835.06</v>
      </c>
      <c r="G559" s="198">
        <v>0</v>
      </c>
      <c r="H559" s="168">
        <v>279</v>
      </c>
    </row>
    <row r="560" spans="1:8" x14ac:dyDescent="0.25">
      <c r="A560" s="99">
        <v>517</v>
      </c>
      <c r="B560" s="100" t="s">
        <v>1029</v>
      </c>
      <c r="C560" s="78" t="s">
        <v>1030</v>
      </c>
      <c r="D560" s="78" t="s">
        <v>17</v>
      </c>
      <c r="E560" s="67" t="s">
        <v>59</v>
      </c>
      <c r="F560" s="198">
        <v>10000</v>
      </c>
      <c r="G560" s="198">
        <v>150</v>
      </c>
      <c r="H560" s="168">
        <v>665.5</v>
      </c>
    </row>
    <row r="561" spans="1:8" ht="24" x14ac:dyDescent="0.25">
      <c r="A561" s="99">
        <v>518</v>
      </c>
      <c r="B561" s="100" t="s">
        <v>1031</v>
      </c>
      <c r="C561" s="78" t="s">
        <v>758</v>
      </c>
      <c r="D561" s="78" t="s">
        <v>28</v>
      </c>
      <c r="E561" s="67" t="s">
        <v>14</v>
      </c>
      <c r="F561" s="198">
        <v>1500</v>
      </c>
      <c r="G561" s="198">
        <v>70</v>
      </c>
      <c r="H561" s="168">
        <v>188</v>
      </c>
    </row>
    <row r="562" spans="1:8" ht="48" x14ac:dyDescent="0.25">
      <c r="A562" s="99">
        <v>519</v>
      </c>
      <c r="B562" s="100" t="s">
        <v>1032</v>
      </c>
      <c r="C562" s="78" t="s">
        <v>1033</v>
      </c>
      <c r="D562" s="78" t="s">
        <v>17</v>
      </c>
      <c r="E562" s="67" t="s">
        <v>117</v>
      </c>
      <c r="F562" s="198">
        <v>40</v>
      </c>
      <c r="G562" s="198">
        <v>13</v>
      </c>
      <c r="H562" s="168">
        <v>1.2</v>
      </c>
    </row>
    <row r="563" spans="1:8" x14ac:dyDescent="0.25">
      <c r="A563" s="99">
        <v>520</v>
      </c>
      <c r="B563" s="100" t="s">
        <v>1215</v>
      </c>
      <c r="C563" s="78" t="s">
        <v>1034</v>
      </c>
      <c r="D563" s="78" t="s">
        <v>28</v>
      </c>
      <c r="E563" s="78" t="s">
        <v>228</v>
      </c>
      <c r="F563" s="168">
        <v>150</v>
      </c>
      <c r="G563" s="198">
        <v>35</v>
      </c>
      <c r="H563" s="168">
        <v>10</v>
      </c>
    </row>
    <row r="564" spans="1:8" ht="24" x14ac:dyDescent="0.25">
      <c r="A564" s="99">
        <v>521</v>
      </c>
      <c r="B564" s="100" t="s">
        <v>1035</v>
      </c>
      <c r="C564" s="78" t="s">
        <v>1036</v>
      </c>
      <c r="D564" s="78" t="s">
        <v>17</v>
      </c>
      <c r="E564" s="78" t="s">
        <v>104</v>
      </c>
      <c r="F564" s="168">
        <v>20</v>
      </c>
      <c r="G564" s="198">
        <v>5</v>
      </c>
      <c r="H564" s="168">
        <v>1.2</v>
      </c>
    </row>
    <row r="565" spans="1:8" x14ac:dyDescent="0.25">
      <c r="A565" s="99">
        <v>522</v>
      </c>
      <c r="B565" s="68" t="s">
        <v>1037</v>
      </c>
      <c r="C565" s="69" t="s">
        <v>1038</v>
      </c>
      <c r="D565" s="69" t="s">
        <v>17</v>
      </c>
      <c r="E565" s="69" t="s">
        <v>42</v>
      </c>
      <c r="F565" s="164">
        <v>26</v>
      </c>
      <c r="G565" s="218">
        <v>12</v>
      </c>
      <c r="H565" s="164">
        <v>1.5</v>
      </c>
    </row>
    <row r="566" spans="1:8" ht="36" x14ac:dyDescent="0.25">
      <c r="A566" s="99">
        <v>523</v>
      </c>
      <c r="B566" s="100" t="s">
        <v>1039</v>
      </c>
      <c r="C566" s="78" t="s">
        <v>1040</v>
      </c>
      <c r="D566" s="78" t="s">
        <v>62</v>
      </c>
      <c r="E566" s="78" t="s">
        <v>48</v>
      </c>
      <c r="F566" s="168">
        <v>600</v>
      </c>
      <c r="G566" s="198">
        <v>0</v>
      </c>
      <c r="H566" s="168">
        <v>186</v>
      </c>
    </row>
    <row r="567" spans="1:8" ht="33" customHeight="1" x14ac:dyDescent="0.25">
      <c r="A567" s="99">
        <v>524</v>
      </c>
      <c r="B567" s="150" t="s">
        <v>1041</v>
      </c>
      <c r="C567" s="78" t="s">
        <v>1042</v>
      </c>
      <c r="D567" s="78" t="s">
        <v>17</v>
      </c>
      <c r="E567" s="78" t="s">
        <v>54</v>
      </c>
      <c r="F567" s="168">
        <v>45</v>
      </c>
      <c r="G567" s="198">
        <v>9</v>
      </c>
      <c r="H567" s="168">
        <v>0.8</v>
      </c>
    </row>
    <row r="568" spans="1:8" ht="24" x14ac:dyDescent="0.25">
      <c r="A568" s="99">
        <v>525</v>
      </c>
      <c r="B568" s="150" t="s">
        <v>1043</v>
      </c>
      <c r="C568" s="78" t="s">
        <v>1044</v>
      </c>
      <c r="D568" s="78" t="s">
        <v>1045</v>
      </c>
      <c r="E568" s="78" t="s">
        <v>54</v>
      </c>
      <c r="F568" s="168">
        <v>160.94999999999999</v>
      </c>
      <c r="G568" s="198">
        <v>0</v>
      </c>
      <c r="H568" s="168">
        <v>0</v>
      </c>
    </row>
    <row r="569" spans="1:8" ht="36" x14ac:dyDescent="0.25">
      <c r="A569" s="99">
        <v>526</v>
      </c>
      <c r="B569" s="150" t="s">
        <v>1046</v>
      </c>
      <c r="C569" s="78" t="s">
        <v>1044</v>
      </c>
      <c r="D569" s="78" t="s">
        <v>1045</v>
      </c>
      <c r="E569" s="78" t="s">
        <v>1047</v>
      </c>
      <c r="F569" s="168">
        <v>83.99</v>
      </c>
      <c r="G569" s="198">
        <v>4</v>
      </c>
      <c r="H569" s="168">
        <v>2.7</v>
      </c>
    </row>
    <row r="570" spans="1:8" x14ac:dyDescent="0.25">
      <c r="A570" s="67"/>
      <c r="B570" s="151" t="s">
        <v>67</v>
      </c>
      <c r="C570" s="107"/>
      <c r="D570" s="107"/>
      <c r="E570" s="107"/>
      <c r="F570" s="221">
        <f>F569+F568+F567+F566+F565+F564+F563+F562+F561+F560+F559</f>
        <v>13461</v>
      </c>
      <c r="G570" s="221">
        <f>G569+G568+G567+G566+G565+G564+G563+G562+G561+G560+G559</f>
        <v>298</v>
      </c>
      <c r="H570" s="221">
        <f>H569+H568+H567+H566+H565+H564+H563+H562+H561+H560+H559</f>
        <v>1335.9</v>
      </c>
    </row>
    <row r="571" spans="1:8" x14ac:dyDescent="0.25">
      <c r="A571" s="249" t="s">
        <v>1048</v>
      </c>
      <c r="B571" s="250"/>
      <c r="C571" s="250"/>
      <c r="D571" s="250"/>
      <c r="E571" s="250"/>
      <c r="F571" s="250"/>
      <c r="G571" s="250"/>
      <c r="H571" s="251"/>
    </row>
    <row r="572" spans="1:8" ht="24" x14ac:dyDescent="0.25">
      <c r="A572" s="99">
        <v>527</v>
      </c>
      <c r="B572" s="100" t="s">
        <v>1049</v>
      </c>
      <c r="C572" s="78" t="s">
        <v>1050</v>
      </c>
      <c r="D572" s="78" t="s">
        <v>28</v>
      </c>
      <c r="E572" s="67" t="s">
        <v>42</v>
      </c>
      <c r="F572" s="198">
        <v>20</v>
      </c>
      <c r="G572" s="198">
        <v>0</v>
      </c>
      <c r="H572" s="168">
        <v>1.5</v>
      </c>
    </row>
    <row r="573" spans="1:8" ht="24" x14ac:dyDescent="0.25">
      <c r="A573" s="99">
        <v>528</v>
      </c>
      <c r="B573" s="100" t="s">
        <v>1051</v>
      </c>
      <c r="C573" s="78" t="s">
        <v>1050</v>
      </c>
      <c r="D573" s="78" t="s">
        <v>28</v>
      </c>
      <c r="E573" s="149" t="s">
        <v>42</v>
      </c>
      <c r="F573" s="198">
        <v>10</v>
      </c>
      <c r="G573" s="198">
        <v>0</v>
      </c>
      <c r="H573" s="168">
        <v>1.1000000000000001</v>
      </c>
    </row>
    <row r="574" spans="1:8" ht="24" x14ac:dyDescent="0.25">
      <c r="A574" s="99">
        <v>529</v>
      </c>
      <c r="B574" s="100" t="s">
        <v>1052</v>
      </c>
      <c r="C574" s="78" t="s">
        <v>1053</v>
      </c>
      <c r="D574" s="78" t="s">
        <v>28</v>
      </c>
      <c r="E574" s="78" t="s">
        <v>42</v>
      </c>
      <c r="F574" s="168">
        <v>776.7</v>
      </c>
      <c r="G574" s="198">
        <v>0</v>
      </c>
      <c r="H574" s="168">
        <v>20.5</v>
      </c>
    </row>
    <row r="575" spans="1:8" ht="24" x14ac:dyDescent="0.25">
      <c r="A575" s="99">
        <v>530</v>
      </c>
      <c r="B575" s="100" t="s">
        <v>1054</v>
      </c>
      <c r="C575" s="78" t="s">
        <v>1055</v>
      </c>
      <c r="D575" s="78" t="s">
        <v>28</v>
      </c>
      <c r="E575" s="78" t="s">
        <v>143</v>
      </c>
      <c r="F575" s="168">
        <v>200</v>
      </c>
      <c r="G575" s="198">
        <v>50</v>
      </c>
      <c r="H575" s="168">
        <v>3.5</v>
      </c>
    </row>
    <row r="576" spans="1:8" ht="24" x14ac:dyDescent="0.25">
      <c r="A576" s="99">
        <v>531</v>
      </c>
      <c r="B576" s="100" t="s">
        <v>1056</v>
      </c>
      <c r="C576" s="152" t="s">
        <v>1057</v>
      </c>
      <c r="D576" s="78" t="s">
        <v>17</v>
      </c>
      <c r="E576" s="78" t="s">
        <v>143</v>
      </c>
      <c r="F576" s="168">
        <v>50</v>
      </c>
      <c r="G576" s="198">
        <v>30</v>
      </c>
      <c r="H576" s="168">
        <v>2</v>
      </c>
    </row>
    <row r="577" spans="1:8" x14ac:dyDescent="0.25">
      <c r="A577" s="99">
        <v>532</v>
      </c>
      <c r="B577" s="100" t="s">
        <v>1058</v>
      </c>
      <c r="C577" s="78" t="s">
        <v>1059</v>
      </c>
      <c r="D577" s="78" t="s">
        <v>17</v>
      </c>
      <c r="E577" s="78" t="s">
        <v>143</v>
      </c>
      <c r="F577" s="168">
        <v>3</v>
      </c>
      <c r="G577" s="198">
        <v>11</v>
      </c>
      <c r="H577" s="168">
        <v>0.8</v>
      </c>
    </row>
    <row r="578" spans="1:8" ht="24" x14ac:dyDescent="0.25">
      <c r="A578" s="99">
        <v>533</v>
      </c>
      <c r="B578" s="100" t="s">
        <v>1060</v>
      </c>
      <c r="C578" s="78" t="s">
        <v>1061</v>
      </c>
      <c r="D578" s="78" t="s">
        <v>62</v>
      </c>
      <c r="E578" s="78" t="s">
        <v>561</v>
      </c>
      <c r="F578" s="168">
        <v>35.6</v>
      </c>
      <c r="G578" s="198">
        <v>0</v>
      </c>
      <c r="H578" s="168">
        <v>0</v>
      </c>
    </row>
    <row r="579" spans="1:8" ht="24" x14ac:dyDescent="0.25">
      <c r="A579" s="99">
        <v>534</v>
      </c>
      <c r="B579" s="100" t="s">
        <v>1062</v>
      </c>
      <c r="C579" s="78" t="s">
        <v>1061</v>
      </c>
      <c r="D579" s="78" t="s">
        <v>62</v>
      </c>
      <c r="E579" s="78" t="s">
        <v>561</v>
      </c>
      <c r="F579" s="168">
        <v>40</v>
      </c>
      <c r="G579" s="198">
        <v>8</v>
      </c>
      <c r="H579" s="168">
        <v>11</v>
      </c>
    </row>
    <row r="580" spans="1:8" x14ac:dyDescent="0.25">
      <c r="A580" s="99">
        <v>535</v>
      </c>
      <c r="B580" s="100" t="s">
        <v>1063</v>
      </c>
      <c r="C580" s="78" t="s">
        <v>1061</v>
      </c>
      <c r="D580" s="78" t="s">
        <v>62</v>
      </c>
      <c r="E580" s="78">
        <v>2025</v>
      </c>
      <c r="F580" s="168">
        <v>20</v>
      </c>
      <c r="G580" s="198">
        <v>4</v>
      </c>
      <c r="H580" s="168">
        <v>0</v>
      </c>
    </row>
    <row r="581" spans="1:8" x14ac:dyDescent="0.25">
      <c r="A581" s="99">
        <v>536</v>
      </c>
      <c r="B581" s="100" t="s">
        <v>1064</v>
      </c>
      <c r="C581" s="78" t="s">
        <v>1061</v>
      </c>
      <c r="D581" s="78" t="s">
        <v>62</v>
      </c>
      <c r="E581" s="67" t="s">
        <v>668</v>
      </c>
      <c r="F581" s="198">
        <v>4500</v>
      </c>
      <c r="G581" s="198">
        <v>120</v>
      </c>
      <c r="H581" s="168">
        <v>250</v>
      </c>
    </row>
    <row r="582" spans="1:8" ht="24" x14ac:dyDescent="0.25">
      <c r="A582" s="99">
        <v>537</v>
      </c>
      <c r="B582" s="100" t="s">
        <v>1065</v>
      </c>
      <c r="C582" s="78" t="s">
        <v>1061</v>
      </c>
      <c r="D582" s="78" t="s">
        <v>62</v>
      </c>
      <c r="E582" s="78" t="s">
        <v>37</v>
      </c>
      <c r="F582" s="198">
        <v>150</v>
      </c>
      <c r="G582" s="198">
        <v>4</v>
      </c>
      <c r="H582" s="168">
        <v>140</v>
      </c>
    </row>
    <row r="583" spans="1:8" ht="24" x14ac:dyDescent="0.25">
      <c r="A583" s="99">
        <v>538</v>
      </c>
      <c r="B583" s="100" t="s">
        <v>1066</v>
      </c>
      <c r="C583" s="78" t="s">
        <v>1061</v>
      </c>
      <c r="D583" s="78" t="s">
        <v>62</v>
      </c>
      <c r="E583" s="78">
        <v>2029</v>
      </c>
      <c r="F583" s="198">
        <v>1400</v>
      </c>
      <c r="G583" s="198">
        <v>16</v>
      </c>
      <c r="H583" s="168">
        <v>120</v>
      </c>
    </row>
    <row r="584" spans="1:8" ht="24" x14ac:dyDescent="0.25">
      <c r="A584" s="99">
        <v>539</v>
      </c>
      <c r="B584" s="100" t="s">
        <v>1067</v>
      </c>
      <c r="C584" s="78" t="s">
        <v>1061</v>
      </c>
      <c r="D584" s="78" t="s">
        <v>62</v>
      </c>
      <c r="E584" s="78">
        <v>2029</v>
      </c>
      <c r="F584" s="168">
        <v>600</v>
      </c>
      <c r="G584" s="198">
        <v>12</v>
      </c>
      <c r="H584" s="168">
        <v>20</v>
      </c>
    </row>
    <row r="585" spans="1:8" ht="24" x14ac:dyDescent="0.25">
      <c r="A585" s="99">
        <v>540</v>
      </c>
      <c r="B585" s="100" t="s">
        <v>1068</v>
      </c>
      <c r="C585" s="78" t="s">
        <v>1069</v>
      </c>
      <c r="D585" s="78" t="s">
        <v>45</v>
      </c>
      <c r="E585" s="78" t="s">
        <v>34</v>
      </c>
      <c r="F585" s="198">
        <v>103</v>
      </c>
      <c r="G585" s="198">
        <v>10</v>
      </c>
      <c r="H585" s="168">
        <v>2.5</v>
      </c>
    </row>
    <row r="586" spans="1:8" ht="24" x14ac:dyDescent="0.25">
      <c r="A586" s="99">
        <v>541</v>
      </c>
      <c r="B586" s="100" t="s">
        <v>1070</v>
      </c>
      <c r="C586" s="78" t="s">
        <v>1069</v>
      </c>
      <c r="D586" s="78" t="s">
        <v>45</v>
      </c>
      <c r="E586" s="78" t="s">
        <v>34</v>
      </c>
      <c r="F586" s="198">
        <v>62</v>
      </c>
      <c r="G586" s="198">
        <v>20</v>
      </c>
      <c r="H586" s="168">
        <v>1.2</v>
      </c>
    </row>
    <row r="587" spans="1:8" ht="24" x14ac:dyDescent="0.25">
      <c r="A587" s="99">
        <v>542</v>
      </c>
      <c r="B587" s="100" t="s">
        <v>1071</v>
      </c>
      <c r="C587" s="78" t="s">
        <v>1072</v>
      </c>
      <c r="D587" s="78" t="s">
        <v>28</v>
      </c>
      <c r="E587" s="78" t="s">
        <v>37</v>
      </c>
      <c r="F587" s="198">
        <v>10</v>
      </c>
      <c r="G587" s="198">
        <v>0</v>
      </c>
      <c r="H587" s="168">
        <v>0</v>
      </c>
    </row>
    <row r="588" spans="1:8" x14ac:dyDescent="0.25">
      <c r="A588" s="99">
        <v>543</v>
      </c>
      <c r="B588" s="100" t="s">
        <v>1073</v>
      </c>
      <c r="C588" s="78" t="s">
        <v>1074</v>
      </c>
      <c r="D588" s="78" t="s">
        <v>28</v>
      </c>
      <c r="E588" s="78" t="s">
        <v>143</v>
      </c>
      <c r="F588" s="198">
        <v>20.8</v>
      </c>
      <c r="G588" s="198">
        <v>0</v>
      </c>
      <c r="H588" s="168">
        <v>3.5</v>
      </c>
    </row>
    <row r="589" spans="1:8" ht="24" x14ac:dyDescent="0.25">
      <c r="A589" s="99">
        <v>544</v>
      </c>
      <c r="B589" s="100" t="s">
        <v>1075</v>
      </c>
      <c r="C589" s="78" t="s">
        <v>1076</v>
      </c>
      <c r="D589" s="78" t="s">
        <v>28</v>
      </c>
      <c r="E589" s="78" t="s">
        <v>143</v>
      </c>
      <c r="F589" s="198">
        <v>384</v>
      </c>
      <c r="G589" s="198">
        <v>15</v>
      </c>
      <c r="H589" s="168">
        <v>2.5</v>
      </c>
    </row>
    <row r="590" spans="1:8" ht="60" x14ac:dyDescent="0.25">
      <c r="A590" s="99">
        <v>545</v>
      </c>
      <c r="B590" s="100" t="s">
        <v>1077</v>
      </c>
      <c r="C590" s="78" t="s">
        <v>1078</v>
      </c>
      <c r="D590" s="78" t="s">
        <v>17</v>
      </c>
      <c r="E590" s="78" t="s">
        <v>143</v>
      </c>
      <c r="F590" s="198">
        <v>80</v>
      </c>
      <c r="G590" s="198">
        <v>5</v>
      </c>
      <c r="H590" s="168">
        <v>0.2</v>
      </c>
    </row>
    <row r="591" spans="1:8" ht="24" x14ac:dyDescent="0.25">
      <c r="A591" s="99">
        <v>546</v>
      </c>
      <c r="B591" s="100" t="s">
        <v>1079</v>
      </c>
      <c r="C591" s="78" t="s">
        <v>1080</v>
      </c>
      <c r="D591" s="78" t="s">
        <v>13</v>
      </c>
      <c r="E591" s="78" t="s">
        <v>143</v>
      </c>
      <c r="F591" s="198">
        <v>3</v>
      </c>
      <c r="G591" s="198">
        <v>0</v>
      </c>
      <c r="H591" s="168">
        <v>0.1</v>
      </c>
    </row>
    <row r="592" spans="1:8" x14ac:dyDescent="0.25">
      <c r="A592" s="99">
        <v>547</v>
      </c>
      <c r="B592" s="100" t="s">
        <v>1081</v>
      </c>
      <c r="C592" s="78" t="s">
        <v>1082</v>
      </c>
      <c r="D592" s="78" t="s">
        <v>17</v>
      </c>
      <c r="E592" s="78" t="s">
        <v>143</v>
      </c>
      <c r="F592" s="198">
        <v>150</v>
      </c>
      <c r="G592" s="198">
        <v>5</v>
      </c>
      <c r="H592" s="168">
        <v>0.8</v>
      </c>
    </row>
    <row r="593" spans="1:8" ht="24" x14ac:dyDescent="0.25">
      <c r="A593" s="99">
        <v>548</v>
      </c>
      <c r="B593" s="100" t="s">
        <v>1083</v>
      </c>
      <c r="C593" s="78" t="s">
        <v>1084</v>
      </c>
      <c r="D593" s="78" t="s">
        <v>17</v>
      </c>
      <c r="E593" s="78" t="s">
        <v>143</v>
      </c>
      <c r="F593" s="198">
        <v>20</v>
      </c>
      <c r="G593" s="198">
        <v>15</v>
      </c>
      <c r="H593" s="168">
        <v>0.8</v>
      </c>
    </row>
    <row r="594" spans="1:8" x14ac:dyDescent="0.25">
      <c r="A594" s="99">
        <v>549</v>
      </c>
      <c r="B594" s="100" t="s">
        <v>1085</v>
      </c>
      <c r="C594" s="78" t="s">
        <v>399</v>
      </c>
      <c r="D594" s="78" t="s">
        <v>17</v>
      </c>
      <c r="E594" s="78" t="s">
        <v>42</v>
      </c>
      <c r="F594" s="198">
        <v>160</v>
      </c>
      <c r="G594" s="198">
        <v>13</v>
      </c>
      <c r="H594" s="168">
        <v>0.5</v>
      </c>
    </row>
    <row r="595" spans="1:8" ht="36" x14ac:dyDescent="0.25">
      <c r="A595" s="99">
        <v>550</v>
      </c>
      <c r="B595" s="100" t="s">
        <v>1086</v>
      </c>
      <c r="C595" s="75" t="s">
        <v>1087</v>
      </c>
      <c r="D595" s="78" t="s">
        <v>17</v>
      </c>
      <c r="E595" s="78" t="s">
        <v>76</v>
      </c>
      <c r="F595" s="198">
        <v>90</v>
      </c>
      <c r="G595" s="198">
        <v>8</v>
      </c>
      <c r="H595" s="168">
        <v>2.5</v>
      </c>
    </row>
    <row r="596" spans="1:8" ht="24" x14ac:dyDescent="0.25">
      <c r="A596" s="99">
        <v>551</v>
      </c>
      <c r="B596" s="100" t="s">
        <v>1088</v>
      </c>
      <c r="C596" s="78" t="s">
        <v>1087</v>
      </c>
      <c r="D596" s="78" t="s">
        <v>17</v>
      </c>
      <c r="E596" s="78" t="s">
        <v>1089</v>
      </c>
      <c r="F596" s="198">
        <v>130</v>
      </c>
      <c r="G596" s="198">
        <v>7</v>
      </c>
      <c r="H596" s="168">
        <v>2.2999999999999998</v>
      </c>
    </row>
    <row r="597" spans="1:8" x14ac:dyDescent="0.25">
      <c r="A597" s="99">
        <v>552</v>
      </c>
      <c r="B597" s="100" t="s">
        <v>186</v>
      </c>
      <c r="C597" s="78" t="s">
        <v>1090</v>
      </c>
      <c r="D597" s="78" t="s">
        <v>28</v>
      </c>
      <c r="E597" s="78" t="s">
        <v>143</v>
      </c>
      <c r="F597" s="198">
        <v>75</v>
      </c>
      <c r="G597" s="198">
        <v>10</v>
      </c>
      <c r="H597" s="168">
        <v>10</v>
      </c>
    </row>
    <row r="598" spans="1:8" ht="36" x14ac:dyDescent="0.25">
      <c r="A598" s="99">
        <v>553</v>
      </c>
      <c r="B598" s="100" t="s">
        <v>1091</v>
      </c>
      <c r="C598" s="78" t="s">
        <v>1092</v>
      </c>
      <c r="D598" s="78" t="s">
        <v>28</v>
      </c>
      <c r="E598" s="78" t="s">
        <v>201</v>
      </c>
      <c r="F598" s="168">
        <v>24</v>
      </c>
      <c r="G598" s="198">
        <v>1</v>
      </c>
      <c r="H598" s="168">
        <v>3</v>
      </c>
    </row>
    <row r="599" spans="1:8" ht="24" x14ac:dyDescent="0.25">
      <c r="A599" s="99">
        <v>554</v>
      </c>
      <c r="B599" s="100" t="s">
        <v>1093</v>
      </c>
      <c r="C599" s="78" t="s">
        <v>1092</v>
      </c>
      <c r="D599" s="78" t="s">
        <v>28</v>
      </c>
      <c r="E599" s="78">
        <v>2025</v>
      </c>
      <c r="F599" s="168">
        <v>6.8</v>
      </c>
      <c r="G599" s="198">
        <v>2</v>
      </c>
      <c r="H599" s="168">
        <v>1.2</v>
      </c>
    </row>
    <row r="600" spans="1:8" ht="24" x14ac:dyDescent="0.25">
      <c r="A600" s="99">
        <v>555</v>
      </c>
      <c r="B600" s="100" t="s">
        <v>1094</v>
      </c>
      <c r="C600" s="78" t="s">
        <v>1095</v>
      </c>
      <c r="D600" s="78" t="s">
        <v>17</v>
      </c>
      <c r="E600" s="78" t="s">
        <v>63</v>
      </c>
      <c r="F600" s="168">
        <v>20</v>
      </c>
      <c r="G600" s="168">
        <v>5</v>
      </c>
      <c r="H600" s="168">
        <v>1.1000000000000001</v>
      </c>
    </row>
    <row r="601" spans="1:8" ht="24" x14ac:dyDescent="0.25">
      <c r="A601" s="99">
        <v>556</v>
      </c>
      <c r="B601" s="100" t="s">
        <v>1096</v>
      </c>
      <c r="C601" s="78" t="s">
        <v>1097</v>
      </c>
      <c r="D601" s="78" t="s">
        <v>17</v>
      </c>
      <c r="E601" s="78" t="s">
        <v>63</v>
      </c>
      <c r="F601" s="168">
        <v>30</v>
      </c>
      <c r="G601" s="198">
        <v>5</v>
      </c>
      <c r="H601" s="168">
        <v>0.4</v>
      </c>
    </row>
    <row r="602" spans="1:8" x14ac:dyDescent="0.25">
      <c r="A602" s="99">
        <v>557</v>
      </c>
      <c r="B602" s="100" t="s">
        <v>1098</v>
      </c>
      <c r="C602" s="78" t="s">
        <v>1099</v>
      </c>
      <c r="D602" s="78" t="s">
        <v>17</v>
      </c>
      <c r="E602" s="67" t="s">
        <v>42</v>
      </c>
      <c r="F602" s="168">
        <v>10</v>
      </c>
      <c r="G602" s="198">
        <v>10</v>
      </c>
      <c r="H602" s="168">
        <v>0.6</v>
      </c>
    </row>
    <row r="603" spans="1:8" ht="24" x14ac:dyDescent="0.25">
      <c r="A603" s="99">
        <v>558</v>
      </c>
      <c r="B603" s="100" t="s">
        <v>1096</v>
      </c>
      <c r="C603" s="78" t="s">
        <v>1100</v>
      </c>
      <c r="D603" s="78" t="s">
        <v>17</v>
      </c>
      <c r="E603" s="78" t="s">
        <v>48</v>
      </c>
      <c r="F603" s="168">
        <v>70</v>
      </c>
      <c r="G603" s="198">
        <v>5</v>
      </c>
      <c r="H603" s="168">
        <v>0.6</v>
      </c>
    </row>
    <row r="604" spans="1:8" ht="24" x14ac:dyDescent="0.25">
      <c r="A604" s="99">
        <v>559</v>
      </c>
      <c r="B604" s="100" t="s">
        <v>1101</v>
      </c>
      <c r="C604" s="78" t="s">
        <v>1102</v>
      </c>
      <c r="D604" s="78" t="s">
        <v>28</v>
      </c>
      <c r="E604" s="78" t="s">
        <v>76</v>
      </c>
      <c r="F604" s="168">
        <v>5</v>
      </c>
      <c r="G604" s="198">
        <v>0</v>
      </c>
      <c r="H604" s="168">
        <v>0</v>
      </c>
    </row>
    <row r="605" spans="1:8" ht="24" x14ac:dyDescent="0.25">
      <c r="A605" s="99">
        <v>560</v>
      </c>
      <c r="B605" s="100" t="s">
        <v>1103</v>
      </c>
      <c r="C605" s="78" t="s">
        <v>1104</v>
      </c>
      <c r="D605" s="78" t="s">
        <v>17</v>
      </c>
      <c r="E605" s="78" t="s">
        <v>143</v>
      </c>
      <c r="F605" s="168">
        <v>195</v>
      </c>
      <c r="G605" s="198">
        <v>30</v>
      </c>
      <c r="H605" s="168">
        <v>25</v>
      </c>
    </row>
    <row r="606" spans="1:8" ht="60" x14ac:dyDescent="0.25">
      <c r="A606" s="99">
        <v>561</v>
      </c>
      <c r="B606" s="100" t="s">
        <v>1105</v>
      </c>
      <c r="C606" s="78" t="s">
        <v>1106</v>
      </c>
      <c r="D606" s="78" t="s">
        <v>28</v>
      </c>
      <c r="E606" s="78" t="s">
        <v>143</v>
      </c>
      <c r="F606" s="168">
        <v>12.5</v>
      </c>
      <c r="G606" s="198">
        <v>0</v>
      </c>
      <c r="H606" s="168">
        <v>0.5</v>
      </c>
    </row>
    <row r="607" spans="1:8" ht="24" x14ac:dyDescent="0.25">
      <c r="A607" s="99">
        <v>562</v>
      </c>
      <c r="B607" s="100" t="s">
        <v>1107</v>
      </c>
      <c r="C607" s="78" t="s">
        <v>1108</v>
      </c>
      <c r="D607" s="78" t="s">
        <v>17</v>
      </c>
      <c r="E607" s="78" t="s">
        <v>461</v>
      </c>
      <c r="F607" s="168">
        <v>30</v>
      </c>
      <c r="G607" s="198">
        <v>12</v>
      </c>
      <c r="H607" s="168">
        <v>1.2</v>
      </c>
    </row>
    <row r="608" spans="1:8" x14ac:dyDescent="0.25">
      <c r="A608" s="99">
        <v>563</v>
      </c>
      <c r="B608" s="100" t="s">
        <v>424</v>
      </c>
      <c r="C608" s="78" t="s">
        <v>1109</v>
      </c>
      <c r="D608" s="78" t="s">
        <v>17</v>
      </c>
      <c r="E608" s="78">
        <v>2025</v>
      </c>
      <c r="F608" s="168">
        <v>15</v>
      </c>
      <c r="G608" s="198">
        <v>5</v>
      </c>
      <c r="H608" s="168">
        <v>0.5</v>
      </c>
    </row>
    <row r="609" spans="1:8" ht="36" x14ac:dyDescent="0.25">
      <c r="A609" s="99">
        <v>564</v>
      </c>
      <c r="B609" s="100" t="s">
        <v>1110</v>
      </c>
      <c r="C609" s="78" t="s">
        <v>1111</v>
      </c>
      <c r="D609" s="78" t="s">
        <v>17</v>
      </c>
      <c r="E609" s="78" t="s">
        <v>384</v>
      </c>
      <c r="F609" s="168">
        <v>20</v>
      </c>
      <c r="G609" s="198">
        <v>5</v>
      </c>
      <c r="H609" s="168">
        <v>0.9</v>
      </c>
    </row>
    <row r="610" spans="1:8" ht="36" x14ac:dyDescent="0.25">
      <c r="A610" s="99">
        <v>565</v>
      </c>
      <c r="B610" s="100" t="s">
        <v>1112</v>
      </c>
      <c r="C610" s="78" t="s">
        <v>1113</v>
      </c>
      <c r="D610" s="78" t="s">
        <v>28</v>
      </c>
      <c r="E610" s="78" t="s">
        <v>143</v>
      </c>
      <c r="F610" s="168">
        <v>200</v>
      </c>
      <c r="G610" s="198">
        <v>50</v>
      </c>
      <c r="H610" s="168">
        <v>2.5</v>
      </c>
    </row>
    <row r="611" spans="1:8" ht="24" x14ac:dyDescent="0.25">
      <c r="A611" s="99">
        <v>566</v>
      </c>
      <c r="B611" s="101" t="s">
        <v>1114</v>
      </c>
      <c r="C611" s="69" t="s">
        <v>1115</v>
      </c>
      <c r="D611" s="69" t="s">
        <v>17</v>
      </c>
      <c r="E611" s="69" t="s">
        <v>143</v>
      </c>
      <c r="F611" s="164">
        <v>25</v>
      </c>
      <c r="G611" s="199">
        <v>7</v>
      </c>
      <c r="H611" s="164">
        <v>0.8</v>
      </c>
    </row>
    <row r="612" spans="1:8" x14ac:dyDescent="0.25">
      <c r="A612" s="99">
        <v>567</v>
      </c>
      <c r="B612" s="153" t="s">
        <v>1116</v>
      </c>
      <c r="C612" s="154" t="s">
        <v>1117</v>
      </c>
      <c r="D612" s="76" t="s">
        <v>17</v>
      </c>
      <c r="E612" s="76" t="s">
        <v>63</v>
      </c>
      <c r="F612" s="167">
        <v>230</v>
      </c>
      <c r="G612" s="219">
        <v>13</v>
      </c>
      <c r="H612" s="167">
        <v>5.5</v>
      </c>
    </row>
    <row r="613" spans="1:8" x14ac:dyDescent="0.25">
      <c r="A613" s="67"/>
      <c r="B613" s="155" t="s">
        <v>67</v>
      </c>
      <c r="C613" s="156"/>
      <c r="D613" s="107"/>
      <c r="E613" s="107"/>
      <c r="F613" s="221">
        <f>SUM(F612,F572:F611)</f>
        <v>9986.3999999999978</v>
      </c>
      <c r="G613" s="221">
        <f>SUM(G612,G572:G611)</f>
        <v>513</v>
      </c>
      <c r="H613" s="221">
        <f>SUM(H612,H572:H611)</f>
        <v>641.1</v>
      </c>
    </row>
    <row r="614" spans="1:8" x14ac:dyDescent="0.25">
      <c r="A614" s="252" t="s">
        <v>1118</v>
      </c>
      <c r="B614" s="252"/>
      <c r="C614" s="252"/>
      <c r="D614" s="252"/>
      <c r="E614" s="252"/>
      <c r="F614" s="252"/>
      <c r="G614" s="252"/>
      <c r="H614" s="253"/>
    </row>
    <row r="615" spans="1:8" ht="24" x14ac:dyDescent="0.25">
      <c r="A615" s="99">
        <v>568</v>
      </c>
      <c r="B615" s="100" t="s">
        <v>1119</v>
      </c>
      <c r="C615" s="78" t="s">
        <v>1120</v>
      </c>
      <c r="D615" s="67" t="s">
        <v>45</v>
      </c>
      <c r="E615" s="78" t="s">
        <v>80</v>
      </c>
      <c r="F615" s="168">
        <v>500</v>
      </c>
      <c r="G615" s="198">
        <v>70</v>
      </c>
      <c r="H615" s="168">
        <v>45</v>
      </c>
    </row>
    <row r="616" spans="1:8" ht="24" x14ac:dyDescent="0.25">
      <c r="A616" s="99">
        <v>569</v>
      </c>
      <c r="B616" s="100" t="s">
        <v>1121</v>
      </c>
      <c r="C616" s="78" t="s">
        <v>1122</v>
      </c>
      <c r="D616" s="78" t="s">
        <v>28</v>
      </c>
      <c r="E616" s="78">
        <v>2026</v>
      </c>
      <c r="F616" s="168">
        <v>15</v>
      </c>
      <c r="G616" s="198">
        <v>0</v>
      </c>
      <c r="H616" s="168">
        <v>0.1</v>
      </c>
    </row>
    <row r="617" spans="1:8" x14ac:dyDescent="0.25">
      <c r="A617" s="99">
        <v>570</v>
      </c>
      <c r="B617" s="100" t="s">
        <v>129</v>
      </c>
      <c r="C617" s="78" t="s">
        <v>1018</v>
      </c>
      <c r="D617" s="78" t="s">
        <v>28</v>
      </c>
      <c r="E617" s="78">
        <v>2025</v>
      </c>
      <c r="F617" s="168">
        <v>13</v>
      </c>
      <c r="G617" s="198">
        <v>0</v>
      </c>
      <c r="H617" s="168">
        <v>0</v>
      </c>
    </row>
    <row r="618" spans="1:8" x14ac:dyDescent="0.25">
      <c r="A618" s="99">
        <v>571</v>
      </c>
      <c r="B618" s="100" t="s">
        <v>1123</v>
      </c>
      <c r="C618" s="78" t="s">
        <v>1124</v>
      </c>
      <c r="D618" s="78" t="s">
        <v>28</v>
      </c>
      <c r="E618" s="78" t="s">
        <v>876</v>
      </c>
      <c r="F618" s="168">
        <v>10</v>
      </c>
      <c r="G618" s="198">
        <v>0</v>
      </c>
      <c r="H618" s="168">
        <v>0.1</v>
      </c>
    </row>
    <row r="619" spans="1:8" ht="24" x14ac:dyDescent="0.25">
      <c r="A619" s="99">
        <v>572</v>
      </c>
      <c r="B619" s="100" t="s">
        <v>1125</v>
      </c>
      <c r="C619" s="78" t="s">
        <v>1126</v>
      </c>
      <c r="D619" s="78" t="s">
        <v>28</v>
      </c>
      <c r="E619" s="78" t="s">
        <v>54</v>
      </c>
      <c r="F619" s="168">
        <v>10</v>
      </c>
      <c r="G619" s="198">
        <v>0</v>
      </c>
      <c r="H619" s="168">
        <v>0.1</v>
      </c>
    </row>
    <row r="620" spans="1:8" ht="96" x14ac:dyDescent="0.25">
      <c r="A620" s="99">
        <v>573</v>
      </c>
      <c r="B620" s="100" t="s">
        <v>1127</v>
      </c>
      <c r="C620" s="78" t="s">
        <v>41</v>
      </c>
      <c r="D620" s="78" t="s">
        <v>13</v>
      </c>
      <c r="E620" s="78" t="s">
        <v>134</v>
      </c>
      <c r="F620" s="168">
        <v>100</v>
      </c>
      <c r="G620" s="198">
        <v>10</v>
      </c>
      <c r="H620" s="168">
        <v>0.3</v>
      </c>
    </row>
    <row r="621" spans="1:8" ht="24" x14ac:dyDescent="0.25">
      <c r="A621" s="99">
        <v>574</v>
      </c>
      <c r="B621" s="100" t="s">
        <v>1128</v>
      </c>
      <c r="C621" s="78" t="s">
        <v>1018</v>
      </c>
      <c r="D621" s="78" t="s">
        <v>28</v>
      </c>
      <c r="E621" s="78" t="s">
        <v>368</v>
      </c>
      <c r="F621" s="168">
        <v>50</v>
      </c>
      <c r="G621" s="198">
        <v>10</v>
      </c>
      <c r="H621" s="168">
        <v>0.6</v>
      </c>
    </row>
    <row r="622" spans="1:8" x14ac:dyDescent="0.25">
      <c r="A622" s="99">
        <v>575</v>
      </c>
      <c r="B622" s="100" t="s">
        <v>1129</v>
      </c>
      <c r="C622" s="78" t="s">
        <v>1130</v>
      </c>
      <c r="D622" s="78" t="s">
        <v>13</v>
      </c>
      <c r="E622" s="78">
        <v>2025</v>
      </c>
      <c r="F622" s="168">
        <v>20</v>
      </c>
      <c r="G622" s="198">
        <v>2</v>
      </c>
      <c r="H622" s="168">
        <v>0.3</v>
      </c>
    </row>
    <row r="623" spans="1:8" ht="24" x14ac:dyDescent="0.25">
      <c r="A623" s="99">
        <v>576</v>
      </c>
      <c r="B623" s="101" t="s">
        <v>1131</v>
      </c>
      <c r="C623" s="69" t="s">
        <v>1132</v>
      </c>
      <c r="D623" s="69" t="s">
        <v>13</v>
      </c>
      <c r="E623" s="69">
        <v>2026</v>
      </c>
      <c r="F623" s="164">
        <v>20</v>
      </c>
      <c r="G623" s="199">
        <v>5</v>
      </c>
      <c r="H623" s="164">
        <v>0.1</v>
      </c>
    </row>
    <row r="624" spans="1:8" x14ac:dyDescent="0.25">
      <c r="A624" s="99">
        <v>577</v>
      </c>
      <c r="B624" s="157" t="s">
        <v>1133</v>
      </c>
      <c r="C624" s="71" t="s">
        <v>1134</v>
      </c>
      <c r="D624" s="71" t="s">
        <v>28</v>
      </c>
      <c r="E624" s="71">
        <v>2025</v>
      </c>
      <c r="F624" s="165">
        <v>20</v>
      </c>
      <c r="G624" s="202">
        <v>0</v>
      </c>
      <c r="H624" s="165">
        <v>0.3</v>
      </c>
    </row>
    <row r="625" spans="1:8" ht="36" x14ac:dyDescent="0.25">
      <c r="A625" s="99">
        <v>578</v>
      </c>
      <c r="B625" s="157" t="s">
        <v>1135</v>
      </c>
      <c r="C625" s="71" t="s">
        <v>1136</v>
      </c>
      <c r="D625" s="71" t="s">
        <v>421</v>
      </c>
      <c r="E625" s="71" t="s">
        <v>37</v>
      </c>
      <c r="F625" s="165">
        <v>14.6</v>
      </c>
      <c r="G625" s="202">
        <v>3</v>
      </c>
      <c r="H625" s="165">
        <v>0</v>
      </c>
    </row>
    <row r="626" spans="1:8" ht="24" x14ac:dyDescent="0.25">
      <c r="A626" s="99">
        <v>579</v>
      </c>
      <c r="B626" s="157" t="s">
        <v>1137</v>
      </c>
      <c r="C626" s="71" t="s">
        <v>1138</v>
      </c>
      <c r="D626" s="71" t="s">
        <v>1139</v>
      </c>
      <c r="E626" s="71">
        <v>2025</v>
      </c>
      <c r="F626" s="165">
        <v>13</v>
      </c>
      <c r="G626" s="202">
        <v>0</v>
      </c>
      <c r="H626" s="165">
        <v>0.2</v>
      </c>
    </row>
    <row r="627" spans="1:8" x14ac:dyDescent="0.25">
      <c r="A627" s="99">
        <v>580</v>
      </c>
      <c r="B627" s="157" t="s">
        <v>1140</v>
      </c>
      <c r="C627" s="71" t="s">
        <v>1141</v>
      </c>
      <c r="D627" s="71" t="s">
        <v>28</v>
      </c>
      <c r="E627" s="71">
        <v>2025</v>
      </c>
      <c r="F627" s="165">
        <v>5</v>
      </c>
      <c r="G627" s="202">
        <v>0</v>
      </c>
      <c r="H627" s="165">
        <v>0.1</v>
      </c>
    </row>
    <row r="628" spans="1:8" ht="24" x14ac:dyDescent="0.25">
      <c r="A628" s="99">
        <v>581</v>
      </c>
      <c r="B628" s="157" t="s">
        <v>1142</v>
      </c>
      <c r="C628" s="71" t="s">
        <v>1143</v>
      </c>
      <c r="D628" s="71" t="s">
        <v>28</v>
      </c>
      <c r="E628" s="71">
        <v>2025</v>
      </c>
      <c r="F628" s="165">
        <v>3</v>
      </c>
      <c r="G628" s="202">
        <v>0</v>
      </c>
      <c r="H628" s="165">
        <v>0.1</v>
      </c>
    </row>
    <row r="629" spans="1:8" x14ac:dyDescent="0.25">
      <c r="A629" s="99">
        <v>582</v>
      </c>
      <c r="B629" s="157" t="s">
        <v>1144</v>
      </c>
      <c r="C629" s="71" t="s">
        <v>1145</v>
      </c>
      <c r="D629" s="71" t="s">
        <v>28</v>
      </c>
      <c r="E629" s="71">
        <v>2026</v>
      </c>
      <c r="F629" s="165">
        <v>6</v>
      </c>
      <c r="G629" s="202">
        <v>0</v>
      </c>
      <c r="H629" s="165">
        <v>0.1</v>
      </c>
    </row>
    <row r="630" spans="1:8" ht="24" x14ac:dyDescent="0.25">
      <c r="A630" s="99">
        <v>583</v>
      </c>
      <c r="B630" s="158" t="s">
        <v>1146</v>
      </c>
      <c r="C630" s="71" t="s">
        <v>1147</v>
      </c>
      <c r="D630" s="76" t="s">
        <v>421</v>
      </c>
      <c r="E630" s="71">
        <v>2026</v>
      </c>
      <c r="F630" s="167">
        <v>4</v>
      </c>
      <c r="G630" s="202">
        <v>0</v>
      </c>
      <c r="H630" s="167">
        <v>0</v>
      </c>
    </row>
    <row r="631" spans="1:8" ht="24" x14ac:dyDescent="0.25">
      <c r="A631" s="99">
        <v>584</v>
      </c>
      <c r="B631" s="74" t="s">
        <v>1148</v>
      </c>
      <c r="C631" s="71" t="s">
        <v>1149</v>
      </c>
      <c r="D631" s="71" t="s">
        <v>421</v>
      </c>
      <c r="E631" s="71" t="s">
        <v>37</v>
      </c>
      <c r="F631" s="165">
        <v>10</v>
      </c>
      <c r="G631" s="202">
        <v>0</v>
      </c>
      <c r="H631" s="165">
        <v>0</v>
      </c>
    </row>
    <row r="632" spans="1:8" ht="24" x14ac:dyDescent="0.25">
      <c r="A632" s="99">
        <v>585</v>
      </c>
      <c r="B632" s="74" t="s">
        <v>1150</v>
      </c>
      <c r="C632" s="71" t="s">
        <v>1138</v>
      </c>
      <c r="D632" s="71" t="s">
        <v>1139</v>
      </c>
      <c r="E632" s="71">
        <v>2027</v>
      </c>
      <c r="F632" s="165">
        <v>40</v>
      </c>
      <c r="G632" s="202">
        <v>0</v>
      </c>
      <c r="H632" s="165">
        <v>0.5</v>
      </c>
    </row>
    <row r="633" spans="1:8" ht="36" x14ac:dyDescent="0.25">
      <c r="A633" s="99">
        <v>586</v>
      </c>
      <c r="B633" s="74" t="s">
        <v>1151</v>
      </c>
      <c r="C633" s="71" t="s">
        <v>1152</v>
      </c>
      <c r="D633" s="71" t="s">
        <v>28</v>
      </c>
      <c r="E633" s="75" t="s">
        <v>37</v>
      </c>
      <c r="F633" s="165">
        <v>26</v>
      </c>
      <c r="G633" s="202">
        <v>0</v>
      </c>
      <c r="H633" s="165">
        <v>0</v>
      </c>
    </row>
    <row r="634" spans="1:8" x14ac:dyDescent="0.25">
      <c r="A634" s="99">
        <v>587</v>
      </c>
      <c r="B634" s="74" t="s">
        <v>1153</v>
      </c>
      <c r="C634" s="71" t="s">
        <v>1154</v>
      </c>
      <c r="D634" s="71" t="s">
        <v>28</v>
      </c>
      <c r="E634" s="71">
        <v>2027</v>
      </c>
      <c r="F634" s="165">
        <v>20</v>
      </c>
      <c r="G634" s="202">
        <v>0</v>
      </c>
      <c r="H634" s="165">
        <v>0.3</v>
      </c>
    </row>
    <row r="635" spans="1:8" ht="24" x14ac:dyDescent="0.25">
      <c r="A635" s="99">
        <v>588</v>
      </c>
      <c r="B635" s="74" t="s">
        <v>1155</v>
      </c>
      <c r="C635" s="71" t="s">
        <v>1134</v>
      </c>
      <c r="D635" s="71" t="s">
        <v>28</v>
      </c>
      <c r="E635" s="71">
        <v>2027</v>
      </c>
      <c r="F635" s="165">
        <v>10</v>
      </c>
      <c r="G635" s="202">
        <v>0</v>
      </c>
      <c r="H635" s="165">
        <v>0.2</v>
      </c>
    </row>
    <row r="636" spans="1:8" x14ac:dyDescent="0.25">
      <c r="A636" s="99">
        <v>589</v>
      </c>
      <c r="B636" s="74" t="s">
        <v>1133</v>
      </c>
      <c r="C636" s="71" t="s">
        <v>1156</v>
      </c>
      <c r="D636" s="71" t="s">
        <v>28</v>
      </c>
      <c r="E636" s="71">
        <v>2027</v>
      </c>
      <c r="F636" s="165">
        <v>10</v>
      </c>
      <c r="G636" s="202">
        <v>0</v>
      </c>
      <c r="H636" s="165">
        <v>0.2</v>
      </c>
    </row>
    <row r="637" spans="1:8" ht="24" x14ac:dyDescent="0.25">
      <c r="A637" s="99">
        <v>590</v>
      </c>
      <c r="B637" s="74" t="s">
        <v>1157</v>
      </c>
      <c r="C637" s="71" t="s">
        <v>1136</v>
      </c>
      <c r="D637" s="71" t="s">
        <v>421</v>
      </c>
      <c r="E637" s="71">
        <v>2027</v>
      </c>
      <c r="F637" s="165">
        <v>10</v>
      </c>
      <c r="G637" s="202">
        <v>0</v>
      </c>
      <c r="H637" s="165">
        <v>0.2</v>
      </c>
    </row>
    <row r="638" spans="1:8" ht="24" x14ac:dyDescent="0.25">
      <c r="A638" s="99">
        <v>591</v>
      </c>
      <c r="B638" s="74" t="s">
        <v>1158</v>
      </c>
      <c r="C638" s="71" t="s">
        <v>1159</v>
      </c>
      <c r="D638" s="71" t="s">
        <v>28</v>
      </c>
      <c r="E638" s="71" t="s">
        <v>59</v>
      </c>
      <c r="F638" s="165">
        <v>300</v>
      </c>
      <c r="G638" s="202">
        <v>0</v>
      </c>
      <c r="H638" s="165">
        <v>5</v>
      </c>
    </row>
    <row r="639" spans="1:8" ht="24" x14ac:dyDescent="0.25">
      <c r="A639" s="99">
        <v>592</v>
      </c>
      <c r="B639" s="80" t="s">
        <v>1160</v>
      </c>
      <c r="C639" s="76" t="s">
        <v>1161</v>
      </c>
      <c r="D639" s="76" t="s">
        <v>421</v>
      </c>
      <c r="E639" s="76" t="s">
        <v>114</v>
      </c>
      <c r="F639" s="167">
        <v>10</v>
      </c>
      <c r="G639" s="219">
        <v>0</v>
      </c>
      <c r="H639" s="167">
        <v>0.1</v>
      </c>
    </row>
    <row r="640" spans="1:8" x14ac:dyDescent="0.25">
      <c r="A640" s="67"/>
      <c r="B640" s="111" t="s">
        <v>67</v>
      </c>
      <c r="C640" s="107"/>
      <c r="D640" s="107"/>
      <c r="E640" s="107"/>
      <c r="F640" s="221">
        <f>SUM(F615:F639)</f>
        <v>1239.5999999999999</v>
      </c>
      <c r="G640" s="221">
        <f>SUM(G615:G639)</f>
        <v>100</v>
      </c>
      <c r="H640" s="221">
        <f>SUM(H615:H639)</f>
        <v>53.900000000000013</v>
      </c>
    </row>
    <row r="641" spans="1:8" x14ac:dyDescent="0.25">
      <c r="A641" s="252" t="s">
        <v>1162</v>
      </c>
      <c r="B641" s="252"/>
      <c r="C641" s="252"/>
      <c r="D641" s="252"/>
      <c r="E641" s="252"/>
      <c r="F641" s="252"/>
      <c r="G641" s="252"/>
      <c r="H641" s="253"/>
    </row>
    <row r="642" spans="1:8" ht="36" x14ac:dyDescent="0.25">
      <c r="A642" s="99">
        <v>593</v>
      </c>
      <c r="B642" s="100" t="s">
        <v>1163</v>
      </c>
      <c r="C642" s="78" t="s">
        <v>1164</v>
      </c>
      <c r="D642" s="78" t="s">
        <v>13</v>
      </c>
      <c r="E642" s="78" t="s">
        <v>48</v>
      </c>
      <c r="F642" s="168">
        <v>40</v>
      </c>
      <c r="G642" s="198">
        <v>10</v>
      </c>
      <c r="H642" s="168">
        <v>1.1000000000000001</v>
      </c>
    </row>
    <row r="643" spans="1:8" ht="24" x14ac:dyDescent="0.25">
      <c r="A643" s="99">
        <v>594</v>
      </c>
      <c r="B643" s="100" t="s">
        <v>1165</v>
      </c>
      <c r="C643" s="78" t="s">
        <v>1164</v>
      </c>
      <c r="D643" s="78" t="s">
        <v>13</v>
      </c>
      <c r="E643" s="78" t="s">
        <v>48</v>
      </c>
      <c r="F643" s="168">
        <v>385</v>
      </c>
      <c r="G643" s="198">
        <v>4</v>
      </c>
      <c r="H643" s="168">
        <v>0.4</v>
      </c>
    </row>
    <row r="644" spans="1:8" ht="24" x14ac:dyDescent="0.25">
      <c r="A644" s="99">
        <v>595</v>
      </c>
      <c r="B644" s="100" t="s">
        <v>1166</v>
      </c>
      <c r="C644" s="78" t="s">
        <v>1167</v>
      </c>
      <c r="D644" s="78" t="s">
        <v>62</v>
      </c>
      <c r="E644" s="78" t="s">
        <v>48</v>
      </c>
      <c r="F644" s="168">
        <v>281</v>
      </c>
      <c r="G644" s="198">
        <v>2</v>
      </c>
      <c r="H644" s="168">
        <v>0.2</v>
      </c>
    </row>
    <row r="645" spans="1:8" x14ac:dyDescent="0.25">
      <c r="A645" s="99">
        <v>596</v>
      </c>
      <c r="B645" s="100" t="s">
        <v>1168</v>
      </c>
      <c r="C645" s="78" t="s">
        <v>1169</v>
      </c>
      <c r="D645" s="78" t="s">
        <v>62</v>
      </c>
      <c r="E645" s="78" t="s">
        <v>48</v>
      </c>
      <c r="F645" s="168">
        <v>5</v>
      </c>
      <c r="G645" s="198">
        <v>2</v>
      </c>
      <c r="H645" s="168">
        <v>0.2</v>
      </c>
    </row>
    <row r="646" spans="1:8" x14ac:dyDescent="0.25">
      <c r="A646" s="99">
        <v>597</v>
      </c>
      <c r="B646" s="100" t="s">
        <v>1170</v>
      </c>
      <c r="C646" s="78" t="s">
        <v>1171</v>
      </c>
      <c r="D646" s="78" t="s">
        <v>13</v>
      </c>
      <c r="E646" s="78" t="s">
        <v>1172</v>
      </c>
      <c r="F646" s="168">
        <v>10</v>
      </c>
      <c r="G646" s="198">
        <v>2</v>
      </c>
      <c r="H646" s="168">
        <v>0.2</v>
      </c>
    </row>
    <row r="647" spans="1:8" ht="24" x14ac:dyDescent="0.25">
      <c r="A647" s="99">
        <v>598</v>
      </c>
      <c r="B647" s="100" t="s">
        <v>1173</v>
      </c>
      <c r="C647" s="78" t="s">
        <v>1174</v>
      </c>
      <c r="D647" s="78" t="s">
        <v>13</v>
      </c>
      <c r="E647" s="78" t="s">
        <v>1172</v>
      </c>
      <c r="F647" s="168">
        <v>25</v>
      </c>
      <c r="G647" s="198">
        <v>4</v>
      </c>
      <c r="H647" s="168">
        <v>0.4</v>
      </c>
    </row>
    <row r="648" spans="1:8" ht="24" x14ac:dyDescent="0.25">
      <c r="A648" s="99">
        <v>599</v>
      </c>
      <c r="B648" s="100" t="s">
        <v>1175</v>
      </c>
      <c r="C648" s="78" t="s">
        <v>1174</v>
      </c>
      <c r="D648" s="78" t="s">
        <v>13</v>
      </c>
      <c r="E648" s="78" t="s">
        <v>63</v>
      </c>
      <c r="F648" s="168">
        <v>25</v>
      </c>
      <c r="G648" s="198">
        <v>4</v>
      </c>
      <c r="H648" s="168">
        <v>0.4</v>
      </c>
    </row>
    <row r="649" spans="1:8" ht="24" x14ac:dyDescent="0.25">
      <c r="A649" s="99">
        <v>600</v>
      </c>
      <c r="B649" s="101" t="s">
        <v>1176</v>
      </c>
      <c r="C649" s="69" t="s">
        <v>41</v>
      </c>
      <c r="D649" s="69" t="s">
        <v>1177</v>
      </c>
      <c r="E649" s="69" t="s">
        <v>48</v>
      </c>
      <c r="F649" s="164">
        <v>920</v>
      </c>
      <c r="G649" s="199">
        <v>44</v>
      </c>
      <c r="H649" s="164">
        <v>2.1</v>
      </c>
    </row>
    <row r="650" spans="1:8" x14ac:dyDescent="0.25">
      <c r="A650" s="67"/>
      <c r="B650" s="106" t="s">
        <v>67</v>
      </c>
      <c r="C650" s="107"/>
      <c r="D650" s="107"/>
      <c r="E650" s="107"/>
      <c r="F650" s="221">
        <f>SUM(F642:F649)</f>
        <v>1691</v>
      </c>
      <c r="G650" s="107">
        <f>SUM(G642:G649)</f>
        <v>72</v>
      </c>
      <c r="H650" s="107">
        <f>SUM(H642:H649)</f>
        <v>5</v>
      </c>
    </row>
    <row r="651" spans="1:8" x14ac:dyDescent="0.25">
      <c r="A651" s="252" t="s">
        <v>1178</v>
      </c>
      <c r="B651" s="252"/>
      <c r="C651" s="252"/>
      <c r="D651" s="252"/>
      <c r="E651" s="252"/>
      <c r="F651" s="252"/>
      <c r="G651" s="252"/>
      <c r="H651" s="253"/>
    </row>
    <row r="652" spans="1:8" ht="24" x14ac:dyDescent="0.25">
      <c r="A652" s="99">
        <v>601</v>
      </c>
      <c r="B652" s="100" t="s">
        <v>1179</v>
      </c>
      <c r="C652" s="78" t="s">
        <v>41</v>
      </c>
      <c r="D652" s="78" t="s">
        <v>93</v>
      </c>
      <c r="E652" s="78" t="s">
        <v>104</v>
      </c>
      <c r="F652" s="78">
        <v>1100</v>
      </c>
      <c r="G652" s="78">
        <v>0</v>
      </c>
      <c r="H652" s="78">
        <v>0</v>
      </c>
    </row>
    <row r="653" spans="1:8" ht="36" x14ac:dyDescent="0.25">
      <c r="A653" s="99">
        <v>602</v>
      </c>
      <c r="B653" s="100" t="s">
        <v>1180</v>
      </c>
      <c r="C653" s="78" t="s">
        <v>1181</v>
      </c>
      <c r="D653" s="78" t="s">
        <v>62</v>
      </c>
      <c r="E653" s="78">
        <v>2025</v>
      </c>
      <c r="F653" s="78">
        <v>250</v>
      </c>
      <c r="G653" s="78">
        <v>0</v>
      </c>
      <c r="H653" s="78">
        <v>0</v>
      </c>
    </row>
    <row r="654" spans="1:8" ht="36" x14ac:dyDescent="0.25">
      <c r="A654" s="99">
        <v>603</v>
      </c>
      <c r="B654" s="100" t="s">
        <v>1182</v>
      </c>
      <c r="C654" s="78" t="s">
        <v>1181</v>
      </c>
      <c r="D654" s="78"/>
      <c r="E654" s="78">
        <v>2025</v>
      </c>
      <c r="F654" s="78">
        <v>200</v>
      </c>
      <c r="G654" s="78">
        <v>0</v>
      </c>
      <c r="H654" s="78">
        <v>0</v>
      </c>
    </row>
    <row r="655" spans="1:8" ht="36" x14ac:dyDescent="0.25">
      <c r="A655" s="99">
        <v>604</v>
      </c>
      <c r="B655" s="100" t="s">
        <v>1183</v>
      </c>
      <c r="C655" s="78" t="s">
        <v>41</v>
      </c>
      <c r="D655" s="78"/>
      <c r="E655" s="78" t="s">
        <v>76</v>
      </c>
      <c r="F655" s="82">
        <v>224.96</v>
      </c>
      <c r="G655" s="78">
        <v>0</v>
      </c>
      <c r="H655" s="78">
        <v>0</v>
      </c>
    </row>
    <row r="656" spans="1:8" x14ac:dyDescent="0.25">
      <c r="A656" s="63"/>
      <c r="B656" s="64" t="s">
        <v>67</v>
      </c>
      <c r="C656" s="63"/>
      <c r="D656" s="63"/>
      <c r="E656" s="63"/>
      <c r="F656" s="220">
        <f>F655+F654+F653+F652</f>
        <v>1774.96</v>
      </c>
      <c r="G656" s="220">
        <f>G655+G654+G653+G652</f>
        <v>0</v>
      </c>
      <c r="H656" s="220">
        <f>H655+H654+H653+H652</f>
        <v>0</v>
      </c>
    </row>
    <row r="657" spans="1:8" x14ac:dyDescent="0.25">
      <c r="A657" s="65"/>
      <c r="B657" s="66"/>
      <c r="C657" s="66"/>
      <c r="D657" s="66"/>
      <c r="E657" s="66"/>
      <c r="F657" s="66"/>
      <c r="G657" s="66"/>
      <c r="H657" s="66"/>
    </row>
  </sheetData>
  <mergeCells count="26">
    <mergeCell ref="A651:H651"/>
    <mergeCell ref="A544:H544"/>
    <mergeCell ref="A558:H558"/>
    <mergeCell ref="A571:H571"/>
    <mergeCell ref="A614:H614"/>
    <mergeCell ref="A641:H641"/>
    <mergeCell ref="A394:H394"/>
    <mergeCell ref="A415:H415"/>
    <mergeCell ref="A426:H426"/>
    <mergeCell ref="A452:H452"/>
    <mergeCell ref="A475:H475"/>
    <mergeCell ref="A181:H181"/>
    <mergeCell ref="A195:H195"/>
    <mergeCell ref="B214:H214"/>
    <mergeCell ref="B255:H255"/>
    <mergeCell ref="A382:H382"/>
    <mergeCell ref="A53:H53"/>
    <mergeCell ref="A62:H62"/>
    <mergeCell ref="A103:H103"/>
    <mergeCell ref="A133:H133"/>
    <mergeCell ref="A159:H159"/>
    <mergeCell ref="A1:H1"/>
    <mergeCell ref="A2:H2"/>
    <mergeCell ref="A5:H5"/>
    <mergeCell ref="A28:H28"/>
    <mergeCell ref="A37:H37"/>
  </mergeCells>
  <conditionalFormatting sqref="B103">
    <cfRule type="duplicateValues" dxfId="5" priority="9"/>
  </conditionalFormatting>
  <conditionalFormatting sqref="B103">
    <cfRule type="duplicateValues" dxfId="4" priority="8"/>
  </conditionalFormatting>
  <conditionalFormatting sqref="B103">
    <cfRule type="duplicateValues" dxfId="3" priority="7"/>
  </conditionalFormatting>
  <conditionalFormatting sqref="B103:B106">
    <cfRule type="duplicateValues" dxfId="2" priority="6"/>
  </conditionalFormatting>
  <conditionalFormatting sqref="B103:B106">
    <cfRule type="duplicateValues" dxfId="1" priority="5"/>
  </conditionalFormatting>
  <conditionalFormatting sqref="B103:B106">
    <cfRule type="duplicateValues" dxfId="0" priority="4"/>
  </conditionalFormatting>
  <pageMargins left="0.25" right="0.25" top="0.75" bottom="0.75" header="0.3" footer="0.3"/>
  <pageSetup paperSize="9" scale="74" fitToHeight="0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workbookViewId="0">
      <selection activeCell="J20" sqref="J20"/>
    </sheetView>
  </sheetViews>
  <sheetFormatPr defaultRowHeight="15" x14ac:dyDescent="0.25"/>
  <cols>
    <col min="2" max="2" width="16.85546875" customWidth="1"/>
  </cols>
  <sheetData>
    <row r="4" spans="2:5" x14ac:dyDescent="0.25">
      <c r="B4" s="231" t="s">
        <v>1201</v>
      </c>
      <c r="C4">
        <v>125</v>
      </c>
      <c r="D4">
        <v>604</v>
      </c>
      <c r="E4" s="234">
        <f>C4/D4*100</f>
        <v>20.695364238410598</v>
      </c>
    </row>
    <row r="5" spans="2:5" x14ac:dyDescent="0.25">
      <c r="B5" s="231" t="s">
        <v>1207</v>
      </c>
      <c r="C5">
        <v>67</v>
      </c>
      <c r="D5">
        <v>604</v>
      </c>
      <c r="E5" s="234">
        <f t="shared" ref="E5:E27" si="0">C5/D5*100</f>
        <v>11.092715231788079</v>
      </c>
    </row>
    <row r="6" spans="2:5" x14ac:dyDescent="0.25">
      <c r="B6" s="231" t="s">
        <v>1211</v>
      </c>
      <c r="C6">
        <v>41</v>
      </c>
      <c r="D6">
        <v>604</v>
      </c>
      <c r="E6" s="234">
        <f t="shared" si="0"/>
        <v>6.7880794701986753</v>
      </c>
    </row>
    <row r="7" spans="2:5" x14ac:dyDescent="0.25">
      <c r="B7" s="231" t="s">
        <v>1194</v>
      </c>
      <c r="C7">
        <v>39</v>
      </c>
      <c r="D7">
        <v>604</v>
      </c>
      <c r="E7" s="234">
        <f t="shared" si="0"/>
        <v>6.4569536423841054</v>
      </c>
    </row>
    <row r="8" spans="2:5" x14ac:dyDescent="0.25">
      <c r="B8" s="231" t="s">
        <v>1200</v>
      </c>
      <c r="C8">
        <v>39</v>
      </c>
      <c r="D8">
        <v>604</v>
      </c>
      <c r="E8" s="234">
        <f t="shared" si="0"/>
        <v>6.4569536423841054</v>
      </c>
    </row>
    <row r="9" spans="2:5" x14ac:dyDescent="0.25">
      <c r="B9" s="231" t="s">
        <v>1195</v>
      </c>
      <c r="C9">
        <v>28</v>
      </c>
      <c r="D9">
        <v>604</v>
      </c>
      <c r="E9" s="234">
        <f t="shared" si="0"/>
        <v>4.6357615894039732</v>
      </c>
    </row>
    <row r="10" spans="2:5" x14ac:dyDescent="0.25">
      <c r="B10" s="231" t="s">
        <v>1212</v>
      </c>
      <c r="C10">
        <v>25</v>
      </c>
      <c r="D10">
        <v>604</v>
      </c>
      <c r="E10" s="234">
        <f t="shared" si="0"/>
        <v>4.1390728476821197</v>
      </c>
    </row>
    <row r="11" spans="2:5" x14ac:dyDescent="0.25">
      <c r="B11" s="231" t="s">
        <v>1196</v>
      </c>
      <c r="C11">
        <v>24</v>
      </c>
      <c r="D11">
        <v>604</v>
      </c>
      <c r="E11" s="234">
        <f t="shared" si="0"/>
        <v>3.9735099337748347</v>
      </c>
    </row>
    <row r="12" spans="2:5" x14ac:dyDescent="0.25">
      <c r="B12" s="231" t="s">
        <v>1205</v>
      </c>
      <c r="C12">
        <v>24</v>
      </c>
      <c r="D12">
        <v>604</v>
      </c>
      <c r="E12" s="234">
        <f t="shared" si="0"/>
        <v>3.9735099337748347</v>
      </c>
    </row>
    <row r="13" spans="2:5" x14ac:dyDescent="0.25">
      <c r="B13" s="231" t="s">
        <v>1190</v>
      </c>
      <c r="C13">
        <v>21</v>
      </c>
      <c r="D13">
        <v>604</v>
      </c>
      <c r="E13" s="234">
        <f t="shared" si="0"/>
        <v>3.4768211920529799</v>
      </c>
    </row>
    <row r="14" spans="2:5" x14ac:dyDescent="0.25">
      <c r="B14" s="231" t="s">
        <v>1206</v>
      </c>
      <c r="C14">
        <v>21</v>
      </c>
      <c r="D14">
        <v>604</v>
      </c>
      <c r="E14" s="234">
        <f t="shared" si="0"/>
        <v>3.4768211920529799</v>
      </c>
    </row>
    <row r="15" spans="2:5" x14ac:dyDescent="0.25">
      <c r="B15" s="231" t="s">
        <v>1197</v>
      </c>
      <c r="C15">
        <v>20</v>
      </c>
      <c r="D15">
        <v>604</v>
      </c>
      <c r="E15" s="234">
        <f t="shared" si="0"/>
        <v>3.3112582781456954</v>
      </c>
    </row>
    <row r="16" spans="2:5" x14ac:dyDescent="0.25">
      <c r="B16" s="231" t="s">
        <v>1203</v>
      </c>
      <c r="C16">
        <v>19</v>
      </c>
      <c r="D16">
        <v>604</v>
      </c>
      <c r="E16" s="234">
        <f t="shared" si="0"/>
        <v>3.1456953642384109</v>
      </c>
    </row>
    <row r="17" spans="2:5" x14ac:dyDescent="0.25">
      <c r="B17" s="231" t="s">
        <v>1199</v>
      </c>
      <c r="C17">
        <v>17</v>
      </c>
      <c r="D17">
        <v>604</v>
      </c>
      <c r="E17" s="234">
        <f t="shared" si="0"/>
        <v>2.814569536423841</v>
      </c>
    </row>
    <row r="18" spans="2:5" x14ac:dyDescent="0.25">
      <c r="B18" s="231" t="s">
        <v>1192</v>
      </c>
      <c r="C18">
        <v>14</v>
      </c>
      <c r="D18">
        <v>604</v>
      </c>
      <c r="E18" s="234">
        <f t="shared" si="0"/>
        <v>2.3178807947019866</v>
      </c>
    </row>
    <row r="19" spans="2:5" x14ac:dyDescent="0.25">
      <c r="B19" s="231" t="s">
        <v>1198</v>
      </c>
      <c r="C19">
        <v>12</v>
      </c>
      <c r="D19">
        <v>604</v>
      </c>
      <c r="E19" s="234">
        <f t="shared" si="0"/>
        <v>1.9867549668874174</v>
      </c>
    </row>
    <row r="20" spans="2:5" x14ac:dyDescent="0.25">
      <c r="B20" s="231" t="s">
        <v>1209</v>
      </c>
      <c r="C20">
        <v>12</v>
      </c>
      <c r="D20">
        <v>604</v>
      </c>
      <c r="E20" s="234">
        <f t="shared" si="0"/>
        <v>1.9867549668874174</v>
      </c>
    </row>
    <row r="21" spans="2:5" x14ac:dyDescent="0.25">
      <c r="B21" s="231" t="s">
        <v>1210</v>
      </c>
      <c r="C21">
        <v>11</v>
      </c>
      <c r="D21">
        <v>604</v>
      </c>
      <c r="E21" s="234">
        <f t="shared" si="0"/>
        <v>1.8211920529801324</v>
      </c>
    </row>
    <row r="22" spans="2:5" x14ac:dyDescent="0.25">
      <c r="B22" s="231" t="s">
        <v>1202</v>
      </c>
      <c r="C22">
        <v>10</v>
      </c>
      <c r="D22">
        <v>604</v>
      </c>
      <c r="E22" s="234">
        <f t="shared" si="0"/>
        <v>1.6556291390728477</v>
      </c>
    </row>
    <row r="23" spans="2:5" x14ac:dyDescent="0.25">
      <c r="B23" s="231" t="s">
        <v>1204</v>
      </c>
      <c r="C23">
        <v>9</v>
      </c>
      <c r="D23">
        <v>604</v>
      </c>
      <c r="E23" s="234">
        <f t="shared" si="0"/>
        <v>1.490066225165563</v>
      </c>
    </row>
    <row r="24" spans="2:5" x14ac:dyDescent="0.25">
      <c r="B24" s="231" t="s">
        <v>1213</v>
      </c>
      <c r="C24">
        <v>8</v>
      </c>
      <c r="D24">
        <v>604</v>
      </c>
      <c r="E24" s="234">
        <f t="shared" si="0"/>
        <v>1.3245033112582782</v>
      </c>
    </row>
    <row r="25" spans="2:5" x14ac:dyDescent="0.25">
      <c r="B25" s="231" t="s">
        <v>1191</v>
      </c>
      <c r="C25">
        <v>7</v>
      </c>
      <c r="D25">
        <v>604</v>
      </c>
      <c r="E25" s="234">
        <f t="shared" si="0"/>
        <v>1.1589403973509933</v>
      </c>
    </row>
    <row r="26" spans="2:5" x14ac:dyDescent="0.25">
      <c r="B26" s="231" t="s">
        <v>1193</v>
      </c>
      <c r="C26">
        <v>7</v>
      </c>
      <c r="D26">
        <v>604</v>
      </c>
      <c r="E26" s="234">
        <f t="shared" si="0"/>
        <v>1.1589403973509933</v>
      </c>
    </row>
    <row r="27" spans="2:5" x14ac:dyDescent="0.25">
      <c r="B27" s="231" t="s">
        <v>1214</v>
      </c>
      <c r="C27">
        <v>4</v>
      </c>
      <c r="D27">
        <v>604</v>
      </c>
      <c r="E27" s="234">
        <f t="shared" si="0"/>
        <v>0.66225165562913912</v>
      </c>
    </row>
  </sheetData>
  <sortState ref="B4:C27">
    <sortCondition descending="1" ref="C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проектов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Егорова Надежда Николаевна</cp:lastModifiedBy>
  <cp:revision>89</cp:revision>
  <dcterms:created xsi:type="dcterms:W3CDTF">2006-09-16T00:00:00Z</dcterms:created>
  <dcterms:modified xsi:type="dcterms:W3CDTF">2026-07-14T09:49:22Z</dcterms:modified>
</cp:coreProperties>
</file>