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latr_finotdel05\Desktop\Отчеты\Расходы по программам\Свод программ на 2025\"/>
    </mc:Choice>
  </mc:AlternateContent>
  <bookViews>
    <workbookView xWindow="0" yWindow="0" windowWidth="28800" windowHeight="12330"/>
  </bookViews>
  <sheets>
    <sheet name="Документ" sheetId="2" r:id="rId1"/>
  </sheets>
  <definedNames>
    <definedName name="_xlnm._FilterDatabase" localSheetId="0" hidden="1">Документ!$A$6:$J$240</definedName>
    <definedName name="_xlnm.Print_Titles" localSheetId="0">Документ!$6:$6</definedName>
  </definedNames>
  <calcPr calcId="162913"/>
</workbook>
</file>

<file path=xl/calcChain.xml><?xml version="1.0" encoding="utf-8"?>
<calcChain xmlns="http://schemas.openxmlformats.org/spreadsheetml/2006/main">
  <c r="F7" i="2" l="1"/>
  <c r="E7" i="2"/>
  <c r="I209" i="2" l="1"/>
  <c r="I218" i="2"/>
  <c r="D218" i="2"/>
  <c r="E218" i="2"/>
  <c r="F218" i="2"/>
  <c r="C218" i="2"/>
  <c r="J221" i="2"/>
  <c r="I221" i="2"/>
  <c r="D186" i="2" l="1"/>
  <c r="E186" i="2"/>
  <c r="F186" i="2"/>
  <c r="G186" i="2"/>
  <c r="H186" i="2"/>
  <c r="C186" i="2"/>
  <c r="G170" i="2"/>
  <c r="H170" i="2"/>
  <c r="F170" i="2"/>
  <c r="E170" i="2"/>
  <c r="J174" i="2"/>
  <c r="I174" i="2"/>
  <c r="I153" i="2" l="1"/>
  <c r="I154" i="2"/>
  <c r="H148" i="2"/>
  <c r="G148" i="2"/>
  <c r="J150" i="2"/>
  <c r="I150" i="2"/>
  <c r="H121" i="2"/>
  <c r="H62" i="2"/>
  <c r="F62" i="2"/>
  <c r="D62" i="2"/>
  <c r="J63" i="2"/>
  <c r="I63" i="2"/>
  <c r="J62" i="2"/>
  <c r="G62" i="2"/>
  <c r="I62" i="2" s="1"/>
  <c r="E62" i="2"/>
  <c r="C62" i="2"/>
  <c r="G49" i="2"/>
  <c r="H49" i="2"/>
  <c r="J44" i="2"/>
  <c r="I44" i="2"/>
  <c r="J43" i="2"/>
  <c r="I43" i="2"/>
  <c r="H43" i="2"/>
  <c r="G43" i="2"/>
  <c r="J39" i="2"/>
  <c r="J40" i="2"/>
  <c r="I39" i="2"/>
  <c r="I40" i="2"/>
  <c r="G39" i="2"/>
  <c r="H39" i="2"/>
  <c r="I26" i="2"/>
  <c r="J26" i="2"/>
  <c r="J25" i="2"/>
  <c r="I25" i="2"/>
  <c r="F17" i="2"/>
  <c r="E17" i="2"/>
  <c r="H17" i="2"/>
  <c r="G17" i="2"/>
  <c r="H12" i="2"/>
  <c r="G12" i="2"/>
  <c r="F12" i="2"/>
  <c r="E12" i="2"/>
  <c r="J11" i="2"/>
  <c r="I11" i="2"/>
  <c r="J10" i="2"/>
  <c r="I10" i="2"/>
  <c r="F10" i="2"/>
  <c r="E10" i="2"/>
  <c r="H10" i="2"/>
  <c r="G10" i="2"/>
  <c r="J8" i="2"/>
  <c r="I8" i="2"/>
  <c r="H8" i="2"/>
  <c r="G8" i="2"/>
  <c r="J9" i="2"/>
  <c r="I9" i="2"/>
  <c r="J17" i="2" l="1"/>
  <c r="J7" i="2" s="1"/>
  <c r="I17" i="2"/>
  <c r="I7" i="2" s="1"/>
  <c r="F49" i="2"/>
  <c r="J135" i="2" l="1"/>
  <c r="I135" i="2"/>
  <c r="J33" i="2"/>
  <c r="J32" i="2"/>
  <c r="I33" i="2"/>
  <c r="I32" i="2"/>
  <c r="J238" i="2"/>
  <c r="J239" i="2"/>
  <c r="I238" i="2"/>
  <c r="I239" i="2"/>
  <c r="D237" i="2"/>
  <c r="E237" i="2"/>
  <c r="E236" i="2" s="1"/>
  <c r="F237" i="2"/>
  <c r="F236" i="2" s="1"/>
  <c r="G237" i="2"/>
  <c r="H237" i="2"/>
  <c r="H236" i="2" s="1"/>
  <c r="C237" i="2"/>
  <c r="C236" i="2" s="1"/>
  <c r="H227" i="2"/>
  <c r="G227" i="2"/>
  <c r="I227" i="2" s="1"/>
  <c r="J229" i="2"/>
  <c r="I229" i="2"/>
  <c r="D225" i="2"/>
  <c r="J225" i="2" s="1"/>
  <c r="C225" i="2"/>
  <c r="I225" i="2" s="1"/>
  <c r="J224" i="2"/>
  <c r="J226" i="2"/>
  <c r="J227" i="2"/>
  <c r="J228" i="2"/>
  <c r="J230" i="2"/>
  <c r="J232" i="2"/>
  <c r="J233" i="2"/>
  <c r="J234" i="2"/>
  <c r="J235" i="2"/>
  <c r="I224" i="2"/>
  <c r="I226" i="2"/>
  <c r="I228" i="2"/>
  <c r="I230" i="2"/>
  <c r="I232" i="2"/>
  <c r="I233" i="2"/>
  <c r="I234" i="2"/>
  <c r="I235" i="2"/>
  <c r="D223" i="2"/>
  <c r="J223" i="2" s="1"/>
  <c r="C223" i="2"/>
  <c r="I223" i="2" s="1"/>
  <c r="H218" i="2"/>
  <c r="J218" i="2" s="1"/>
  <c r="G218" i="2"/>
  <c r="I219" i="2"/>
  <c r="I220" i="2"/>
  <c r="J219" i="2"/>
  <c r="J220" i="2"/>
  <c r="J212" i="2"/>
  <c r="J213" i="2"/>
  <c r="J214" i="2"/>
  <c r="J215" i="2"/>
  <c r="I212" i="2"/>
  <c r="I213" i="2"/>
  <c r="I214" i="2"/>
  <c r="I215" i="2"/>
  <c r="J211" i="2"/>
  <c r="I211" i="2"/>
  <c r="J208" i="2"/>
  <c r="J207" i="2"/>
  <c r="H206" i="2"/>
  <c r="J206" i="2" s="1"/>
  <c r="J195" i="2"/>
  <c r="J196" i="2"/>
  <c r="J197" i="2"/>
  <c r="J198" i="2"/>
  <c r="J199" i="2"/>
  <c r="J200" i="2"/>
  <c r="J201" i="2"/>
  <c r="J202" i="2"/>
  <c r="J204" i="2"/>
  <c r="I195" i="2"/>
  <c r="I196" i="2"/>
  <c r="I197" i="2"/>
  <c r="I198" i="2"/>
  <c r="I199" i="2"/>
  <c r="I200" i="2"/>
  <c r="I201" i="2"/>
  <c r="I202" i="2"/>
  <c r="I204" i="2"/>
  <c r="H190" i="2"/>
  <c r="F190" i="2"/>
  <c r="G190" i="2"/>
  <c r="E190" i="2"/>
  <c r="J187" i="2"/>
  <c r="J186" i="2" s="1"/>
  <c r="J189" i="2"/>
  <c r="J191" i="2"/>
  <c r="J192" i="2"/>
  <c r="I187" i="2"/>
  <c r="I186" i="2" s="1"/>
  <c r="I189" i="2"/>
  <c r="I191" i="2"/>
  <c r="I192" i="2"/>
  <c r="C175" i="2"/>
  <c r="D175" i="2"/>
  <c r="E175" i="2"/>
  <c r="F175" i="2"/>
  <c r="G175" i="2"/>
  <c r="H175" i="2"/>
  <c r="J169" i="2"/>
  <c r="J171" i="2"/>
  <c r="J172" i="2"/>
  <c r="J173" i="2"/>
  <c r="J176" i="2"/>
  <c r="J177" i="2"/>
  <c r="J178" i="2"/>
  <c r="J179" i="2"/>
  <c r="J180" i="2"/>
  <c r="J181" i="2"/>
  <c r="J182" i="2"/>
  <c r="J183" i="2"/>
  <c r="J184" i="2"/>
  <c r="I171" i="2"/>
  <c r="I172" i="2"/>
  <c r="I173" i="2"/>
  <c r="I176" i="2"/>
  <c r="I177" i="2"/>
  <c r="I178" i="2"/>
  <c r="I179" i="2"/>
  <c r="I180" i="2"/>
  <c r="I181" i="2"/>
  <c r="I182" i="2"/>
  <c r="I183" i="2"/>
  <c r="I184" i="2"/>
  <c r="J168" i="2"/>
  <c r="I168" i="2"/>
  <c r="I169" i="2"/>
  <c r="I175" i="2" l="1"/>
  <c r="I237" i="2"/>
  <c r="J237" i="2"/>
  <c r="D236" i="2"/>
  <c r="J236" i="2" s="1"/>
  <c r="I190" i="2"/>
  <c r="J190" i="2"/>
  <c r="G236" i="2"/>
  <c r="I236" i="2" s="1"/>
  <c r="J175" i="2"/>
  <c r="J163" i="2"/>
  <c r="J164" i="2"/>
  <c r="J165" i="2"/>
  <c r="I163" i="2"/>
  <c r="I164" i="2"/>
  <c r="I165" i="2"/>
  <c r="J156" i="2"/>
  <c r="J157" i="2"/>
  <c r="J158" i="2"/>
  <c r="J159" i="2"/>
  <c r="J160" i="2"/>
  <c r="J161" i="2"/>
  <c r="I156" i="2"/>
  <c r="I157" i="2"/>
  <c r="I158" i="2"/>
  <c r="I159" i="2"/>
  <c r="I160" i="2"/>
  <c r="I161" i="2"/>
  <c r="J153" i="2"/>
  <c r="J154" i="2"/>
  <c r="I149" i="2"/>
  <c r="I151" i="2"/>
  <c r="J149" i="2"/>
  <c r="J151" i="2"/>
  <c r="J147" i="2"/>
  <c r="I147" i="2"/>
  <c r="D146" i="2"/>
  <c r="J146" i="2" s="1"/>
  <c r="C146" i="2"/>
  <c r="I146" i="2" s="1"/>
  <c r="J144" i="2"/>
  <c r="I144" i="2"/>
  <c r="J145" i="2"/>
  <c r="I145" i="2"/>
  <c r="J138" i="2"/>
  <c r="J139" i="2"/>
  <c r="J140" i="2"/>
  <c r="J141" i="2"/>
  <c r="J142" i="2"/>
  <c r="J137" i="2"/>
  <c r="I138" i="2"/>
  <c r="I139" i="2"/>
  <c r="I140" i="2"/>
  <c r="I141" i="2"/>
  <c r="I142" i="2"/>
  <c r="I137" i="2"/>
  <c r="J134" i="2"/>
  <c r="I134" i="2"/>
  <c r="J131" i="2"/>
  <c r="J132" i="2"/>
  <c r="I131" i="2"/>
  <c r="I132" i="2"/>
  <c r="E130" i="2"/>
  <c r="F130" i="2"/>
  <c r="G130" i="2"/>
  <c r="H130" i="2"/>
  <c r="D130" i="2"/>
  <c r="C130" i="2"/>
  <c r="I130" i="2" s="1"/>
  <c r="F127" i="2"/>
  <c r="J127" i="2" s="1"/>
  <c r="E127" i="2"/>
  <c r="H124" i="2"/>
  <c r="G124" i="2"/>
  <c r="H119" i="2"/>
  <c r="J119" i="2" s="1"/>
  <c r="G119" i="2"/>
  <c r="I119" i="2" s="1"/>
  <c r="J117" i="2"/>
  <c r="J118" i="2"/>
  <c r="J120" i="2"/>
  <c r="J121" i="2"/>
  <c r="J122" i="2"/>
  <c r="J124" i="2"/>
  <c r="J125" i="2"/>
  <c r="J126" i="2"/>
  <c r="J128" i="2"/>
  <c r="I117" i="2"/>
  <c r="I118" i="2"/>
  <c r="I120" i="2"/>
  <c r="I121" i="2"/>
  <c r="I122" i="2"/>
  <c r="J114" i="2"/>
  <c r="I114" i="2"/>
  <c r="H113" i="2"/>
  <c r="J113" i="2" s="1"/>
  <c r="G113" i="2"/>
  <c r="I113" i="2" s="1"/>
  <c r="J112" i="2"/>
  <c r="I112" i="2"/>
  <c r="H111" i="2"/>
  <c r="J111" i="2" s="1"/>
  <c r="G111" i="2"/>
  <c r="I111" i="2" s="1"/>
  <c r="J108" i="2"/>
  <c r="J109" i="2"/>
  <c r="J110" i="2"/>
  <c r="I108" i="2"/>
  <c r="I109" i="2"/>
  <c r="I110" i="2"/>
  <c r="J104" i="2"/>
  <c r="J105" i="2"/>
  <c r="J106" i="2"/>
  <c r="I104" i="2"/>
  <c r="I105" i="2"/>
  <c r="I106" i="2"/>
  <c r="J102" i="2"/>
  <c r="I102" i="2"/>
  <c r="H101" i="2"/>
  <c r="J101" i="2" s="1"/>
  <c r="G101" i="2"/>
  <c r="I101" i="2" s="1"/>
  <c r="J100" i="2"/>
  <c r="I100" i="2"/>
  <c r="H99" i="2"/>
  <c r="J99" i="2" s="1"/>
  <c r="J97" i="2"/>
  <c r="J98" i="2"/>
  <c r="I98" i="2"/>
  <c r="H83" i="2"/>
  <c r="G83" i="2"/>
  <c r="F83" i="2"/>
  <c r="E83" i="2"/>
  <c r="J89" i="2"/>
  <c r="J90" i="2"/>
  <c r="I89" i="2"/>
  <c r="I90" i="2"/>
  <c r="J85" i="2"/>
  <c r="I85" i="2"/>
  <c r="J94" i="2"/>
  <c r="I94" i="2"/>
  <c r="F93" i="2"/>
  <c r="J93" i="2" s="1"/>
  <c r="E93" i="2"/>
  <c r="I93" i="2" s="1"/>
  <c r="I92" i="2"/>
  <c r="J92" i="2"/>
  <c r="J91" i="2"/>
  <c r="I91" i="2"/>
  <c r="H91" i="2"/>
  <c r="J84" i="2"/>
  <c r="J86" i="2"/>
  <c r="J87" i="2"/>
  <c r="J88" i="2"/>
  <c r="I86" i="2"/>
  <c r="I87" i="2"/>
  <c r="I88" i="2"/>
  <c r="I84" i="2"/>
  <c r="J77" i="2"/>
  <c r="I77" i="2"/>
  <c r="J79" i="2"/>
  <c r="J80" i="2"/>
  <c r="J81" i="2"/>
  <c r="I79" i="2"/>
  <c r="I80" i="2"/>
  <c r="I81" i="2"/>
  <c r="H78" i="2"/>
  <c r="J78" i="2" s="1"/>
  <c r="G78" i="2"/>
  <c r="I78" i="2" s="1"/>
  <c r="H76" i="2"/>
  <c r="J76" i="2" s="1"/>
  <c r="G76" i="2"/>
  <c r="I76" i="2" s="1"/>
  <c r="J74" i="2"/>
  <c r="J73" i="2"/>
  <c r="I74" i="2"/>
  <c r="I73" i="2"/>
  <c r="J71" i="2"/>
  <c r="I71" i="2"/>
  <c r="H70" i="2"/>
  <c r="G70" i="2"/>
  <c r="F70" i="2"/>
  <c r="E70" i="2"/>
  <c r="D70" i="2"/>
  <c r="C70" i="2"/>
  <c r="J65" i="2"/>
  <c r="J66" i="2"/>
  <c r="J67" i="2"/>
  <c r="J68" i="2"/>
  <c r="I65" i="2"/>
  <c r="I66" i="2"/>
  <c r="I67" i="2"/>
  <c r="I68" i="2"/>
  <c r="H53" i="2"/>
  <c r="J53" i="2" s="1"/>
  <c r="G53" i="2"/>
  <c r="I53" i="2" s="1"/>
  <c r="J56" i="2"/>
  <c r="J57" i="2"/>
  <c r="I56" i="2"/>
  <c r="I57" i="2"/>
  <c r="H55" i="2"/>
  <c r="J55" i="2" s="1"/>
  <c r="G55" i="2"/>
  <c r="I55" i="2" s="1"/>
  <c r="H58" i="2"/>
  <c r="J58" i="2" s="1"/>
  <c r="G58" i="2"/>
  <c r="I58" i="2" s="1"/>
  <c r="J51" i="2"/>
  <c r="I51" i="2"/>
  <c r="J50" i="2"/>
  <c r="I50" i="2"/>
  <c r="J36" i="2"/>
  <c r="J37" i="2"/>
  <c r="J38" i="2"/>
  <c r="I36" i="2"/>
  <c r="I37" i="2"/>
  <c r="I38" i="2"/>
  <c r="H35" i="2"/>
  <c r="J35" i="2" s="1"/>
  <c r="G35" i="2"/>
  <c r="I35" i="2" s="1"/>
  <c r="J28" i="2"/>
  <c r="I28" i="2"/>
  <c r="H19" i="2"/>
  <c r="J19" i="2" s="1"/>
  <c r="G19" i="2"/>
  <c r="I19" i="2" s="1"/>
  <c r="J20" i="2"/>
  <c r="J21" i="2"/>
  <c r="J22" i="2"/>
  <c r="I20" i="2"/>
  <c r="I21" i="2"/>
  <c r="I22" i="2"/>
  <c r="J14" i="2"/>
  <c r="J15" i="2"/>
  <c r="J16" i="2"/>
  <c r="I14" i="2"/>
  <c r="I15" i="2"/>
  <c r="I16" i="2"/>
  <c r="J12" i="2"/>
  <c r="I12" i="2"/>
  <c r="J49" i="2" l="1"/>
  <c r="J70" i="2"/>
  <c r="I49" i="2"/>
  <c r="I34" i="2" s="1"/>
  <c r="I70" i="2"/>
  <c r="J130" i="2"/>
  <c r="I83" i="2"/>
  <c r="J83" i="2"/>
  <c r="D205" i="2"/>
  <c r="E205" i="2"/>
  <c r="F205" i="2"/>
  <c r="G205" i="2"/>
  <c r="H205" i="2"/>
  <c r="C205" i="2"/>
  <c r="D123" i="2"/>
  <c r="E123" i="2"/>
  <c r="F123" i="2"/>
  <c r="J123" i="2" s="1"/>
  <c r="G123" i="2"/>
  <c r="H123" i="2"/>
  <c r="C123" i="2"/>
  <c r="D75" i="2"/>
  <c r="E75" i="2"/>
  <c r="F75" i="2"/>
  <c r="G75" i="2"/>
  <c r="H75" i="2"/>
  <c r="I75" i="2"/>
  <c r="J75" i="2"/>
  <c r="C75" i="2"/>
  <c r="D52" i="2"/>
  <c r="E52" i="2"/>
  <c r="F52" i="2"/>
  <c r="G52" i="2"/>
  <c r="H52" i="2"/>
  <c r="I52" i="2"/>
  <c r="J52" i="2"/>
  <c r="C52" i="2"/>
  <c r="D34" i="2"/>
  <c r="E34" i="2"/>
  <c r="F34" i="2"/>
  <c r="G34" i="2"/>
  <c r="H34" i="2"/>
  <c r="J34" i="2"/>
  <c r="C34" i="2"/>
  <c r="D7" i="2"/>
  <c r="G7" i="2"/>
  <c r="H7" i="2"/>
  <c r="C7" i="2"/>
  <c r="I123" i="2" l="1"/>
  <c r="I205" i="2"/>
  <c r="J205" i="2"/>
  <c r="D231" i="2"/>
  <c r="D222" i="2" s="1"/>
  <c r="E231" i="2"/>
  <c r="F231" i="2"/>
  <c r="F222" i="2" s="1"/>
  <c r="G231" i="2"/>
  <c r="G222" i="2" s="1"/>
  <c r="H231" i="2"/>
  <c r="C231" i="2"/>
  <c r="C222" i="2" s="1"/>
  <c r="D210" i="2"/>
  <c r="D209" i="2" s="1"/>
  <c r="E210" i="2"/>
  <c r="E209" i="2" s="1"/>
  <c r="F210" i="2"/>
  <c r="F209" i="2" s="1"/>
  <c r="G210" i="2"/>
  <c r="G209" i="2" s="1"/>
  <c r="H210" i="2"/>
  <c r="H209" i="2" s="1"/>
  <c r="I210" i="2"/>
  <c r="J210" i="2"/>
  <c r="C210" i="2"/>
  <c r="C209" i="2" s="1"/>
  <c r="E222" i="2" l="1"/>
  <c r="I231" i="2"/>
  <c r="I222" i="2" s="1"/>
  <c r="H222" i="2"/>
  <c r="J231" i="2"/>
  <c r="J222" i="2" s="1"/>
  <c r="J209" i="2"/>
  <c r="D203" i="2"/>
  <c r="E203" i="2"/>
  <c r="F203" i="2"/>
  <c r="G203" i="2"/>
  <c r="H203" i="2"/>
  <c r="C203" i="2"/>
  <c r="D194" i="2"/>
  <c r="E194" i="2"/>
  <c r="F194" i="2"/>
  <c r="G194" i="2"/>
  <c r="H194" i="2"/>
  <c r="C194" i="2"/>
  <c r="D188" i="2"/>
  <c r="E188" i="2"/>
  <c r="E185" i="2" s="1"/>
  <c r="F188" i="2"/>
  <c r="F185" i="2" s="1"/>
  <c r="G188" i="2"/>
  <c r="G185" i="2" s="1"/>
  <c r="H188" i="2"/>
  <c r="H185" i="2" s="1"/>
  <c r="C188" i="2"/>
  <c r="D170" i="2"/>
  <c r="C170" i="2"/>
  <c r="D167" i="2"/>
  <c r="E167" i="2"/>
  <c r="E166" i="2" s="1"/>
  <c r="F167" i="2"/>
  <c r="G167" i="2"/>
  <c r="H167" i="2"/>
  <c r="C167" i="2"/>
  <c r="D136" i="2"/>
  <c r="E136" i="2"/>
  <c r="F136" i="2"/>
  <c r="G136" i="2"/>
  <c r="I136" i="2" s="1"/>
  <c r="H136" i="2"/>
  <c r="D162" i="2"/>
  <c r="E162" i="2"/>
  <c r="F162" i="2"/>
  <c r="G162" i="2"/>
  <c r="H162" i="2"/>
  <c r="C162" i="2"/>
  <c r="I162" i="2" s="1"/>
  <c r="D155" i="2"/>
  <c r="E155" i="2"/>
  <c r="F155" i="2"/>
  <c r="G155" i="2"/>
  <c r="H155" i="2"/>
  <c r="C155" i="2"/>
  <c r="D152" i="2"/>
  <c r="E152" i="2"/>
  <c r="F152" i="2"/>
  <c r="G152" i="2"/>
  <c r="H152" i="2"/>
  <c r="C152" i="2"/>
  <c r="I152" i="2" s="1"/>
  <c r="D148" i="2"/>
  <c r="E148" i="2"/>
  <c r="F148" i="2"/>
  <c r="C148" i="2"/>
  <c r="D143" i="2"/>
  <c r="E143" i="2"/>
  <c r="F143" i="2"/>
  <c r="G143" i="2"/>
  <c r="H143" i="2"/>
  <c r="I143" i="2"/>
  <c r="J143" i="2"/>
  <c r="C143" i="2"/>
  <c r="C136" i="2"/>
  <c r="D133" i="2"/>
  <c r="E133" i="2"/>
  <c r="E129" i="2" s="1"/>
  <c r="F133" i="2"/>
  <c r="G133" i="2"/>
  <c r="H133" i="2"/>
  <c r="C133" i="2"/>
  <c r="D116" i="2"/>
  <c r="D115" i="2" s="1"/>
  <c r="E116" i="2"/>
  <c r="E115" i="2" s="1"/>
  <c r="F116" i="2"/>
  <c r="G116" i="2"/>
  <c r="H116" i="2"/>
  <c r="H115" i="2" s="1"/>
  <c r="C116" i="2"/>
  <c r="C115" i="2" s="1"/>
  <c r="D107" i="2"/>
  <c r="E107" i="2"/>
  <c r="F107" i="2"/>
  <c r="G107" i="2"/>
  <c r="H107" i="2"/>
  <c r="C107" i="2"/>
  <c r="D103" i="2"/>
  <c r="E103" i="2"/>
  <c r="F103" i="2"/>
  <c r="G103" i="2"/>
  <c r="H103" i="2"/>
  <c r="C103" i="2"/>
  <c r="D96" i="2"/>
  <c r="D95" i="2" s="1"/>
  <c r="E96" i="2"/>
  <c r="E95" i="2" s="1"/>
  <c r="F96" i="2"/>
  <c r="G96" i="2"/>
  <c r="H96" i="2"/>
  <c r="I96" i="2"/>
  <c r="J96" i="2"/>
  <c r="C96" i="2"/>
  <c r="D83" i="2"/>
  <c r="D82" i="2" s="1"/>
  <c r="E82" i="2"/>
  <c r="F82" i="2"/>
  <c r="C83" i="2"/>
  <c r="C82" i="2" s="1"/>
  <c r="H166" i="2" l="1"/>
  <c r="I107" i="2"/>
  <c r="I203" i="2"/>
  <c r="C185" i="2"/>
  <c r="I185" i="2" s="1"/>
  <c r="I188" i="2"/>
  <c r="D185" i="2"/>
  <c r="J185" i="2" s="1"/>
  <c r="J188" i="2"/>
  <c r="I103" i="2"/>
  <c r="I95" i="2" s="1"/>
  <c r="J152" i="2"/>
  <c r="J155" i="2"/>
  <c r="J162" i="2"/>
  <c r="G166" i="2"/>
  <c r="I170" i="2"/>
  <c r="C193" i="2"/>
  <c r="I133" i="2"/>
  <c r="C129" i="2"/>
  <c r="J148" i="2"/>
  <c r="C166" i="2"/>
  <c r="I167" i="2"/>
  <c r="J133" i="2"/>
  <c r="D166" i="2"/>
  <c r="J167" i="2"/>
  <c r="F95" i="2"/>
  <c r="J103" i="2"/>
  <c r="J107" i="2"/>
  <c r="I148" i="2"/>
  <c r="I155" i="2"/>
  <c r="F166" i="2"/>
  <c r="J170" i="2"/>
  <c r="D193" i="2"/>
  <c r="J203" i="2"/>
  <c r="E193" i="2"/>
  <c r="F193" i="2"/>
  <c r="I194" i="2"/>
  <c r="H193" i="2"/>
  <c r="J194" i="2"/>
  <c r="F129" i="2"/>
  <c r="J136" i="2"/>
  <c r="G129" i="2"/>
  <c r="G115" i="2"/>
  <c r="I116" i="2"/>
  <c r="I115" i="2" s="1"/>
  <c r="F115" i="2"/>
  <c r="J116" i="2"/>
  <c r="J115" i="2" s="1"/>
  <c r="H95" i="2"/>
  <c r="G95" i="2"/>
  <c r="H82" i="2"/>
  <c r="J82" i="2" s="1"/>
  <c r="G82" i="2"/>
  <c r="I82" i="2" s="1"/>
  <c r="C95" i="2"/>
  <c r="H129" i="2"/>
  <c r="D129" i="2"/>
  <c r="G193" i="2"/>
  <c r="D72" i="2"/>
  <c r="D69" i="2" s="1"/>
  <c r="E72" i="2"/>
  <c r="E69" i="2" s="1"/>
  <c r="F72" i="2"/>
  <c r="G72" i="2"/>
  <c r="G69" i="2" s="1"/>
  <c r="H72" i="2"/>
  <c r="H69" i="2" s="1"/>
  <c r="I72" i="2"/>
  <c r="C72" i="2"/>
  <c r="C69" i="2" s="1"/>
  <c r="D64" i="2"/>
  <c r="D61" i="2" s="1"/>
  <c r="E64" i="2"/>
  <c r="E61" i="2" s="1"/>
  <c r="F64" i="2"/>
  <c r="F61" i="2" s="1"/>
  <c r="G64" i="2"/>
  <c r="G61" i="2" s="1"/>
  <c r="H64" i="2"/>
  <c r="H61" i="2" s="1"/>
  <c r="I64" i="2"/>
  <c r="J64" i="2"/>
  <c r="C64" i="2"/>
  <c r="C61" i="2" s="1"/>
  <c r="D31" i="2"/>
  <c r="E31" i="2"/>
  <c r="F31" i="2"/>
  <c r="G31" i="2"/>
  <c r="H31" i="2"/>
  <c r="I31" i="2"/>
  <c r="J31" i="2"/>
  <c r="C31" i="2"/>
  <c r="D24" i="2"/>
  <c r="E24" i="2"/>
  <c r="F24" i="2"/>
  <c r="G24" i="2"/>
  <c r="H24" i="2"/>
  <c r="I24" i="2"/>
  <c r="J24" i="2"/>
  <c r="C24" i="2"/>
  <c r="D27" i="2"/>
  <c r="E27" i="2"/>
  <c r="F27" i="2"/>
  <c r="G27" i="2"/>
  <c r="H27" i="2"/>
  <c r="I27" i="2"/>
  <c r="J27" i="2"/>
  <c r="C27" i="2"/>
  <c r="I193" i="2" l="1"/>
  <c r="J95" i="2"/>
  <c r="J193" i="2"/>
  <c r="J166" i="2"/>
  <c r="I129" i="2"/>
  <c r="J129" i="2"/>
  <c r="J61" i="2"/>
  <c r="C23" i="2"/>
  <c r="C240" i="2" s="1"/>
  <c r="I166" i="2"/>
  <c r="I69" i="2"/>
  <c r="I61" i="2"/>
  <c r="F69" i="2"/>
  <c r="J69" i="2" s="1"/>
  <c r="J72" i="2"/>
  <c r="D23" i="2"/>
  <c r="D240" i="2" s="1"/>
  <c r="G23" i="2"/>
  <c r="G240" i="2" s="1"/>
  <c r="J23" i="2"/>
  <c r="F23" i="2"/>
  <c r="F240" i="2" s="1"/>
  <c r="H23" i="2"/>
  <c r="H240" i="2" s="1"/>
  <c r="I23" i="2"/>
  <c r="E23" i="2"/>
  <c r="E240" i="2" s="1"/>
  <c r="J240" i="2" l="1"/>
  <c r="I240" i="2"/>
</calcChain>
</file>

<file path=xl/sharedStrings.xml><?xml version="1.0" encoding="utf-8"?>
<sst xmlns="http://schemas.openxmlformats.org/spreadsheetml/2006/main" count="494" uniqueCount="478">
  <si>
    <t>Единица измерения: руб.</t>
  </si>
  <si>
    <t>Наименование показателя</t>
  </si>
  <si>
    <t>целевая статья (муниципальные программы)</t>
  </si>
  <si>
    <t>Федеральный бюджет</t>
  </si>
  <si>
    <t>Республиканский бюджет</t>
  </si>
  <si>
    <t>Местный бюджет</t>
  </si>
  <si>
    <t>Всего консолидированный бюджет</t>
  </si>
  <si>
    <t>план</t>
  </si>
  <si>
    <t>кассовый расход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</si>
  <si>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</si>
  <si>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</si>
  <si>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</si>
  <si>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</si>
  <si>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</si>
  <si>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</si>
  <si>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</si>
  <si>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</si>
  <si>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</si>
  <si>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</si>
  <si>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A100000000</t>
  </si>
  <si>
    <t>A110100000</t>
  </si>
  <si>
    <t>Мероприятия, направленные на развитие и модернизацию объектов коммунальной инфраструктуры</t>
  </si>
  <si>
    <t>A110175350</t>
  </si>
  <si>
    <t>A130100000</t>
  </si>
  <si>
    <t>A130175350</t>
  </si>
  <si>
    <t>Развитие водоснабжения в сельской местности</t>
  </si>
  <si>
    <t>A130175080</t>
  </si>
  <si>
    <t>Эксплуатация, техническое содержание и обслуживание сетей водопровода</t>
  </si>
  <si>
    <t>A130174870</t>
  </si>
  <si>
    <t>A140100000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</si>
  <si>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</si>
  <si>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</si>
  <si>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</si>
  <si>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</si>
  <si>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</si>
  <si>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</si>
  <si>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A200000000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</si>
  <si>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</si>
  <si>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</si>
  <si>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</si>
  <si>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</si>
  <si>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</si>
  <si>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</si>
  <si>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</si>
  <si>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</si>
  <si>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A230100000</t>
  </si>
  <si>
    <t>Расселение аварийного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</si>
  <si>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A230178320</t>
  </si>
  <si>
    <t>A240100000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</si>
  <si>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</si>
  <si>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</si>
  <si>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</si>
  <si>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</si>
  <si>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A300000000</t>
  </si>
  <si>
    <t>A340100000</t>
  </si>
  <si>
    <t>Материально-техническое обеспечение деятельности народных дружинников</t>
  </si>
  <si>
    <t>A340170390</t>
  </si>
  <si>
    <t>Материальное стимулирование деятельности народных дружинников</t>
  </si>
  <si>
    <t>A340170380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</si>
  <si>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</si>
  <si>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</si>
  <si>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</si>
  <si>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</si>
  <si>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</si>
  <si>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A340300000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</si>
  <si>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</si>
  <si>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</si>
  <si>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</si>
  <si>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</si>
  <si>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</si>
  <si>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</si>
  <si>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</si>
  <si>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</si>
  <si>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A340600000</t>
  </si>
  <si>
    <t>Комплексные меры противодействия злоупотреблению наркотическими средствами и их незаконному обороту</t>
  </si>
  <si>
    <t>A340672630</t>
  </si>
  <si>
    <t>A340700000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</si>
  <si>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</si>
  <si>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</si>
  <si>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</si>
  <si>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</si>
  <si>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A400000000</t>
  </si>
  <si>
    <t>A420200000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</si>
  <si>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</si>
  <si>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A420273610</t>
  </si>
  <si>
    <t>A440100000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</si>
  <si>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</si>
  <si>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</si>
  <si>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</si>
  <si>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A440200000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</si>
  <si>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</si>
  <si>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A440277590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</si>
  <si>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</si>
  <si>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</si>
  <si>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A500000000</t>
  </si>
  <si>
    <t>A51И400000</t>
  </si>
  <si>
    <t>Реализация программ формирования современной городской среды</t>
  </si>
  <si>
    <t>A51И455550</t>
  </si>
  <si>
    <t>A530100000</t>
  </si>
  <si>
    <t>Реализация инициативных проектов на территории городских округов Чувашской Республики</t>
  </si>
  <si>
    <t>A5301S6570</t>
  </si>
  <si>
    <t>Реализация инициативных проектов на территории городских округов Чувашской Республики за счет средств Дорожного фонда Чувашской Республики</t>
  </si>
  <si>
    <t>A53019Д100</t>
  </si>
  <si>
    <t>Реализация мероприятий по благоустройству территории</t>
  </si>
  <si>
    <t>A530177420</t>
  </si>
  <si>
    <t>Уличное освещение</t>
  </si>
  <si>
    <t>A530177400</t>
  </si>
  <si>
    <t>A600000000</t>
  </si>
  <si>
    <t>A620100000</t>
  </si>
  <si>
    <t>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</si>
  <si>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A6201L5764</t>
  </si>
  <si>
    <t>A620400000</t>
  </si>
  <si>
    <t>Реализация инициативных проектов на территории муниципальных округов Чувашской Республики</t>
  </si>
  <si>
    <t>A6204S6571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</si>
  <si>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</si>
  <si>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A62049Д110</t>
  </si>
  <si>
    <t>A800000000</t>
  </si>
  <si>
    <t>A840100000</t>
  </si>
  <si>
    <t>Поддержка талантливой и одаренной молодежи</t>
  </si>
  <si>
    <t>A840172130</t>
  </si>
  <si>
    <t>A840200000</t>
  </si>
  <si>
    <t>Организация и проведение мероприятий, направленных на патриотическое воспитание и допризывную подготовку молодежи</t>
  </si>
  <si>
    <t>A840272150</t>
  </si>
  <si>
    <t>Организация мероприятий по вовлечению молодежи в социальную практику</t>
  </si>
  <si>
    <t>A840272120</t>
  </si>
  <si>
    <t>Проведение мероприятий в области образования для детей и молодежи</t>
  </si>
  <si>
    <t>A840271850</t>
  </si>
  <si>
    <t>Ц300000000</t>
  </si>
  <si>
    <t>Ц340100000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</si>
  <si>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</si>
  <si>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Ц34012257П</t>
  </si>
  <si>
    <t>Выплаты пенсии за выслугу лет муниципальным служащим</t>
  </si>
  <si>
    <t>Ц340170520</t>
  </si>
  <si>
    <t>Иные межбюджетные трансферты на поощрение работников органов местного самоуправления муниципальных образований Чувашской Республики</t>
  </si>
  <si>
    <t>Ц34012036П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</si>
  <si>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</si>
  <si>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</si>
  <si>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Ц340200000</t>
  </si>
  <si>
    <t>Мероприятия по поддержке социально ориентированных некоммерческих организаций</t>
  </si>
  <si>
    <t>Ц340277850</t>
  </si>
  <si>
    <t>Ц340300000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</si>
  <si>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</si>
  <si>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Ц340311990</t>
  </si>
  <si>
    <t>Ц400000000</t>
  </si>
  <si>
    <t>Ц420200000</t>
  </si>
  <si>
    <t>Государственная поддержка лучших работников муниципальных учреждений культуры и лучших муниципальных учреждений культуры в рамках поддержки отрасли культуры</t>
  </si>
  <si>
    <t>Ц4202L5194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</si>
  <si>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</si>
  <si>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Ц4202L4670</t>
  </si>
  <si>
    <t>Ц430100000</t>
  </si>
  <si>
    <t>Капитальный ремонт муниципальных учреждений культуры клубного типа</t>
  </si>
  <si>
    <t>Ц430172350</t>
  </si>
  <si>
    <t>Ц440200000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</si>
  <si>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</si>
  <si>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</si>
  <si>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Ц440300000</t>
  </si>
  <si>
    <t>Обеспечение деятельности муниципальных архивных учреждений</t>
  </si>
  <si>
    <t>Ц440340750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</si>
  <si>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</si>
  <si>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</si>
  <si>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</si>
  <si>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</si>
  <si>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Ц440400000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</si>
  <si>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"О мероприятиях по реализации государственной социальной политики"</t>
  </si>
  <si>
    <t>Ц4404S6340</t>
  </si>
  <si>
    <t>Укрепление материально-технической базы муниципальных библиотек</t>
  </si>
  <si>
    <t>Ц4404S9830</t>
  </si>
  <si>
    <t>Укрепление материально-технической базы муниципальных учреждений культурно-досугового типа</t>
  </si>
  <si>
    <t>Ц4404S5340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</si>
  <si>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</si>
  <si>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</si>
  <si>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</si>
  <si>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Ц440700000</t>
  </si>
  <si>
    <t>Обеспечение функций муниципальных органов</t>
  </si>
  <si>
    <t>Ц440700200</t>
  </si>
  <si>
    <t>Ц500000000</t>
  </si>
  <si>
    <t>Ц520100000</t>
  </si>
  <si>
    <t>Укрепление материально-технической базы муниципальных спортивных школ</t>
  </si>
  <si>
    <t>Ц520170350</t>
  </si>
  <si>
    <t>Укрепление материально-технической базы муниципальных учреждений в сфере физической культуры и спорта</t>
  </si>
  <si>
    <t>Ц5201S9820</t>
  </si>
  <si>
    <t>Ц540100000</t>
  </si>
  <si>
    <t>Обеспечение деятельности муниципальных спортивных школ</t>
  </si>
  <si>
    <t>Ц540170340</t>
  </si>
  <si>
    <t>Ц540200000</t>
  </si>
  <si>
    <t>Организация и проведение официальных физкультурных мероприятий</t>
  </si>
  <si>
    <t>Ц540271390</t>
  </si>
  <si>
    <t>Ц600000000</t>
  </si>
  <si>
    <t>Ц640100000</t>
  </si>
  <si>
    <t>Организация временного трудоустройства безработных граждан, испытывающих трудности в поиске работы</t>
  </si>
  <si>
    <t>Ц640172270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</si>
  <si>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</si>
  <si>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</si>
  <si>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Ц640200000</t>
  </si>
  <si>
    <t>Реализация государственной политики в сфере охраны труда</t>
  </si>
  <si>
    <t>Ц640212440</t>
  </si>
  <si>
    <t>Ц700000000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</si>
  <si>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</si>
  <si>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</si>
  <si>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</si>
  <si>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</si>
  <si>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</si>
  <si>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</si>
  <si>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</si>
  <si>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</si>
  <si>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Укрепление материально-технической базы муниципальных образовательных организаций за счет средств республиканского бюджета Чувашской Республики</t>
  </si>
  <si>
    <t>Ц7301S1660</t>
  </si>
  <si>
    <t>Ц740100000</t>
  </si>
  <si>
    <t>Обеспечение деятельности  (оказание услуг) муниципальных учреждений</t>
  </si>
  <si>
    <t>Ц740100600</t>
  </si>
  <si>
    <t>Обеспечение деятельности детских дошкольных образовательных организаций</t>
  </si>
  <si>
    <t>Ц740170670</t>
  </si>
  <si>
    <t>Обеспечение деятельности муниципальных общеобразовательных организаций</t>
  </si>
  <si>
    <t>Ц740170550</t>
  </si>
  <si>
    <t>Обеспечение деятельности муниципальных организаций дополнительного образования</t>
  </si>
  <si>
    <t>Ц740170560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</si>
  <si>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</si>
  <si>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Ц7401S6360</t>
  </si>
  <si>
    <t>Персонифицированное финансирование дополнительного образования детей</t>
  </si>
  <si>
    <t>Ц740175150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</si>
  <si>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</si>
  <si>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</si>
  <si>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</si>
  <si>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</si>
  <si>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</si>
  <si>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Ц740300000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</si>
  <si>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</si>
  <si>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Ц740353030</t>
  </si>
  <si>
    <t>Ц740400000</t>
  </si>
  <si>
    <t>Ц740472130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</si>
  <si>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</si>
  <si>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</si>
  <si>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Ц740500000</t>
  </si>
  <si>
    <t>Организация отдыха детей в загородных, пришкольных и других лагерях</t>
  </si>
  <si>
    <t>Ц740572140</t>
  </si>
  <si>
    <t>Приобретение путевок в детские оздоровительные лагеря</t>
  </si>
  <si>
    <t>Ц740572170</t>
  </si>
  <si>
    <t>Ц740600000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</si>
  <si>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</si>
  <si>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</si>
  <si>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</si>
  <si>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</si>
  <si>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</si>
  <si>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</si>
  <si>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</si>
  <si>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</si>
  <si>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</si>
  <si>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</si>
  <si>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</si>
  <si>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</si>
  <si>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Ц740700000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</si>
  <si>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</si>
  <si>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Ц740712060</t>
  </si>
  <si>
    <t>Ц740700200</t>
  </si>
  <si>
    <t>Ц740711990</t>
  </si>
  <si>
    <t>Ц800000000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</si>
  <si>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</si>
  <si>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</si>
  <si>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</si>
  <si>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Реализация мероприятий по функционированию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</si>
  <si>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>Ц8301S7140</t>
  </si>
  <si>
    <t>Ц830200000</t>
  </si>
  <si>
    <t>Модернизация и обслуживание ранее установленных сегментов аппаратно-программного комплекса "Безопасное муниципальное образование", в том числе систем видеонаблюдения и видеофиксации преступлений и административных правонарушений</t>
  </si>
  <si>
    <t>Ц830276251</t>
  </si>
  <si>
    <t>Модернизация и развитие автоматизированной системы централизованного оповещения</t>
  </si>
  <si>
    <t>Ц830276330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</si>
  <si>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</si>
  <si>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Ц8302S1130</t>
  </si>
  <si>
    <t>Ц840100000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</si>
  <si>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</si>
  <si>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</si>
  <si>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Мероприятия по обеспечению пожарной безопасности муниципальных объектов</t>
  </si>
  <si>
    <t>Ц840170280</t>
  </si>
  <si>
    <t>Обеспечение деятельности муниципальных учреждений, реализующих мероприятия по обеспечению безопасности и защиты населения и территорий Чувашской Республики от чрезвычайных ситуаций</t>
  </si>
  <si>
    <t>Ц840170030</t>
  </si>
  <si>
    <t>Приобретение (изготовление) информационных материалов</t>
  </si>
  <si>
    <t>Ц840176030</t>
  </si>
  <si>
    <t>Содержание и развитие единой дежурно-диспетчерской службы (ЕДДС)</t>
  </si>
  <si>
    <t>Ц840176320</t>
  </si>
  <si>
    <t>Ц840200000</t>
  </si>
  <si>
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</si>
  <si>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Ц840270340</t>
  </si>
  <si>
    <t>Подготовка должностных лиц и специалистов к исполнению функций и полномочий в области ГО, защиты населения от опасностей, возникающих при военных конфликтах или вследствие этих конфликтов, а также при ЧС</t>
  </si>
  <si>
    <t>Ц840277530</t>
  </si>
  <si>
    <t>Приобретение антитеррористического и досмотрового оборудования</t>
  </si>
  <si>
    <t>Ц840272620</t>
  </si>
  <si>
    <t>Ц900000000</t>
  </si>
  <si>
    <t>Ц920100000</t>
  </si>
  <si>
    <t>Субсидии на подготовку проектов межевания земельных участков и на проведение кадастровых работ</t>
  </si>
  <si>
    <t>Ц9201L5990</t>
  </si>
  <si>
    <t>Ц930100000</t>
  </si>
  <si>
    <t>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</t>
  </si>
  <si>
    <t>Ц9301S6810</t>
  </si>
  <si>
    <t>Ц940200000</t>
  </si>
  <si>
    <t>Проведение противоэпизоотических мероприятий</t>
  </si>
  <si>
    <t>Ц940277440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</si>
  <si>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</si>
  <si>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</si>
  <si>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Ч200000000</t>
  </si>
  <si>
    <t>Ч230100000</t>
  </si>
  <si>
    <t>Капитальный ремонт и ремонт автомобильных дорог общего пользования местного значения</t>
  </si>
  <si>
    <t>Ч23019Д060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</si>
  <si>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</si>
  <si>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</si>
  <si>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</si>
  <si>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</si>
  <si>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</si>
  <si>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</si>
  <si>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Пропаганда безопасности дорожного движения и культуры поведения участников дорожного движения</t>
  </si>
  <si>
    <t>Ч230175070</t>
  </si>
  <si>
    <t>Содержание автомобильных дорог общего пользования местного значения</t>
  </si>
  <si>
    <t>Ч23019Д070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</si>
  <si>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</si>
  <si>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</si>
  <si>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</si>
  <si>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</si>
  <si>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Ч240100000</t>
  </si>
  <si>
    <t>Организация перевозок пассажиров автомобильным транспортом по муниципальным маршрутам регулярных перевозок по регулируемым тарифам</t>
  </si>
  <si>
    <t>Ч2401S6980</t>
  </si>
  <si>
    <t>Ч300000000</t>
  </si>
  <si>
    <t>Ч340100000</t>
  </si>
  <si>
    <t>Организация работ по ликвидации накопленного вреда окружающей среде</t>
  </si>
  <si>
    <t>Ч34017330Э</t>
  </si>
  <si>
    <t>Организация экологических мероприятий</t>
  </si>
  <si>
    <t>Ч34017935Э</t>
  </si>
  <si>
    <t>Ч400000000</t>
  </si>
  <si>
    <t>Ч440100000</t>
  </si>
  <si>
    <t>Осуществление первичного воинского учета органами местного самоуправления муниципальных округов</t>
  </si>
  <si>
    <t>Ч440151180</t>
  </si>
  <si>
    <t>Прочие выплаты по обязательствам муниципального образования Чувашской Республики</t>
  </si>
  <si>
    <t>Ч440173450</t>
  </si>
  <si>
    <t>Реализация вопросов местного значения в сфере образования, культуры и физической культуры и спорта</t>
  </si>
  <si>
    <t>Ч4401SA720</t>
  </si>
  <si>
    <t>Резервный фонд администрации муниципального образования Чувашской Республики</t>
  </si>
  <si>
    <t>Ч440173430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</si>
  <si>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</si>
  <si>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Ч440136530</t>
  </si>
  <si>
    <t>Ч440200000</t>
  </si>
  <si>
    <t>Процентные платежи по муниципальному долгу</t>
  </si>
  <si>
    <t>Ч440273490</t>
  </si>
  <si>
    <t>Ч440300000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</si>
  <si>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</si>
  <si>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Ч440340700</t>
  </si>
  <si>
    <t>Ч440300200</t>
  </si>
  <si>
    <t>Ч500000000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</si>
  <si>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</si>
  <si>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</si>
  <si>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</si>
  <si>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</si>
  <si>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</si>
  <si>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</si>
  <si>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Ч540400000</t>
  </si>
  <si>
    <t>Переподготовка и повышение квалификации кадров для муниципальной службы</t>
  </si>
  <si>
    <t>Ч540473710</t>
  </si>
  <si>
    <t>Членские взносы в Ассоциации, Союзы, Советы муниципальных образований</t>
  </si>
  <si>
    <t>Ч540474640</t>
  </si>
  <si>
    <t>Ч540500000</t>
  </si>
  <si>
    <t>Обеспечение деятельности (оказание услуг) муниципальных учреждений</t>
  </si>
  <si>
    <t>Ч540500600</t>
  </si>
  <si>
    <t>Ч540500200</t>
  </si>
  <si>
    <t>Поощрение органов местного самоуправления муниципальных образований Чувашской Республики</t>
  </si>
  <si>
    <t>Ч54052038П</t>
  </si>
  <si>
    <t>Ч540573450</t>
  </si>
  <si>
    <t>Итого:</t>
  </si>
  <si>
    <t>Муниципальная программа "Модернизация и развитие сферы жилищно-коммунального хозяйства"</t>
  </si>
  <si>
    <t>Комплекс процессных мероприятий "Улучшение условий проживания граждан в многоквартирных домах"</t>
  </si>
  <si>
    <t>Муниципальный ведомственный проект "Обеспечение качества жилищно-коммунальных услуг"</t>
  </si>
  <si>
    <t>Муниципальная программа "Обеспечение граждан доступным и комфортным жильем"</t>
  </si>
  <si>
    <t>Муниципальный проект "Обеспечение жильем молодых семей"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</si>
  <si>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</si>
  <si>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Муниципальный ведомственный проект "Улучшение жилищных условий отдельных категорий граждан"</t>
  </si>
  <si>
    <t>Комплекс процессных мероприятий "Обеспечение жильем отдельных категорий граждан"</t>
  </si>
  <si>
    <t>Муниципальная программа "Обеспечение общественного порядка и противодействие преступности"</t>
  </si>
  <si>
    <t>Комплекс процессных мероприятий "Развитие многоуровневой системы профилактики правонарушений"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</si>
  <si>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</si>
  <si>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</si>
  <si>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</si>
  <si>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</si>
  <si>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Комплекс процессных мероприятий "Совершенствование системы мер по сокращению спроса на наркотики"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</si>
  <si>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</si>
  <si>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Муниципальная программа  "Развитие земельных и имущественных отношений"</t>
  </si>
  <si>
    <t>Комплекс процессных мероприятий "Эффективное управление и распоряжение муниципальным имуществом"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</si>
  <si>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</si>
  <si>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Муниципальная программа "Формирование современной городской среды на территории муниципального образования"</t>
  </si>
  <si>
    <t>Региональный проект "Формирование комфортной городской среды"</t>
  </si>
  <si>
    <t>Муниципальный ведомственный проект  "Реализация мероприятий по благоустройству муниципального образования"</t>
  </si>
  <si>
    <t>Муниципальная программа "Комплексное развитие сельских территорий"</t>
  </si>
  <si>
    <t>Муниципальный проект "Развитие жилищного строительства на сельских территориях и повышение уровня благоустройства домовладений"</t>
  </si>
  <si>
    <t>Муниципальный проект "Благоустройство сельских территорий"</t>
  </si>
  <si>
    <t>Муниципальная программа "Молодежь"</t>
  </si>
  <si>
    <t>Комплекс процессных мероприятий "Развитие потенциала молодежи"</t>
  </si>
  <si>
    <t>Комплекс процессных мероприятий "Патриотическое воспитание и допризывная подготовка молодежи Чувашской Республики"</t>
  </si>
  <si>
    <t>Муниципальная программа  "Социальная поддержка граждан"</t>
  </si>
  <si>
    <t>Комплекс процессных мероприятий "Предоставление мер социальной поддержки отдельным категориям граждан"</t>
  </si>
  <si>
    <t>Комплекс процессных мероприятий "Поддержка социально ориентированных некоммерческих организаций"</t>
  </si>
  <si>
    <t>Комплекс процессных мероприятий "Обеспечение реализации муниципальной программы "Социальная поддержка граждан"</t>
  </si>
  <si>
    <t>Муниципальная программа "Развитие культуры"</t>
  </si>
  <si>
    <t>Муниципальный проект "Развитие искусства и творчества"</t>
  </si>
  <si>
    <t>Муниципальный ведомственный проект "Строительство (реконструкция) и модернизация государственных и муниципальных учреждений в сфере культуры, искусства и архивного дела"</t>
  </si>
  <si>
    <t>Комплекс процессных мероприятий "Искусство"</t>
  </si>
  <si>
    <t>Комплекс процессных мероприятий "Наследие"</t>
  </si>
  <si>
    <t>Комплекс процессных мероприятий "Создание условий для развития искусства и творчества"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</si>
  <si>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</si>
  <si>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Комплекс процессных мероприятий "Обеспечение реализации муниципальной программы "Развитие культуры"</t>
  </si>
  <si>
    <t>Муниципальная программа "Развитие физической культуры и спорта"</t>
  </si>
  <si>
    <t>Муниципальный проект "Развитие физической культуры и массового спорта, системы подготовки спортивного резерва"</t>
  </si>
  <si>
    <t>Комплекс процессных мероприятий "Развитие спорта высших достижений и системы подготовки спортивного резерва"</t>
  </si>
  <si>
    <t>Комплекс процессных мероприятий "Физкультурно-оздоровительная и спортивно-массовая работа с населением"</t>
  </si>
  <si>
    <t>Муниципальная программа "Содействие занятости населения"</t>
  </si>
  <si>
    <t>Комплекс процессных мероприятий "Активная политика занятости и социальная поддержка безработных граждан"</t>
  </si>
  <si>
    <t>Комплекс процессных мероприятий "Безопасный труд"</t>
  </si>
  <si>
    <t>Муниципальная программа "Развитие образования"</t>
  </si>
  <si>
    <t>Муниципальный ведомственный проект "Реализация мер, направленных на развитие образовательных организаций"</t>
  </si>
  <si>
    <t>Комплекс процессных мероприятий "Обеспечение деятельности организаций в сфере образования"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</si>
  <si>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</si>
  <si>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Комплекс процессных мероприятий "Реализация проектов и мероприятий по инновационному развитию системы образования"</t>
  </si>
  <si>
    <t>Комплекс процессных мероприятий "Стипендии, гранты, премии и денежные поощрения"</t>
  </si>
  <si>
    <t>Комплекс процессных мероприятий "Модернизация системы воспитания детей"</t>
  </si>
  <si>
    <t>Комплекс процессных мероприятий "Меры социальной поддержки"</t>
  </si>
  <si>
    <t>Комплекс процессных мероприятий "Обеспечение реализации муниципальной программы "Развитие образования"</t>
  </si>
  <si>
    <t>Муниципальная программа "Повышение безопасности жизнедеятельности населения и территорий"</t>
  </si>
  <si>
    <t>Муниципальный ведомственный проект "Построение (развитие) аппаратно-программного комплекса "Безопасный город"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</si>
  <si>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</si>
  <si>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</si>
  <si>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Комплекс процессных мероприятий "Профилактика терроризма и экстремистской деятельности"</t>
  </si>
  <si>
    <t>Муниципальная программа "Развитие сельского хозяйства и регулирование рынка сельскохозяйственной продукции, сырья и продовольствия"</t>
  </si>
  <si>
    <t>Муниципальный проект "Вовлечение в оборот и комплексная мелиорация земель сельскохозяйственного назначения"</t>
  </si>
  <si>
    <t>Муниципальный ведомственный проект "Борьба с распространением борщевика Сосновского"</t>
  </si>
  <si>
    <t>Комплекс процессных мероприятий "Обеспечение эпизоотического благополучия на территории муниципального образования"</t>
  </si>
  <si>
    <t>Муниципальная программа "Развитие транспортной системы"</t>
  </si>
  <si>
    <t>Муниципальный ведомственный проект "Развитие автомобильных дорог общего пользования местного значения"</t>
  </si>
  <si>
    <t>Комплекс процессных мероприятий "Развитие автомобильного и городского транспорта"</t>
  </si>
  <si>
    <t>Муниципальная программа "Развитие потенциала природно-сырьевых ресурсов и обеспечение экологической безопасности"</t>
  </si>
  <si>
    <t>Комплекс процессных мероприятий "Обеспечение экологической безопасности на территории муниципального образования"</t>
  </si>
  <si>
    <t>Муниципальная программа "Управление муниципальными финансами и муниципальным долгом"</t>
  </si>
  <si>
    <t>Комплекс процессных мероприятий "Организация и управление бюджетным процессом и повышение его открытости"</t>
  </si>
  <si>
    <t>Комплекс процессных мероприятий "Управление муниципальным долгом муниципального образования"</t>
  </si>
  <si>
    <t>Комплекс процессных мероприятий "Обеспечение реализации муниципальной программы  "Управление муниципальными финансами и муниципальным долгом"</t>
  </si>
  <si>
    <t>Муниципальная программа "Развитие потенциала муниципального управления"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</si>
  <si>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</si>
  <si>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</si>
  <si>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Комплекс процессных мероприятий "Создание эффективной системы муниципального управления"</t>
  </si>
  <si>
    <t>Комплекс процессных мероприятий "Обеспечение реализации муниципальной программы "Развитие потенциала муниципального управления"</t>
  </si>
  <si>
    <t>Муниципальный ведомственный проект "Обеспечение деятельности организаций в сфере образования"</t>
  </si>
  <si>
    <t>Комплекс процессных мероприятий "Эффективное управление муниципальным имуществом"</t>
  </si>
  <si>
    <t>Ц340170510</t>
  </si>
  <si>
    <t>Ц340172570</t>
  </si>
  <si>
    <t>Ц340178070</t>
  </si>
  <si>
    <t>Ч540473790</t>
  </si>
  <si>
    <t>Ч900000000</t>
  </si>
  <si>
    <t>Ч910100000</t>
  </si>
  <si>
    <t>Ч910173030</t>
  </si>
  <si>
    <t>Ч910173040</t>
  </si>
  <si>
    <t>Муниципальная программа "Развитие строительного комплекса и архитектуры"</t>
  </si>
  <si>
    <t>Основное мероприятие "Основное развитие территорий Чувашской Республики, в том числе городских округов, сельских и городских поселений, в виде территориального планирования, градостроительного зонирования, планировки территории, архитектурно-строительного проектирования"</t>
  </si>
  <si>
    <t>Разработка схем территориального планирования муниципальных районов, генеральных планов поселений, генеральных планов городских округов, а также проектов планировки территории</t>
  </si>
  <si>
    <t>Разработка местных нормативов градостроительного проектирования, градостроительства, планировки и застройки территории</t>
  </si>
  <si>
    <t>Оказание материальной помощи отдельным категориям граждан</t>
  </si>
  <si>
    <t>Организация мероприятий, связанных с захоронением военнослужащих, лиц, являющихся участниками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области, родившихся и (или) проживавших на территории муниципальных округов (городских округов) Чувашской Республики</t>
  </si>
  <si>
    <t>Оказание социальной помощи в натуральном виде путем предоставления твердого топлива гражданам, учавствующим в специальной военной операции, а также членам их семей, проживающим на территории муниципальных округов</t>
  </si>
  <si>
    <t>Исполнение муниципальных программ по Алатырскому муниципальному округу Чувашской Республики</t>
  </si>
  <si>
    <t>по состоянию на 30 сентября 2025 года</t>
  </si>
  <si>
    <t>A110400000</t>
  </si>
  <si>
    <t>A110423060</t>
  </si>
  <si>
    <t>Установка узлов учета холодной воды на всех этапах подачи воды и объектах потребителей системы холодного водоснабжения г. Алатырь Чувашской Республики</t>
  </si>
  <si>
    <t>A130125120</t>
  </si>
  <si>
    <t>Приобретение коммунальной техники и оборудования для нужд муниципальных округов и городских округов Чувашской Республики</t>
  </si>
  <si>
    <t>A130200000</t>
  </si>
  <si>
    <t>A130225060</t>
  </si>
  <si>
    <t>Обеспечение устойчивого водоснабжения населения г. Алатыря и предотвращение угрозы возникновения чрезвычайной ситуации, связанной с падением уровня воды в реке Сура в районе водозаборного ковша в с. Стемасы Алатырского муниципального округа Чувашской Республики</t>
  </si>
  <si>
    <t>Муниципальный ведомственный проект "Водоснабжение, водоотведение и очистка сточных вод"</t>
  </si>
  <si>
    <t>Ц740476830</t>
  </si>
  <si>
    <t>Выплата ежемесячной стипендии гражданам, обучающимся по договорам о целевом обучении по очной, очно-заочной форме обучения по педагогическому направлению в образовательных учреждениях среднего профессионального и высшего образования</t>
  </si>
  <si>
    <t>Ц8302S4420</t>
  </si>
  <si>
    <t>Установка автономных дымовых пожарных извещателей в местах проживания отдельных категорий граждан</t>
  </si>
  <si>
    <t>Ч440355491</t>
  </si>
  <si>
    <t>Поощрение региональной и муниципальных управленческих команд Чувашской Республики за счет средств дотации (гранта) за достижение значений (уровней)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</t>
  </si>
  <si>
    <t>Организация и проведение выборов в законодательные (представительные) органы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</si>
</sst>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@"/>
    <numFmt numFmtId="165" formatCode="dd/mm/yyyy\ hh:mm"/>
  </numFmts>
  <fonts count="15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8000"/>
      <name val="Arial Cyr"/>
    </font>
    <font>
      <sz val="10"/>
      <name val="Arial Cy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"/>
    </font>
    <font>
      <b/>
      <sz val="10"/>
      <color rgb="FF008000"/>
      <name val="Arial Cyr"/>
    </font>
    <font>
      <sz val="11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FFFFCC"/>
      </patternFill>
    </fill>
    <fill>
      <patternFill patternType="solid">
        <fgColor rgb="FF99CCFF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3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49" fontId="3" fillId="0" borderId="8">
      <alignment horizontal="center" vertical="center" wrapText="1"/>
    </xf>
    <xf numFmtId="49" fontId="3" fillId="0" borderId="9">
      <alignment horizontal="center" vertical="center" wrapText="1"/>
    </xf>
    <xf numFmtId="0" fontId="4" fillId="2" borderId="10">
      <alignment horizontal="left" vertical="top" wrapText="1"/>
    </xf>
    <xf numFmtId="49" fontId="4" fillId="2" borderId="11">
      <alignment horizontal="center" vertical="top" shrinkToFit="1"/>
    </xf>
    <xf numFmtId="4" fontId="4" fillId="2" borderId="11">
      <alignment horizontal="right" vertical="top" shrinkToFit="1"/>
    </xf>
    <xf numFmtId="4" fontId="4" fillId="2" borderId="12">
      <alignment horizontal="right" vertical="top" shrinkToFit="1"/>
    </xf>
    <xf numFmtId="0" fontId="3" fillId="3" borderId="13">
      <alignment horizontal="left" vertical="top" wrapText="1"/>
    </xf>
    <xf numFmtId="49" fontId="3" fillId="3" borderId="14">
      <alignment horizontal="center" vertical="top" shrinkToFit="1"/>
    </xf>
    <xf numFmtId="4" fontId="3" fillId="3" borderId="14">
      <alignment horizontal="right" vertical="top" shrinkToFit="1"/>
    </xf>
    <xf numFmtId="4" fontId="3" fillId="3" borderId="15">
      <alignment horizontal="right" vertical="top" shrinkToFit="1"/>
    </xf>
    <xf numFmtId="0" fontId="3" fillId="4" borderId="16">
      <alignment horizontal="left" vertical="top" wrapText="1"/>
    </xf>
    <xf numFmtId="49" fontId="3" fillId="4" borderId="17">
      <alignment horizontal="center" vertical="top" shrinkToFit="1"/>
    </xf>
    <xf numFmtId="4" fontId="3" fillId="4" borderId="17">
      <alignment horizontal="right" vertical="top" shrinkToFit="1"/>
    </xf>
    <xf numFmtId="4" fontId="3" fillId="4" borderId="18">
      <alignment horizontal="right" vertical="top" shrinkToFit="1"/>
    </xf>
    <xf numFmtId="0" fontId="5" fillId="0" borderId="16">
      <alignment horizontal="left" vertical="top" wrapText="1"/>
    </xf>
    <xf numFmtId="49" fontId="2" fillId="0" borderId="17">
      <alignment horizontal="center" vertical="top" shrinkToFit="1"/>
    </xf>
    <xf numFmtId="4" fontId="2" fillId="0" borderId="17">
      <alignment horizontal="right" vertical="top" shrinkToFit="1"/>
    </xf>
    <xf numFmtId="4" fontId="6" fillId="0" borderId="18">
      <alignment horizontal="right" vertical="top" shrinkToFit="1"/>
    </xf>
    <xf numFmtId="0" fontId="4" fillId="5" borderId="19"/>
    <xf numFmtId="0" fontId="4" fillId="5" borderId="20"/>
    <xf numFmtId="4" fontId="4" fillId="5" borderId="20">
      <alignment horizontal="right" shrinkToFit="1"/>
    </xf>
    <xf numFmtId="4" fontId="4" fillId="5" borderId="21">
      <alignment horizontal="right" shrinkToFit="1"/>
    </xf>
    <xf numFmtId="0" fontId="2" fillId="0" borderId="22"/>
    <xf numFmtId="0" fontId="7" fillId="0" borderId="0"/>
    <xf numFmtId="0" fontId="7" fillId="0" borderId="0"/>
    <xf numFmtId="0" fontId="7" fillId="0" borderId="0"/>
    <xf numFmtId="0" fontId="2" fillId="0" borderId="1"/>
    <xf numFmtId="0" fontId="2" fillId="0" borderId="1"/>
    <xf numFmtId="4" fontId="8" fillId="0" borderId="24">
      <alignment vertical="top" shrinkToFit="1"/>
    </xf>
    <xf numFmtId="0" fontId="7" fillId="0" borderId="1"/>
    <xf numFmtId="0" fontId="10" fillId="0" borderId="1">
      <alignment horizontal="center" vertical="center" wrapText="1"/>
    </xf>
    <xf numFmtId="0" fontId="11" fillId="7" borderId="24">
      <alignment horizontal="center" vertical="center" wrapText="1"/>
    </xf>
    <xf numFmtId="0" fontId="11" fillId="7" borderId="24">
      <alignment horizontal="center" vertical="center" wrapText="1"/>
    </xf>
    <xf numFmtId="164" fontId="5" fillId="0" borderId="24">
      <alignment vertical="top" wrapText="1"/>
    </xf>
    <xf numFmtId="0" fontId="7" fillId="0" borderId="1"/>
    <xf numFmtId="0" fontId="12" fillId="6" borderId="24">
      <alignment vertical="top"/>
    </xf>
    <xf numFmtId="4" fontId="13" fillId="6" borderId="24">
      <alignment vertical="top" shrinkToFit="1"/>
    </xf>
    <xf numFmtId="0" fontId="5" fillId="0" borderId="1">
      <alignment horizontal="left" vertical="top" wrapText="1"/>
    </xf>
    <xf numFmtId="0" fontId="7" fillId="0" borderId="1"/>
    <xf numFmtId="0" fontId="7" fillId="0" borderId="1"/>
    <xf numFmtId="0" fontId="7" fillId="0" borderId="1"/>
    <xf numFmtId="0" fontId="5" fillId="0" borderId="1"/>
    <xf numFmtId="0" fontId="5" fillId="0" borderId="1"/>
    <xf numFmtId="14" fontId="5" fillId="0" borderId="24">
      <alignment vertical="top"/>
    </xf>
    <xf numFmtId="164" fontId="5" fillId="0" borderId="24">
      <alignment vertical="top"/>
    </xf>
    <xf numFmtId="4" fontId="5" fillId="0" borderId="24">
      <alignment vertical="top" shrinkToFit="1"/>
    </xf>
    <xf numFmtId="0" fontId="5" fillId="0" borderId="1">
      <alignment horizontal="center" vertical="center" wrapText="1"/>
    </xf>
    <xf numFmtId="4" fontId="12" fillId="6" borderId="24">
      <alignment vertical="top" shrinkToFit="1"/>
    </xf>
    <xf numFmtId="0" fontId="12" fillId="6" borderId="24">
      <alignment horizontal="right" vertical="top"/>
    </xf>
    <xf numFmtId="165" fontId="5" fillId="0" borderId="24">
      <alignment vertical="top"/>
    </xf>
    <xf numFmtId="0" fontId="7" fillId="0" borderId="1"/>
    <xf numFmtId="0" fontId="7" fillId="0" borderId="1"/>
    <xf numFmtId="0" fontId="7" fillId="0" borderId="1"/>
    <xf numFmtId="0" fontId="7" fillId="0" borderId="1"/>
  </cellStyleXfs>
  <cellXfs count="59">
    <xf numFmtId="0" fontId="0" fillId="0" borderId="0" xfId="0"/>
    <xf numFmtId="0" fontId="0" fillId="0" borderId="0" xfId="0" applyProtection="1">
      <protection locked="0"/>
    </xf>
    <xf numFmtId="0" fontId="2" fillId="0" borderId="1" xfId="31" applyNumberFormat="1" applyBorder="1" applyProtection="1"/>
    <xf numFmtId="0" fontId="4" fillId="2" borderId="23" xfId="11" applyNumberFormat="1" applyBorder="1" applyProtection="1">
      <alignment horizontal="left" vertical="top" wrapText="1"/>
    </xf>
    <xf numFmtId="49" fontId="4" fillId="2" borderId="23" xfId="12" applyNumberFormat="1" applyBorder="1" applyProtection="1">
      <alignment horizontal="center" vertical="top" shrinkToFit="1"/>
    </xf>
    <xf numFmtId="4" fontId="4" fillId="2" borderId="23" xfId="13" applyNumberFormat="1" applyBorder="1" applyProtection="1">
      <alignment horizontal="right" vertical="top" shrinkToFit="1"/>
    </xf>
    <xf numFmtId="0" fontId="3" fillId="4" borderId="23" xfId="19" applyNumberFormat="1" applyBorder="1" applyProtection="1">
      <alignment horizontal="left" vertical="top" wrapText="1"/>
    </xf>
    <xf numFmtId="49" fontId="3" fillId="4" borderId="23" xfId="20" applyNumberFormat="1" applyBorder="1" applyProtection="1">
      <alignment horizontal="center" vertical="top" shrinkToFit="1"/>
    </xf>
    <xf numFmtId="4" fontId="3" fillId="4" borderId="23" xfId="21" applyNumberFormat="1" applyBorder="1" applyProtection="1">
      <alignment horizontal="right" vertical="top" shrinkToFit="1"/>
    </xf>
    <xf numFmtId="4" fontId="3" fillId="4" borderId="23" xfId="22" applyNumberFormat="1" applyBorder="1" applyProtection="1">
      <alignment horizontal="right" vertical="top" shrinkToFit="1"/>
    </xf>
    <xf numFmtId="0" fontId="5" fillId="0" borderId="23" xfId="23" applyNumberFormat="1" applyBorder="1" applyProtection="1">
      <alignment horizontal="left" vertical="top" wrapText="1"/>
    </xf>
    <xf numFmtId="49" fontId="2" fillId="0" borderId="23" xfId="24" applyNumberFormat="1" applyBorder="1" applyProtection="1">
      <alignment horizontal="center" vertical="top" shrinkToFit="1"/>
    </xf>
    <xf numFmtId="4" fontId="2" fillId="0" borderId="23" xfId="25" applyNumberFormat="1" applyBorder="1" applyProtection="1">
      <alignment horizontal="right" vertical="top" shrinkToFit="1"/>
    </xf>
    <xf numFmtId="4" fontId="6" fillId="0" borderId="23" xfId="26" applyNumberFormat="1" applyBorder="1" applyProtection="1">
      <alignment horizontal="right" vertical="top" shrinkToFit="1"/>
    </xf>
    <xf numFmtId="0" fontId="4" fillId="5" borderId="23" xfId="27" applyNumberFormat="1" applyBorder="1" applyProtection="1"/>
    <xf numFmtId="0" fontId="4" fillId="5" borderId="23" xfId="28" applyNumberFormat="1" applyBorder="1" applyProtection="1"/>
    <xf numFmtId="4" fontId="4" fillId="5" borderId="23" xfId="29" applyNumberFormat="1" applyBorder="1" applyProtection="1">
      <alignment horizontal="right" shrinkToFit="1"/>
    </xf>
    <xf numFmtId="49" fontId="3" fillId="0" borderId="23" xfId="6" applyNumberFormat="1" applyBorder="1" applyProtection="1">
      <alignment horizontal="center" vertical="center" wrapText="1"/>
    </xf>
    <xf numFmtId="49" fontId="3" fillId="0" borderId="23" xfId="7" applyNumberFormat="1" applyBorder="1" applyProtection="1">
      <alignment horizontal="center" vertical="center" wrapText="1"/>
    </xf>
    <xf numFmtId="49" fontId="3" fillId="0" borderId="23" xfId="8" applyNumberFormat="1" applyBorder="1" applyProtection="1">
      <alignment horizontal="center" vertical="center" wrapText="1"/>
    </xf>
    <xf numFmtId="49" fontId="3" fillId="0" borderId="23" xfId="9" applyNumberFormat="1" applyBorder="1" applyProtection="1">
      <alignment horizontal="center" vertical="center" wrapText="1"/>
    </xf>
    <xf numFmtId="49" fontId="3" fillId="0" borderId="23" xfId="10" applyNumberFormat="1" applyBorder="1" applyProtection="1">
      <alignment horizontal="center" vertical="center" wrapText="1"/>
    </xf>
    <xf numFmtId="4" fontId="9" fillId="0" borderId="24" xfId="37" applyNumberFormat="1" applyFont="1" applyProtection="1">
      <alignment vertical="top" shrinkToFit="1"/>
    </xf>
    <xf numFmtId="4" fontId="9" fillId="0" borderId="24" xfId="37" applyNumberFormat="1" applyFont="1" applyFill="1" applyProtection="1">
      <alignment vertical="top" shrinkToFit="1"/>
    </xf>
    <xf numFmtId="4" fontId="2" fillId="4" borderId="23" xfId="21" applyNumberFormat="1" applyFont="1" applyBorder="1" applyProtection="1">
      <alignment horizontal="right" vertical="top" shrinkToFit="1"/>
    </xf>
    <xf numFmtId="4" fontId="2" fillId="4" borderId="23" xfId="22" applyNumberFormat="1" applyFont="1" applyBorder="1" applyProtection="1">
      <alignment horizontal="right" vertical="top" shrinkToFit="1"/>
    </xf>
    <xf numFmtId="4" fontId="2" fillId="0" borderId="23" xfId="21" applyNumberFormat="1" applyFont="1" applyFill="1" applyBorder="1" applyProtection="1">
      <alignment horizontal="right" vertical="top" shrinkToFit="1"/>
    </xf>
    <xf numFmtId="4" fontId="2" fillId="0" borderId="23" xfId="22" applyNumberFormat="1" applyFont="1" applyFill="1" applyBorder="1" applyProtection="1">
      <alignment horizontal="right" vertical="top" shrinkToFit="1"/>
    </xf>
    <xf numFmtId="4" fontId="14" fillId="0" borderId="23" xfId="13" applyNumberFormat="1" applyFont="1" applyFill="1" applyBorder="1" applyProtection="1">
      <alignment horizontal="right" vertical="top" shrinkToFit="1"/>
    </xf>
    <xf numFmtId="4" fontId="3" fillId="4" borderId="23" xfId="21" applyNumberFormat="1" applyFont="1" applyBorder="1" applyProtection="1">
      <alignment horizontal="right" vertical="top" shrinkToFit="1"/>
    </xf>
    <xf numFmtId="4" fontId="3" fillId="0" borderId="23" xfId="25" applyNumberFormat="1" applyFont="1" applyBorder="1" applyProtection="1">
      <alignment horizontal="right" vertical="top" shrinkToFit="1"/>
    </xf>
    <xf numFmtId="4" fontId="3" fillId="4" borderId="23" xfId="22" applyNumberFormat="1" applyFont="1" applyBorder="1" applyProtection="1">
      <alignment horizontal="right" vertical="top" shrinkToFit="1"/>
    </xf>
    <xf numFmtId="4" fontId="3" fillId="0" borderId="23" xfId="26" applyNumberFormat="1" applyFont="1" applyBorder="1" applyProtection="1">
      <alignment horizontal="right" vertical="top" shrinkToFit="1"/>
    </xf>
    <xf numFmtId="4" fontId="2" fillId="0" borderId="23" xfId="25" applyNumberFormat="1" applyFont="1" applyBorder="1" applyProtection="1">
      <alignment horizontal="right" vertical="top" shrinkToFit="1"/>
    </xf>
    <xf numFmtId="4" fontId="2" fillId="0" borderId="23" xfId="26" applyNumberFormat="1" applyFont="1" applyBorder="1" applyProtection="1">
      <alignment horizontal="right" vertical="top" shrinkToFit="1"/>
    </xf>
    <xf numFmtId="4" fontId="3" fillId="0" borderId="23" xfId="21" applyNumberFormat="1" applyFill="1" applyBorder="1" applyProtection="1">
      <alignment horizontal="right" vertical="top" shrinkToFit="1"/>
    </xf>
    <xf numFmtId="4" fontId="2" fillId="0" borderId="23" xfId="25" applyNumberFormat="1" applyFill="1" applyBorder="1" applyProtection="1">
      <alignment horizontal="right" vertical="top" shrinkToFit="1"/>
    </xf>
    <xf numFmtId="4" fontId="3" fillId="8" borderId="23" xfId="25" applyNumberFormat="1" applyFont="1" applyFill="1" applyBorder="1" applyProtection="1">
      <alignment horizontal="right" vertical="top" shrinkToFit="1"/>
    </xf>
    <xf numFmtId="4" fontId="3" fillId="8" borderId="23" xfId="26" applyNumberFormat="1" applyFont="1" applyFill="1" applyBorder="1" applyProtection="1">
      <alignment horizontal="right" vertical="top" shrinkToFit="1"/>
    </xf>
    <xf numFmtId="4" fontId="14" fillId="8" borderId="23" xfId="13" applyNumberFormat="1" applyFont="1" applyFill="1" applyBorder="1" applyProtection="1">
      <alignment horizontal="right" vertical="top" shrinkToFit="1"/>
    </xf>
    <xf numFmtId="4" fontId="4" fillId="8" borderId="23" xfId="13" applyNumberFormat="1" applyFont="1" applyFill="1" applyBorder="1" applyProtection="1">
      <alignment horizontal="right" vertical="top" shrinkToFit="1"/>
    </xf>
    <xf numFmtId="4" fontId="4" fillId="8" borderId="23" xfId="13" applyNumberFormat="1" applyFill="1" applyBorder="1" applyProtection="1">
      <alignment horizontal="right" vertical="top" shrinkToFit="1"/>
    </xf>
    <xf numFmtId="49" fontId="2" fillId="0" borderId="23" xfId="20" applyNumberFormat="1" applyFont="1" applyFill="1" applyBorder="1" applyProtection="1">
      <alignment horizontal="center" vertical="top" shrinkToFit="1"/>
    </xf>
    <xf numFmtId="0" fontId="2" fillId="0" borderId="23" xfId="19" applyNumberFormat="1" applyFont="1" applyFill="1" applyBorder="1" applyProtection="1">
      <alignment horizontal="left" vertical="top" wrapText="1"/>
    </xf>
    <xf numFmtId="0" fontId="0" fillId="0" borderId="0" xfId="0" applyFont="1" applyProtection="1">
      <protection locked="0"/>
    </xf>
    <xf numFmtId="0" fontId="5" fillId="0" borderId="23" xfId="23" applyNumberFormat="1" applyFill="1" applyBorder="1" applyProtection="1">
      <alignment horizontal="left" vertical="top" wrapText="1"/>
    </xf>
    <xf numFmtId="49" fontId="2" fillId="0" borderId="23" xfId="24" applyNumberFormat="1" applyFill="1" applyBorder="1" applyProtection="1">
      <alignment horizontal="center" vertical="top" shrinkToFit="1"/>
    </xf>
    <xf numFmtId="0" fontId="0" fillId="0" borderId="0" xfId="0" applyFill="1" applyProtection="1">
      <protection locked="0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49" fontId="3" fillId="0" borderId="23" xfId="3" applyNumberFormat="1" applyBorder="1" applyProtection="1">
      <alignment horizontal="center" vertical="center" wrapText="1"/>
    </xf>
    <xf numFmtId="49" fontId="3" fillId="0" borderId="23" xfId="3" applyBorder="1">
      <alignment horizontal="center" vertical="center" wrapText="1"/>
    </xf>
    <xf numFmtId="49" fontId="3" fillId="0" borderId="23" xfId="4" applyNumberFormat="1" applyBorder="1" applyProtection="1">
      <alignment horizontal="center" vertical="center" wrapText="1"/>
    </xf>
    <xf numFmtId="49" fontId="3" fillId="0" borderId="23" xfId="4" applyBorder="1">
      <alignment horizontal="center" vertical="center" wrapText="1"/>
    </xf>
    <xf numFmtId="49" fontId="3" fillId="0" borderId="23" xfId="5" applyNumberFormat="1" applyBorder="1" applyProtection="1">
      <alignment horizontal="center" vertical="center" wrapText="1"/>
    </xf>
    <xf numFmtId="49" fontId="3" fillId="0" borderId="23" xfId="5" applyBorder="1">
      <alignment horizontal="center" vertical="center" wrapText="1"/>
    </xf>
    <xf numFmtId="0" fontId="0" fillId="0" borderId="0" xfId="0" applyFont="1" applyFill="1" applyProtection="1">
      <protection locked="0"/>
    </xf>
  </cellXfs>
  <cellStyles count="63">
    <cellStyle name="br" xfId="34"/>
    <cellStyle name="br 2" xfId="49"/>
    <cellStyle name="col" xfId="33"/>
    <cellStyle name="col 2" xfId="48"/>
    <cellStyle name="ex58" xfId="29"/>
    <cellStyle name="ex59" xfId="30"/>
    <cellStyle name="ex60" xfId="11"/>
    <cellStyle name="ex61" xfId="12"/>
    <cellStyle name="ex62" xfId="13"/>
    <cellStyle name="ex63" xfId="14"/>
    <cellStyle name="ex64" xfId="15"/>
    <cellStyle name="ex65" xfId="16"/>
    <cellStyle name="ex66" xfId="17"/>
    <cellStyle name="ex67" xfId="18"/>
    <cellStyle name="ex68" xfId="19"/>
    <cellStyle name="ex69" xfId="20"/>
    <cellStyle name="ex70" xfId="21"/>
    <cellStyle name="ex71" xfId="22"/>
    <cellStyle name="ex72" xfId="23"/>
    <cellStyle name="ex73" xfId="24"/>
    <cellStyle name="ex74" xfId="25"/>
    <cellStyle name="ex75" xfId="26"/>
    <cellStyle name="st16" xfId="42"/>
    <cellStyle name="st17" xfId="41"/>
    <cellStyle name="st18" xfId="45"/>
    <cellStyle name="st19" xfId="37"/>
    <cellStyle name="st57" xfId="2"/>
    <cellStyle name="style0" xfId="35"/>
    <cellStyle name="style0 2" xfId="50"/>
    <cellStyle name="td" xfId="36"/>
    <cellStyle name="td 2" xfId="51"/>
    <cellStyle name="tr" xfId="32"/>
    <cellStyle name="tr 2" xfId="47"/>
    <cellStyle name="xl_bot_header" xfId="9"/>
    <cellStyle name="xl_bot_left_header" xfId="8"/>
    <cellStyle name="xl_bot_right_header" xfId="10"/>
    <cellStyle name="xl_center_header" xfId="6"/>
    <cellStyle name="xl_header" xfId="1"/>
    <cellStyle name="xl_right_header" xfId="7"/>
    <cellStyle name="xl_top_header" xfId="4"/>
    <cellStyle name="xl_top_left_header" xfId="3"/>
    <cellStyle name="xl_top_right_header" xfId="5"/>
    <cellStyle name="xl_total_bot" xfId="31"/>
    <cellStyle name="xl_total_center" xfId="28"/>
    <cellStyle name="xl_total_left" xfId="27"/>
    <cellStyle name="xl24" xfId="40"/>
    <cellStyle name="xl25" xfId="52"/>
    <cellStyle name="xl26" xfId="53"/>
    <cellStyle name="xl27" xfId="54"/>
    <cellStyle name="xl28" xfId="39"/>
    <cellStyle name="xl29" xfId="55"/>
    <cellStyle name="xl30" xfId="46"/>
    <cellStyle name="xl31" xfId="44"/>
    <cellStyle name="xl32" xfId="56"/>
    <cellStyle name="xl33" xfId="57"/>
    <cellStyle name="xl35" xfId="58"/>
    <cellStyle name="Обычный" xfId="0" builtinId="0"/>
    <cellStyle name="Обычный 2" xfId="38"/>
    <cellStyle name="Обычный 3" xfId="43"/>
    <cellStyle name="Обычный 4" xfId="59"/>
    <cellStyle name="Обычный 5" xfId="60"/>
    <cellStyle name="Обычный 6" xfId="61"/>
    <cellStyle name="Обычный 7" xfId="6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1"/>
  <sheetViews>
    <sheetView showGridLines="0" tabSelected="1" zoomScale="90" zoomScaleNormal="90" workbookViewId="0">
      <pane ySplit="6" topLeftCell="A226" activePane="bottomLeft" state="frozen"/>
      <selection pane="bottomLeft" activeCell="H18" sqref="H18"/>
    </sheetView>
  </sheetViews>
  <sheetFormatPr defaultColWidth="9.42578125" defaultRowHeight="15" outlineLevelRow="1"/>
  <cols>
    <col min="1" max="1" width="70.7109375" style="1" customWidth="1"/>
    <col min="2" max="2" width="17.140625" style="1" customWidth="1"/>
    <col min="3" max="3" width="14.5703125" style="1" customWidth="1"/>
    <col min="4" max="4" width="15.5703125" style="1" customWidth="1"/>
    <col min="5" max="5" width="17.28515625" style="1" customWidth="1"/>
    <col min="6" max="6" width="15.5703125" style="1" customWidth="1"/>
    <col min="7" max="7" width="14.85546875" style="1" customWidth="1"/>
    <col min="8" max="8" width="15.140625" style="1" customWidth="1"/>
    <col min="9" max="9" width="16.85546875" style="1" customWidth="1"/>
    <col min="10" max="10" width="18.5703125" style="1" customWidth="1"/>
    <col min="11" max="11" width="9.42578125" style="47"/>
    <col min="12" max="16384" width="9.42578125" style="1"/>
  </cols>
  <sheetData>
    <row r="1" spans="1:11" ht="15.95" customHeight="1">
      <c r="A1" s="48" t="s">
        <v>460</v>
      </c>
      <c r="B1" s="49"/>
      <c r="C1" s="49"/>
      <c r="D1" s="49"/>
      <c r="E1" s="49"/>
      <c r="F1" s="49"/>
      <c r="G1" s="49"/>
      <c r="H1" s="49"/>
      <c r="I1" s="49"/>
      <c r="J1" s="49"/>
    </row>
    <row r="2" spans="1:11" ht="15.95" customHeight="1">
      <c r="A2" s="48" t="s">
        <v>461</v>
      </c>
      <c r="B2" s="49"/>
      <c r="C2" s="49"/>
      <c r="D2" s="49"/>
      <c r="E2" s="49"/>
      <c r="F2" s="49"/>
      <c r="G2" s="49"/>
      <c r="H2" s="49"/>
      <c r="I2" s="49"/>
      <c r="J2" s="49"/>
    </row>
    <row r="3" spans="1:11" ht="15.2" customHeight="1">
      <c r="A3" s="50" t="s">
        <v>0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66.2" customHeight="1">
      <c r="A4" s="52" t="s">
        <v>1</v>
      </c>
      <c r="B4" s="54" t="s">
        <v>2</v>
      </c>
      <c r="C4" s="54" t="s">
        <v>3</v>
      </c>
      <c r="D4" s="55"/>
      <c r="E4" s="54" t="s">
        <v>4</v>
      </c>
      <c r="F4" s="55"/>
      <c r="G4" s="54" t="s">
        <v>5</v>
      </c>
      <c r="H4" s="55"/>
      <c r="I4" s="56" t="s">
        <v>6</v>
      </c>
      <c r="J4" s="57"/>
    </row>
    <row r="5" spans="1:11" ht="25.5">
      <c r="A5" s="53"/>
      <c r="B5" s="54"/>
      <c r="C5" s="17" t="s">
        <v>7</v>
      </c>
      <c r="D5" s="17" t="s">
        <v>8</v>
      </c>
      <c r="E5" s="17" t="s">
        <v>7</v>
      </c>
      <c r="F5" s="17" t="s">
        <v>8</v>
      </c>
      <c r="G5" s="17" t="s">
        <v>7</v>
      </c>
      <c r="H5" s="17" t="s">
        <v>8</v>
      </c>
      <c r="I5" s="17" t="s">
        <v>7</v>
      </c>
      <c r="J5" s="18" t="s">
        <v>8</v>
      </c>
    </row>
    <row r="6" spans="1:11">
      <c r="A6" s="19" t="s">
        <v>9</v>
      </c>
      <c r="B6" s="20" t="s">
        <v>10</v>
      </c>
      <c r="C6" s="20" t="s">
        <v>11</v>
      </c>
      <c r="D6" s="20" t="s">
        <v>12</v>
      </c>
      <c r="E6" s="20" t="s">
        <v>13</v>
      </c>
      <c r="F6" s="20" t="s">
        <v>14</v>
      </c>
      <c r="G6" s="20" t="s">
        <v>15</v>
      </c>
      <c r="H6" s="20" t="s">
        <v>16</v>
      </c>
      <c r="I6" s="20" t="s">
        <v>17</v>
      </c>
      <c r="J6" s="21" t="s">
        <v>18</v>
      </c>
    </row>
    <row r="7" spans="1:11" ht="30">
      <c r="A7" s="3" t="s">
        <v>364</v>
      </c>
      <c r="B7" s="4" t="s">
        <v>19</v>
      </c>
      <c r="C7" s="5">
        <f>C8+C12+C19</f>
        <v>0</v>
      </c>
      <c r="D7" s="5">
        <f>D8+D12+D19</f>
        <v>0</v>
      </c>
      <c r="E7" s="5">
        <f>E8+E12+E19+E10+E17</f>
        <v>17240359.780000001</v>
      </c>
      <c r="F7" s="5">
        <f>F8+F12+F19+F10+F17</f>
        <v>1243756.1200000001</v>
      </c>
      <c r="G7" s="5">
        <f>G8+G12+G19</f>
        <v>14889838.939999999</v>
      </c>
      <c r="H7" s="5">
        <f>H8+H12+H19</f>
        <v>8704063.1799999997</v>
      </c>
      <c r="I7" s="5">
        <f>I8+I12+I19+I10+I17</f>
        <v>32130198.719999999</v>
      </c>
      <c r="J7" s="5">
        <f>J8+J12+J19+J10+J17</f>
        <v>9947819.3000000007</v>
      </c>
    </row>
    <row r="8" spans="1:11" ht="25.5">
      <c r="A8" s="6" t="s">
        <v>366</v>
      </c>
      <c r="B8" s="7" t="s">
        <v>20</v>
      </c>
      <c r="C8" s="8">
        <v>0</v>
      </c>
      <c r="D8" s="8">
        <v>0</v>
      </c>
      <c r="E8" s="8">
        <v>0</v>
      </c>
      <c r="F8" s="8">
        <v>0</v>
      </c>
      <c r="G8" s="12">
        <f>G9</f>
        <v>4580933.9800000004</v>
      </c>
      <c r="H8" s="12">
        <f>H9</f>
        <v>2524771.37</v>
      </c>
      <c r="I8" s="12">
        <f>G8</f>
        <v>4580933.9800000004</v>
      </c>
      <c r="J8" s="12">
        <f>H8</f>
        <v>2524771.37</v>
      </c>
    </row>
    <row r="9" spans="1:11" ht="25.5" outlineLevel="1">
      <c r="A9" s="10" t="s">
        <v>21</v>
      </c>
      <c r="B9" s="11" t="s">
        <v>22</v>
      </c>
      <c r="C9" s="12">
        <v>0</v>
      </c>
      <c r="D9" s="12">
        <v>0</v>
      </c>
      <c r="E9" s="12">
        <v>0</v>
      </c>
      <c r="F9" s="12">
        <v>0</v>
      </c>
      <c r="G9" s="12">
        <v>4580933.9800000004</v>
      </c>
      <c r="H9" s="12">
        <v>2524771.37</v>
      </c>
      <c r="I9" s="12">
        <f>G9</f>
        <v>4580933.9800000004</v>
      </c>
      <c r="J9" s="12">
        <f>H9</f>
        <v>2524771.37</v>
      </c>
    </row>
    <row r="10" spans="1:11" ht="25.5" outlineLevel="1">
      <c r="A10" s="6" t="s">
        <v>366</v>
      </c>
      <c r="B10" s="7" t="s">
        <v>462</v>
      </c>
      <c r="C10" s="8">
        <v>0</v>
      </c>
      <c r="D10" s="8">
        <v>0</v>
      </c>
      <c r="E10" s="8">
        <f>E11</f>
        <v>10043940</v>
      </c>
      <c r="F10" s="8">
        <f>F11</f>
        <v>0</v>
      </c>
      <c r="G10" s="12">
        <f>G11</f>
        <v>0</v>
      </c>
      <c r="H10" s="12">
        <f>H11</f>
        <v>0</v>
      </c>
      <c r="I10" s="12">
        <f t="shared" ref="I10:J12" si="0">C10+E10+G10</f>
        <v>10043940</v>
      </c>
      <c r="J10" s="12">
        <f t="shared" si="0"/>
        <v>0</v>
      </c>
    </row>
    <row r="11" spans="1:11" ht="38.25" outlineLevel="1">
      <c r="A11" s="10" t="s">
        <v>464</v>
      </c>
      <c r="B11" s="11" t="s">
        <v>463</v>
      </c>
      <c r="C11" s="12">
        <v>0</v>
      </c>
      <c r="D11" s="12">
        <v>0</v>
      </c>
      <c r="E11" s="12">
        <v>10043940</v>
      </c>
      <c r="F11" s="12">
        <v>0</v>
      </c>
      <c r="G11" s="12">
        <v>0</v>
      </c>
      <c r="H11" s="12">
        <v>0</v>
      </c>
      <c r="I11" s="12">
        <f t="shared" si="0"/>
        <v>10043940</v>
      </c>
      <c r="J11" s="12">
        <f t="shared" si="0"/>
        <v>0</v>
      </c>
    </row>
    <row r="12" spans="1:11" ht="25.5">
      <c r="A12" s="6" t="s">
        <v>366</v>
      </c>
      <c r="B12" s="7" t="s">
        <v>23</v>
      </c>
      <c r="C12" s="8">
        <v>0</v>
      </c>
      <c r="D12" s="8">
        <v>0</v>
      </c>
      <c r="E12" s="8">
        <f>E13+E14+E15+E16</f>
        <v>4000000</v>
      </c>
      <c r="F12" s="8">
        <f>F13+F14+F15+F16</f>
        <v>0</v>
      </c>
      <c r="G12" s="8">
        <f>G14+G15+G16+G13</f>
        <v>4103722.13</v>
      </c>
      <c r="H12" s="8">
        <f>H14+H15+H16+H13</f>
        <v>3184345.9099999997</v>
      </c>
      <c r="I12" s="8">
        <f t="shared" si="0"/>
        <v>8103722.1299999999</v>
      </c>
      <c r="J12" s="9">
        <f t="shared" si="0"/>
        <v>3184345.9099999997</v>
      </c>
    </row>
    <row r="13" spans="1:11" s="44" customFormat="1" ht="25.5">
      <c r="A13" s="43" t="s">
        <v>466</v>
      </c>
      <c r="B13" s="42" t="s">
        <v>465</v>
      </c>
      <c r="C13" s="26">
        <v>0</v>
      </c>
      <c r="D13" s="26">
        <v>0</v>
      </c>
      <c r="E13" s="26">
        <v>4000000</v>
      </c>
      <c r="F13" s="26">
        <v>0</v>
      </c>
      <c r="G13" s="26">
        <v>0</v>
      </c>
      <c r="H13" s="26">
        <v>0</v>
      </c>
      <c r="I13" s="26">
        <v>0</v>
      </c>
      <c r="J13" s="27">
        <v>0</v>
      </c>
      <c r="K13" s="58"/>
    </row>
    <row r="14" spans="1:11" outlineLevel="1">
      <c r="A14" s="10" t="s">
        <v>27</v>
      </c>
      <c r="B14" s="11" t="s">
        <v>28</v>
      </c>
      <c r="C14" s="12">
        <v>0</v>
      </c>
      <c r="D14" s="12">
        <v>0</v>
      </c>
      <c r="E14" s="12">
        <v>0</v>
      </c>
      <c r="F14" s="12">
        <v>0</v>
      </c>
      <c r="G14" s="12">
        <v>500700</v>
      </c>
      <c r="H14" s="12">
        <v>245426.03</v>
      </c>
      <c r="I14" s="26">
        <f t="shared" ref="I14:I16" si="1">C14+E14+G14</f>
        <v>500700</v>
      </c>
      <c r="J14" s="27">
        <f t="shared" ref="J14:J16" si="2">D14+F14+H14</f>
        <v>245426.03</v>
      </c>
    </row>
    <row r="15" spans="1:11" outlineLevel="1">
      <c r="A15" s="10" t="s">
        <v>25</v>
      </c>
      <c r="B15" s="11" t="s">
        <v>26</v>
      </c>
      <c r="C15" s="12">
        <v>0</v>
      </c>
      <c r="D15" s="12">
        <v>0</v>
      </c>
      <c r="E15" s="12">
        <v>0</v>
      </c>
      <c r="F15" s="12">
        <v>0</v>
      </c>
      <c r="G15" s="12">
        <v>50000</v>
      </c>
      <c r="H15" s="12">
        <v>15350.5</v>
      </c>
      <c r="I15" s="26">
        <f t="shared" si="1"/>
        <v>50000</v>
      </c>
      <c r="J15" s="27">
        <f t="shared" si="2"/>
        <v>15350.5</v>
      </c>
    </row>
    <row r="16" spans="1:11" ht="25.5" outlineLevel="1">
      <c r="A16" s="10" t="s">
        <v>21</v>
      </c>
      <c r="B16" s="11" t="s">
        <v>24</v>
      </c>
      <c r="C16" s="12">
        <v>0</v>
      </c>
      <c r="D16" s="12">
        <v>0</v>
      </c>
      <c r="E16" s="12">
        <v>0</v>
      </c>
      <c r="F16" s="12">
        <v>0</v>
      </c>
      <c r="G16" s="12">
        <v>3553022.13</v>
      </c>
      <c r="H16" s="12">
        <v>2923569.38</v>
      </c>
      <c r="I16" s="26">
        <f t="shared" si="1"/>
        <v>3553022.13</v>
      </c>
      <c r="J16" s="27">
        <f t="shared" si="2"/>
        <v>2923569.38</v>
      </c>
    </row>
    <row r="17" spans="1:10" ht="25.5" outlineLevel="1">
      <c r="A17" s="6" t="s">
        <v>470</v>
      </c>
      <c r="B17" s="7" t="s">
        <v>467</v>
      </c>
      <c r="C17" s="8">
        <v>0</v>
      </c>
      <c r="D17" s="8">
        <v>0</v>
      </c>
      <c r="E17" s="8">
        <f>E18</f>
        <v>3196319.78</v>
      </c>
      <c r="F17" s="8">
        <f>F18</f>
        <v>1243756.1200000001</v>
      </c>
      <c r="G17" s="8">
        <f>G18</f>
        <v>0</v>
      </c>
      <c r="H17" s="8">
        <f>H18</f>
        <v>0</v>
      </c>
      <c r="I17" s="8">
        <f>C17+E17+G17</f>
        <v>3196319.78</v>
      </c>
      <c r="J17" s="9">
        <f>D17+F17+H17</f>
        <v>1243756.1200000001</v>
      </c>
    </row>
    <row r="18" spans="1:10" ht="51" outlineLevel="1">
      <c r="A18" s="43" t="s">
        <v>469</v>
      </c>
      <c r="B18" s="42" t="s">
        <v>468</v>
      </c>
      <c r="C18" s="26">
        <v>0</v>
      </c>
      <c r="D18" s="26">
        <v>0</v>
      </c>
      <c r="E18" s="26">
        <v>3196319.78</v>
      </c>
      <c r="F18" s="26">
        <v>1243756.1200000001</v>
      </c>
      <c r="G18" s="26">
        <v>0</v>
      </c>
      <c r="H18" s="26">
        <v>0</v>
      </c>
      <c r="I18" s="26">
        <v>0</v>
      </c>
      <c r="J18" s="27">
        <v>0</v>
      </c>
    </row>
    <row r="19" spans="1:10" ht="27" customHeight="1">
      <c r="A19" s="6" t="s">
        <v>365</v>
      </c>
      <c r="B19" s="7" t="s">
        <v>29</v>
      </c>
      <c r="C19" s="8">
        <v>0</v>
      </c>
      <c r="D19" s="8">
        <v>0</v>
      </c>
      <c r="E19" s="8">
        <v>100</v>
      </c>
      <c r="F19" s="8">
        <v>0</v>
      </c>
      <c r="G19" s="8">
        <f>G20+G21+G22</f>
        <v>6205182.8300000001</v>
      </c>
      <c r="H19" s="8">
        <f>H20+H21+H22</f>
        <v>2994945.9</v>
      </c>
      <c r="I19" s="8">
        <f>C19+E19+G19</f>
        <v>6205282.8300000001</v>
      </c>
      <c r="J19" s="9">
        <f>D19+F19+H19</f>
        <v>2994945.9</v>
      </c>
    </row>
    <row r="20" spans="1:10" ht="25.5" outlineLevel="1">
      <c r="A20" s="10" t="s">
        <v>30</v>
      </c>
      <c r="B20" s="11" t="s">
        <v>31</v>
      </c>
      <c r="C20" s="12">
        <v>0</v>
      </c>
      <c r="D20" s="12">
        <v>0</v>
      </c>
      <c r="E20" s="12">
        <v>0</v>
      </c>
      <c r="F20" s="12">
        <v>0</v>
      </c>
      <c r="G20" s="12">
        <v>2091000</v>
      </c>
      <c r="H20" s="12">
        <v>873828.21</v>
      </c>
      <c r="I20" s="26">
        <f t="shared" ref="I20:I22" si="3">C20+E20+G20</f>
        <v>2091000</v>
      </c>
      <c r="J20" s="27">
        <f t="shared" ref="J20:J22" si="4">D20+F20+H20</f>
        <v>873828.21</v>
      </c>
    </row>
    <row r="21" spans="1:10" ht="38.25" outlineLevel="1">
      <c r="A21" s="10" t="s">
        <v>34</v>
      </c>
      <c r="B21" s="11" t="s">
        <v>35</v>
      </c>
      <c r="C21" s="12">
        <v>0</v>
      </c>
      <c r="D21" s="12">
        <v>0</v>
      </c>
      <c r="E21" s="12">
        <v>100</v>
      </c>
      <c r="F21" s="12">
        <v>0</v>
      </c>
      <c r="G21" s="12">
        <v>0</v>
      </c>
      <c r="H21" s="12">
        <v>0</v>
      </c>
      <c r="I21" s="26">
        <f t="shared" si="3"/>
        <v>100</v>
      </c>
      <c r="J21" s="27">
        <f t="shared" si="4"/>
        <v>0</v>
      </c>
    </row>
    <row r="22" spans="1:10" ht="51" outlineLevel="1">
      <c r="A22" s="10" t="s">
        <v>32</v>
      </c>
      <c r="B22" s="11" t="s">
        <v>33</v>
      </c>
      <c r="C22" s="12">
        <v>0</v>
      </c>
      <c r="D22" s="12">
        <v>0</v>
      </c>
      <c r="E22" s="12">
        <v>0</v>
      </c>
      <c r="F22" s="12">
        <v>0</v>
      </c>
      <c r="G22" s="12">
        <v>4114182.83</v>
      </c>
      <c r="H22" s="12">
        <v>2121117.69</v>
      </c>
      <c r="I22" s="26">
        <f t="shared" si="3"/>
        <v>4114182.83</v>
      </c>
      <c r="J22" s="27">
        <f t="shared" si="4"/>
        <v>2121117.69</v>
      </c>
    </row>
    <row r="23" spans="1:10" ht="30">
      <c r="A23" s="3" t="s">
        <v>367</v>
      </c>
      <c r="B23" s="4" t="s">
        <v>36</v>
      </c>
      <c r="C23" s="5">
        <f>C24+C27+C29+C31</f>
        <v>3152924.61</v>
      </c>
      <c r="D23" s="5">
        <f t="shared" ref="D23:J23" si="5">D24+D27+D29+D31</f>
        <v>3152924.61</v>
      </c>
      <c r="E23" s="5">
        <f t="shared" si="5"/>
        <v>37546182.129999995</v>
      </c>
      <c r="F23" s="5">
        <f t="shared" si="5"/>
        <v>34825575.129999995</v>
      </c>
      <c r="G23" s="5">
        <f t="shared" si="5"/>
        <v>2633000</v>
      </c>
      <c r="H23" s="5">
        <f t="shared" si="5"/>
        <v>2538103.46</v>
      </c>
      <c r="I23" s="5">
        <f t="shared" si="5"/>
        <v>43332106.739999995</v>
      </c>
      <c r="J23" s="5">
        <f t="shared" si="5"/>
        <v>40516603.200000003</v>
      </c>
    </row>
    <row r="24" spans="1:10">
      <c r="A24" s="6" t="s">
        <v>368</v>
      </c>
      <c r="B24" s="7" t="s">
        <v>37</v>
      </c>
      <c r="C24" s="8">
        <f>C25+C26</f>
        <v>3152924.61</v>
      </c>
      <c r="D24" s="8">
        <f t="shared" ref="D24:J24" si="6">D25+D26</f>
        <v>3152924.61</v>
      </c>
      <c r="E24" s="8">
        <f t="shared" si="6"/>
        <v>6215971.9299999997</v>
      </c>
      <c r="F24" s="8">
        <f t="shared" si="6"/>
        <v>6215971.9299999997</v>
      </c>
      <c r="G24" s="8">
        <f t="shared" si="6"/>
        <v>2603000</v>
      </c>
      <c r="H24" s="8">
        <f t="shared" si="6"/>
        <v>2538103.46</v>
      </c>
      <c r="I24" s="8">
        <f t="shared" si="6"/>
        <v>11971896.539999999</v>
      </c>
      <c r="J24" s="8">
        <f t="shared" si="6"/>
        <v>11907000</v>
      </c>
    </row>
    <row r="25" spans="1:10" ht="76.5" outlineLevel="1">
      <c r="A25" s="10" t="s">
        <v>38</v>
      </c>
      <c r="B25" s="11" t="s">
        <v>39</v>
      </c>
      <c r="C25" s="12">
        <v>3152924.61</v>
      </c>
      <c r="D25" s="12">
        <v>3152924.61</v>
      </c>
      <c r="E25" s="12">
        <v>2655338.13</v>
      </c>
      <c r="F25" s="12">
        <v>2655338.13</v>
      </c>
      <c r="G25" s="12">
        <v>2194633.7999999998</v>
      </c>
      <c r="H25" s="12">
        <v>2129737.2599999998</v>
      </c>
      <c r="I25" s="12">
        <f>C25+E25+G25</f>
        <v>8002896.54</v>
      </c>
      <c r="J25" s="13">
        <f>D25+F25+H25</f>
        <v>7938000</v>
      </c>
    </row>
    <row r="26" spans="1:10" outlineLevel="1">
      <c r="A26" s="10" t="s">
        <v>40</v>
      </c>
      <c r="B26" s="11" t="s">
        <v>41</v>
      </c>
      <c r="C26" s="12">
        <v>0</v>
      </c>
      <c r="D26" s="12">
        <v>0</v>
      </c>
      <c r="E26" s="22">
        <v>3560633.8</v>
      </c>
      <c r="F26" s="22">
        <v>3560633.8</v>
      </c>
      <c r="G26" s="22">
        <v>408366.2</v>
      </c>
      <c r="H26" s="22">
        <v>408366.2</v>
      </c>
      <c r="I26" s="12">
        <f>C26+E26+G26</f>
        <v>3969000</v>
      </c>
      <c r="J26" s="13">
        <f>D26+F26+H26</f>
        <v>3969000</v>
      </c>
    </row>
    <row r="27" spans="1:10" ht="38.25">
      <c r="A27" s="6" t="s">
        <v>369</v>
      </c>
      <c r="B27" s="7" t="s">
        <v>42</v>
      </c>
      <c r="C27" s="8">
        <f>C28</f>
        <v>0</v>
      </c>
      <c r="D27" s="8">
        <f t="shared" ref="D27:J27" si="7">D28</f>
        <v>0</v>
      </c>
      <c r="E27" s="8">
        <f t="shared" si="7"/>
        <v>19835145</v>
      </c>
      <c r="F27" s="8">
        <f t="shared" si="7"/>
        <v>17119938</v>
      </c>
      <c r="G27" s="8">
        <f t="shared" si="7"/>
        <v>0</v>
      </c>
      <c r="H27" s="8">
        <f t="shared" si="7"/>
        <v>0</v>
      </c>
      <c r="I27" s="8">
        <f t="shared" si="7"/>
        <v>19835145</v>
      </c>
      <c r="J27" s="8">
        <f t="shared" si="7"/>
        <v>17119938</v>
      </c>
    </row>
    <row r="28" spans="1:10" ht="38.25" outlineLevel="1">
      <c r="A28" s="10" t="s">
        <v>43</v>
      </c>
      <c r="B28" s="11" t="s">
        <v>44</v>
      </c>
      <c r="C28" s="12">
        <v>0</v>
      </c>
      <c r="D28" s="12">
        <v>0</v>
      </c>
      <c r="E28" s="26">
        <v>19835145</v>
      </c>
      <c r="F28" s="12">
        <v>17119938</v>
      </c>
      <c r="G28" s="12">
        <v>0</v>
      </c>
      <c r="H28" s="12">
        <v>0</v>
      </c>
      <c r="I28" s="12">
        <f>C28+E28+G28</f>
        <v>19835145</v>
      </c>
      <c r="J28" s="12">
        <f>D28+F28+H28</f>
        <v>17119938</v>
      </c>
    </row>
    <row r="29" spans="1:10" ht="25.5">
      <c r="A29" s="6" t="s">
        <v>370</v>
      </c>
      <c r="B29" s="7" t="s">
        <v>45</v>
      </c>
      <c r="C29" s="8">
        <v>0</v>
      </c>
      <c r="D29" s="8">
        <v>0</v>
      </c>
      <c r="E29" s="8">
        <v>0</v>
      </c>
      <c r="F29" s="8">
        <v>0</v>
      </c>
      <c r="G29" s="8">
        <v>30000</v>
      </c>
      <c r="H29" s="8">
        <v>0</v>
      </c>
      <c r="I29" s="8">
        <v>30000</v>
      </c>
      <c r="J29" s="9">
        <v>0</v>
      </c>
    </row>
    <row r="30" spans="1:10" ht="38.25" outlineLevel="1">
      <c r="A30" s="10" t="s">
        <v>46</v>
      </c>
      <c r="B30" s="11" t="s">
        <v>47</v>
      </c>
      <c r="C30" s="12">
        <v>0</v>
      </c>
      <c r="D30" s="12">
        <v>0</v>
      </c>
      <c r="E30" s="12">
        <v>0</v>
      </c>
      <c r="F30" s="12">
        <v>0</v>
      </c>
      <c r="G30" s="12">
        <v>30000</v>
      </c>
      <c r="H30" s="12">
        <v>0</v>
      </c>
      <c r="I30" s="12">
        <v>30000</v>
      </c>
      <c r="J30" s="13">
        <v>0</v>
      </c>
    </row>
    <row r="31" spans="1:10" ht="25.5">
      <c r="A31" s="6" t="s">
        <v>371</v>
      </c>
      <c r="B31" s="7" t="s">
        <v>48</v>
      </c>
      <c r="C31" s="8">
        <f>C32+C33</f>
        <v>0</v>
      </c>
      <c r="D31" s="8">
        <f t="shared" ref="D31:J31" si="8">D32+D33</f>
        <v>0</v>
      </c>
      <c r="E31" s="8">
        <f t="shared" si="8"/>
        <v>11495065.199999999</v>
      </c>
      <c r="F31" s="8">
        <f t="shared" si="8"/>
        <v>11489665.199999999</v>
      </c>
      <c r="G31" s="8">
        <f t="shared" si="8"/>
        <v>0</v>
      </c>
      <c r="H31" s="8">
        <f t="shared" si="8"/>
        <v>0</v>
      </c>
      <c r="I31" s="8">
        <f t="shared" si="8"/>
        <v>11495065.199999999</v>
      </c>
      <c r="J31" s="8">
        <f t="shared" si="8"/>
        <v>11489665.199999999</v>
      </c>
    </row>
    <row r="32" spans="1:10" ht="38.25" outlineLevel="1">
      <c r="A32" s="10" t="s">
        <v>49</v>
      </c>
      <c r="B32" s="11" t="s">
        <v>50</v>
      </c>
      <c r="C32" s="12">
        <v>0</v>
      </c>
      <c r="D32" s="12">
        <v>0</v>
      </c>
      <c r="E32" s="12">
        <v>11489665.199999999</v>
      </c>
      <c r="F32" s="12">
        <v>11489665.199999999</v>
      </c>
      <c r="G32" s="12">
        <v>0</v>
      </c>
      <c r="H32" s="12">
        <v>0</v>
      </c>
      <c r="I32" s="12">
        <f>C32+E32+G32</f>
        <v>11489665.199999999</v>
      </c>
      <c r="J32" s="13">
        <f>D32+F32+H32</f>
        <v>11489665.199999999</v>
      </c>
    </row>
    <row r="33" spans="1:10" ht="89.25" outlineLevel="1">
      <c r="A33" s="10" t="s">
        <v>51</v>
      </c>
      <c r="B33" s="11" t="s">
        <v>52</v>
      </c>
      <c r="C33" s="12">
        <v>0</v>
      </c>
      <c r="D33" s="12">
        <v>0</v>
      </c>
      <c r="E33" s="12">
        <v>5400</v>
      </c>
      <c r="F33" s="12">
        <v>0</v>
      </c>
      <c r="G33" s="12">
        <v>0</v>
      </c>
      <c r="H33" s="12">
        <v>0</v>
      </c>
      <c r="I33" s="12">
        <f>C33+E33+G33</f>
        <v>5400</v>
      </c>
      <c r="J33" s="13">
        <f>D33+F33+H33</f>
        <v>0</v>
      </c>
    </row>
    <row r="34" spans="1:10" ht="30">
      <c r="A34" s="3" t="s">
        <v>372</v>
      </c>
      <c r="B34" s="4" t="s">
        <v>53</v>
      </c>
      <c r="C34" s="5">
        <f>C35+C39+C41+C43+C45+C47+C49</f>
        <v>0</v>
      </c>
      <c r="D34" s="5">
        <f t="shared" ref="D34:J34" si="9">D35+D39+D41+D43+D45+D47+D49</f>
        <v>0</v>
      </c>
      <c r="E34" s="5">
        <f t="shared" si="9"/>
        <v>1846200</v>
      </c>
      <c r="F34" s="5">
        <f t="shared" si="9"/>
        <v>847384.53</v>
      </c>
      <c r="G34" s="5">
        <f t="shared" si="9"/>
        <v>618000</v>
      </c>
      <c r="H34" s="5">
        <f t="shared" si="9"/>
        <v>242757</v>
      </c>
      <c r="I34" s="5">
        <f t="shared" si="9"/>
        <v>2464200</v>
      </c>
      <c r="J34" s="5">
        <f t="shared" si="9"/>
        <v>1090141.53</v>
      </c>
    </row>
    <row r="35" spans="1:10" ht="25.5">
      <c r="A35" s="6" t="s">
        <v>373</v>
      </c>
      <c r="B35" s="7" t="s">
        <v>54</v>
      </c>
      <c r="C35" s="8">
        <v>0</v>
      </c>
      <c r="D35" s="8">
        <v>0</v>
      </c>
      <c r="E35" s="8">
        <v>0</v>
      </c>
      <c r="F35" s="8">
        <v>0</v>
      </c>
      <c r="G35" s="8">
        <f>G36+G37+G38</f>
        <v>325000</v>
      </c>
      <c r="H35" s="8">
        <f>H36+H37+H38</f>
        <v>133704</v>
      </c>
      <c r="I35" s="8">
        <f>C35+E35+G35</f>
        <v>325000</v>
      </c>
      <c r="J35" s="9">
        <f>D35+F35+H35</f>
        <v>133704</v>
      </c>
    </row>
    <row r="36" spans="1:10" outlineLevel="1">
      <c r="A36" s="10" t="s">
        <v>55</v>
      </c>
      <c r="B36" s="11" t="s">
        <v>56</v>
      </c>
      <c r="C36" s="12">
        <v>0</v>
      </c>
      <c r="D36" s="12">
        <v>0</v>
      </c>
      <c r="E36" s="12">
        <v>0</v>
      </c>
      <c r="F36" s="12">
        <v>0</v>
      </c>
      <c r="G36" s="12">
        <v>100000</v>
      </c>
      <c r="H36" s="12">
        <v>16004</v>
      </c>
      <c r="I36" s="8">
        <f t="shared" ref="I36:I40" si="10">C36+E36+G36</f>
        <v>100000</v>
      </c>
      <c r="J36" s="9">
        <f t="shared" ref="J36:J40" si="11">D36+F36+H36</f>
        <v>16004</v>
      </c>
    </row>
    <row r="37" spans="1:10" outlineLevel="1">
      <c r="A37" s="10" t="s">
        <v>57</v>
      </c>
      <c r="B37" s="11" t="s">
        <v>58</v>
      </c>
      <c r="C37" s="12">
        <v>0</v>
      </c>
      <c r="D37" s="12">
        <v>0</v>
      </c>
      <c r="E37" s="12">
        <v>0</v>
      </c>
      <c r="F37" s="12">
        <v>0</v>
      </c>
      <c r="G37" s="12">
        <v>200000</v>
      </c>
      <c r="H37" s="12">
        <v>92700</v>
      </c>
      <c r="I37" s="8">
        <f t="shared" si="10"/>
        <v>200000</v>
      </c>
      <c r="J37" s="9">
        <f t="shared" si="11"/>
        <v>92700</v>
      </c>
    </row>
    <row r="38" spans="1:10" ht="38.25" outlineLevel="1">
      <c r="A38" s="10" t="s">
        <v>59</v>
      </c>
      <c r="B38" s="11" t="s">
        <v>60</v>
      </c>
      <c r="C38" s="12">
        <v>0</v>
      </c>
      <c r="D38" s="12">
        <v>0</v>
      </c>
      <c r="E38" s="12">
        <v>0</v>
      </c>
      <c r="F38" s="12">
        <v>0</v>
      </c>
      <c r="G38" s="12">
        <v>25000</v>
      </c>
      <c r="H38" s="12">
        <v>25000</v>
      </c>
      <c r="I38" s="8">
        <f t="shared" si="10"/>
        <v>25000</v>
      </c>
      <c r="J38" s="9">
        <f t="shared" si="11"/>
        <v>25000</v>
      </c>
    </row>
    <row r="39" spans="1:10" ht="76.5">
      <c r="A39" s="6" t="s">
        <v>374</v>
      </c>
      <c r="B39" s="7" t="s">
        <v>61</v>
      </c>
      <c r="C39" s="8">
        <v>0</v>
      </c>
      <c r="D39" s="8">
        <v>0</v>
      </c>
      <c r="E39" s="8">
        <v>0</v>
      </c>
      <c r="F39" s="8">
        <v>0</v>
      </c>
      <c r="G39" s="8">
        <f>G40</f>
        <v>38000</v>
      </c>
      <c r="H39" s="8">
        <f>H40</f>
        <v>6480</v>
      </c>
      <c r="I39" s="8">
        <f t="shared" si="10"/>
        <v>38000</v>
      </c>
      <c r="J39" s="9">
        <f t="shared" si="11"/>
        <v>6480</v>
      </c>
    </row>
    <row r="40" spans="1:10" ht="38.25" outlineLevel="1">
      <c r="A40" s="10" t="s">
        <v>62</v>
      </c>
      <c r="B40" s="11" t="s">
        <v>63</v>
      </c>
      <c r="C40" s="12">
        <v>0</v>
      </c>
      <c r="D40" s="12">
        <v>0</v>
      </c>
      <c r="E40" s="12">
        <v>0</v>
      </c>
      <c r="F40" s="12">
        <v>0</v>
      </c>
      <c r="G40" s="12">
        <v>38000</v>
      </c>
      <c r="H40" s="12">
        <v>6480</v>
      </c>
      <c r="I40" s="24">
        <f t="shared" si="10"/>
        <v>38000</v>
      </c>
      <c r="J40" s="25">
        <f t="shared" si="11"/>
        <v>6480</v>
      </c>
    </row>
    <row r="41" spans="1:10" ht="38.25">
      <c r="A41" s="6" t="s">
        <v>375</v>
      </c>
      <c r="B41" s="7" t="s">
        <v>64</v>
      </c>
      <c r="C41" s="8">
        <v>0</v>
      </c>
      <c r="D41" s="8">
        <v>0</v>
      </c>
      <c r="E41" s="8">
        <v>0</v>
      </c>
      <c r="F41" s="8">
        <v>0</v>
      </c>
      <c r="G41" s="8">
        <v>41000</v>
      </c>
      <c r="H41" s="8">
        <v>0</v>
      </c>
      <c r="I41" s="8">
        <v>41000</v>
      </c>
      <c r="J41" s="9">
        <v>0</v>
      </c>
    </row>
    <row r="42" spans="1:10" ht="38.25" outlineLevel="1">
      <c r="A42" s="10" t="s">
        <v>65</v>
      </c>
      <c r="B42" s="11" t="s">
        <v>66</v>
      </c>
      <c r="C42" s="12">
        <v>0</v>
      </c>
      <c r="D42" s="12">
        <v>0</v>
      </c>
      <c r="E42" s="12">
        <v>0</v>
      </c>
      <c r="F42" s="12">
        <v>0</v>
      </c>
      <c r="G42" s="12">
        <v>41000</v>
      </c>
      <c r="H42" s="12">
        <v>0</v>
      </c>
      <c r="I42" s="12">
        <v>41000</v>
      </c>
      <c r="J42" s="13">
        <v>0</v>
      </c>
    </row>
    <row r="43" spans="1:10" ht="38.25">
      <c r="A43" s="6" t="s">
        <v>376</v>
      </c>
      <c r="B43" s="7" t="s">
        <v>67</v>
      </c>
      <c r="C43" s="8">
        <v>0</v>
      </c>
      <c r="D43" s="8">
        <v>0</v>
      </c>
      <c r="E43" s="8">
        <v>0</v>
      </c>
      <c r="F43" s="8">
        <v>0</v>
      </c>
      <c r="G43" s="8">
        <f>G44</f>
        <v>69000</v>
      </c>
      <c r="H43" s="8">
        <f>H44</f>
        <v>30000</v>
      </c>
      <c r="I43" s="8">
        <f>C43+E43+G43</f>
        <v>69000</v>
      </c>
      <c r="J43" s="8">
        <f>D43+F43+H43</f>
        <v>30000</v>
      </c>
    </row>
    <row r="44" spans="1:10" ht="38.25" outlineLevel="1">
      <c r="A44" s="10" t="s">
        <v>68</v>
      </c>
      <c r="B44" s="11" t="s">
        <v>69</v>
      </c>
      <c r="C44" s="12">
        <v>0</v>
      </c>
      <c r="D44" s="12">
        <v>0</v>
      </c>
      <c r="E44" s="12">
        <v>0</v>
      </c>
      <c r="F44" s="12">
        <v>0</v>
      </c>
      <c r="G44" s="12">
        <v>69000</v>
      </c>
      <c r="H44" s="12">
        <v>30000</v>
      </c>
      <c r="I44" s="24">
        <f>C44+E44+G44</f>
        <v>69000</v>
      </c>
      <c r="J44" s="24">
        <f>D44+F44+H44</f>
        <v>30000</v>
      </c>
    </row>
    <row r="45" spans="1:10" ht="38.25">
      <c r="A45" s="6" t="s">
        <v>377</v>
      </c>
      <c r="B45" s="7" t="s">
        <v>70</v>
      </c>
      <c r="C45" s="8">
        <v>0</v>
      </c>
      <c r="D45" s="8">
        <v>0</v>
      </c>
      <c r="E45" s="8">
        <v>400</v>
      </c>
      <c r="F45" s="8">
        <v>400</v>
      </c>
      <c r="G45" s="8">
        <v>0</v>
      </c>
      <c r="H45" s="8">
        <v>0</v>
      </c>
      <c r="I45" s="8">
        <v>400</v>
      </c>
      <c r="J45" s="9">
        <v>400</v>
      </c>
    </row>
    <row r="46" spans="1:10" ht="25.5" outlineLevel="1">
      <c r="A46" s="10" t="s">
        <v>71</v>
      </c>
      <c r="B46" s="11" t="s">
        <v>72</v>
      </c>
      <c r="C46" s="12">
        <v>0</v>
      </c>
      <c r="D46" s="12">
        <v>0</v>
      </c>
      <c r="E46" s="12">
        <v>400</v>
      </c>
      <c r="F46" s="12">
        <v>400</v>
      </c>
      <c r="G46" s="12">
        <v>0</v>
      </c>
      <c r="H46" s="12">
        <v>0</v>
      </c>
      <c r="I46" s="12">
        <v>400</v>
      </c>
      <c r="J46" s="13">
        <v>400</v>
      </c>
    </row>
    <row r="47" spans="1:10" ht="25.5">
      <c r="A47" s="6" t="s">
        <v>378</v>
      </c>
      <c r="B47" s="7" t="s">
        <v>73</v>
      </c>
      <c r="C47" s="8">
        <v>0</v>
      </c>
      <c r="D47" s="8">
        <v>0</v>
      </c>
      <c r="E47" s="8">
        <v>0</v>
      </c>
      <c r="F47" s="8">
        <v>0</v>
      </c>
      <c r="G47" s="8">
        <v>100000</v>
      </c>
      <c r="H47" s="8">
        <v>50000</v>
      </c>
      <c r="I47" s="8">
        <v>100000</v>
      </c>
      <c r="J47" s="9">
        <v>50000</v>
      </c>
    </row>
    <row r="48" spans="1:10" ht="25.5" outlineLevel="1">
      <c r="A48" s="10" t="s">
        <v>74</v>
      </c>
      <c r="B48" s="11" t="s">
        <v>75</v>
      </c>
      <c r="C48" s="12">
        <v>0</v>
      </c>
      <c r="D48" s="12">
        <v>0</v>
      </c>
      <c r="E48" s="12">
        <v>0</v>
      </c>
      <c r="F48" s="12">
        <v>0</v>
      </c>
      <c r="G48" s="12">
        <v>100000</v>
      </c>
      <c r="H48" s="12">
        <v>50000</v>
      </c>
      <c r="I48" s="12">
        <v>100000</v>
      </c>
      <c r="J48" s="13">
        <v>50000</v>
      </c>
    </row>
    <row r="49" spans="1:10" ht="54.75" customHeight="1">
      <c r="A49" s="6" t="s">
        <v>379</v>
      </c>
      <c r="B49" s="7" t="s">
        <v>76</v>
      </c>
      <c r="C49" s="8">
        <v>0</v>
      </c>
      <c r="D49" s="8">
        <v>0</v>
      </c>
      <c r="E49" s="8">
        <v>1845800</v>
      </c>
      <c r="F49" s="8">
        <f>F51</f>
        <v>846984.53</v>
      </c>
      <c r="G49" s="8">
        <f>G50</f>
        <v>45000</v>
      </c>
      <c r="H49" s="8">
        <f>H50</f>
        <v>22573</v>
      </c>
      <c r="I49" s="8">
        <f>I50+I51</f>
        <v>1890800</v>
      </c>
      <c r="J49" s="8">
        <f>J50+J51</f>
        <v>869557.53</v>
      </c>
    </row>
    <row r="50" spans="1:10" ht="25.5" outlineLevel="1">
      <c r="A50" s="10" t="s">
        <v>77</v>
      </c>
      <c r="B50" s="11" t="s">
        <v>78</v>
      </c>
      <c r="C50" s="12">
        <v>0</v>
      </c>
      <c r="D50" s="12">
        <v>0</v>
      </c>
      <c r="E50" s="12">
        <v>0</v>
      </c>
      <c r="F50" s="12">
        <v>0</v>
      </c>
      <c r="G50" s="12">
        <v>45000</v>
      </c>
      <c r="H50" s="12">
        <v>22573</v>
      </c>
      <c r="I50" s="12">
        <f>C50+E50+G50</f>
        <v>45000</v>
      </c>
      <c r="J50" s="13">
        <f>D50+F50+H50</f>
        <v>22573</v>
      </c>
    </row>
    <row r="51" spans="1:10" ht="25.5" outlineLevel="1">
      <c r="A51" s="10" t="s">
        <v>79</v>
      </c>
      <c r="B51" s="11" t="s">
        <v>80</v>
      </c>
      <c r="C51" s="12">
        <v>0</v>
      </c>
      <c r="D51" s="12">
        <v>0</v>
      </c>
      <c r="E51" s="12">
        <v>1845800</v>
      </c>
      <c r="F51" s="12">
        <v>846984.53</v>
      </c>
      <c r="G51" s="12">
        <v>0</v>
      </c>
      <c r="H51" s="12">
        <v>0</v>
      </c>
      <c r="I51" s="12">
        <f>C51+E51+G51</f>
        <v>1845800</v>
      </c>
      <c r="J51" s="13">
        <f>D51+F51+H51</f>
        <v>846984.53</v>
      </c>
    </row>
    <row r="52" spans="1:10" ht="30">
      <c r="A52" s="3" t="s">
        <v>380</v>
      </c>
      <c r="B52" s="4" t="s">
        <v>81</v>
      </c>
      <c r="C52" s="5">
        <f>C53+C55+C58</f>
        <v>0</v>
      </c>
      <c r="D52" s="5">
        <f t="shared" ref="D52:J52" si="12">D53+D55+D58</f>
        <v>0</v>
      </c>
      <c r="E52" s="5">
        <f t="shared" si="12"/>
        <v>0</v>
      </c>
      <c r="F52" s="5">
        <f t="shared" si="12"/>
        <v>0</v>
      </c>
      <c r="G52" s="5">
        <f t="shared" si="12"/>
        <v>3124652.4</v>
      </c>
      <c r="H52" s="5">
        <f t="shared" si="12"/>
        <v>1186318.97</v>
      </c>
      <c r="I52" s="5">
        <f t="shared" si="12"/>
        <v>3124652.4</v>
      </c>
      <c r="J52" s="5">
        <f t="shared" si="12"/>
        <v>1186318.97</v>
      </c>
    </row>
    <row r="53" spans="1:10" ht="25.5">
      <c r="A53" s="6" t="s">
        <v>444</v>
      </c>
      <c r="B53" s="7" t="s">
        <v>82</v>
      </c>
      <c r="C53" s="8">
        <v>0</v>
      </c>
      <c r="D53" s="8">
        <v>0</v>
      </c>
      <c r="E53" s="8">
        <v>0</v>
      </c>
      <c r="F53" s="8">
        <v>0</v>
      </c>
      <c r="G53" s="8">
        <f>G54</f>
        <v>0</v>
      </c>
      <c r="H53" s="8">
        <f>H54</f>
        <v>0</v>
      </c>
      <c r="I53" s="8">
        <f>C53+E53+G53</f>
        <v>0</v>
      </c>
      <c r="J53" s="9">
        <f>D53+F53+H53</f>
        <v>0</v>
      </c>
    </row>
    <row r="54" spans="1:10" ht="38.25" outlineLevel="1">
      <c r="A54" s="10" t="s">
        <v>83</v>
      </c>
      <c r="B54" s="11" t="s">
        <v>84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3">
        <v>0</v>
      </c>
    </row>
    <row r="55" spans="1:10" ht="25.5">
      <c r="A55" s="6" t="s">
        <v>381</v>
      </c>
      <c r="B55" s="7" t="s">
        <v>85</v>
      </c>
      <c r="C55" s="8">
        <v>0</v>
      </c>
      <c r="D55" s="8">
        <v>0</v>
      </c>
      <c r="E55" s="8">
        <v>0</v>
      </c>
      <c r="F55" s="8">
        <v>0</v>
      </c>
      <c r="G55" s="8">
        <f>G56+G57</f>
        <v>1969652.4</v>
      </c>
      <c r="H55" s="8">
        <f>H56+H57</f>
        <v>803784.97</v>
      </c>
      <c r="I55" s="8">
        <f>C55+E55+G55</f>
        <v>1969652.4</v>
      </c>
      <c r="J55" s="9">
        <f>D55+F55+H55</f>
        <v>803784.97</v>
      </c>
    </row>
    <row r="56" spans="1:10" ht="38.25" outlineLevel="1">
      <c r="A56" s="10" t="s">
        <v>83</v>
      </c>
      <c r="B56" s="11" t="s">
        <v>86</v>
      </c>
      <c r="C56" s="12">
        <v>0</v>
      </c>
      <c r="D56" s="12">
        <v>0</v>
      </c>
      <c r="E56" s="12">
        <v>0</v>
      </c>
      <c r="F56" s="12">
        <v>0</v>
      </c>
      <c r="G56" s="12">
        <v>1831952.4</v>
      </c>
      <c r="H56" s="12">
        <v>787294.97</v>
      </c>
      <c r="I56" s="26">
        <f t="shared" ref="I56:I57" si="13">C56+E56+G56</f>
        <v>1831952.4</v>
      </c>
      <c r="J56" s="27">
        <f t="shared" ref="J56:J57" si="14">D56+F56+H56</f>
        <v>787294.97</v>
      </c>
    </row>
    <row r="57" spans="1:10" ht="38.25" outlineLevel="1">
      <c r="A57" s="10" t="s">
        <v>87</v>
      </c>
      <c r="B57" s="11" t="s">
        <v>88</v>
      </c>
      <c r="C57" s="12">
        <v>0</v>
      </c>
      <c r="D57" s="12">
        <v>0</v>
      </c>
      <c r="E57" s="12">
        <v>0</v>
      </c>
      <c r="F57" s="12">
        <v>0</v>
      </c>
      <c r="G57" s="12">
        <v>137700</v>
      </c>
      <c r="H57" s="12">
        <v>16490</v>
      </c>
      <c r="I57" s="26">
        <f t="shared" si="13"/>
        <v>137700</v>
      </c>
      <c r="J57" s="27">
        <f t="shared" si="14"/>
        <v>16490</v>
      </c>
    </row>
    <row r="58" spans="1:10" ht="38.25">
      <c r="A58" s="6" t="s">
        <v>382</v>
      </c>
      <c r="B58" s="7" t="s">
        <v>89</v>
      </c>
      <c r="C58" s="8">
        <v>0</v>
      </c>
      <c r="D58" s="8">
        <v>0</v>
      </c>
      <c r="E58" s="8">
        <v>0</v>
      </c>
      <c r="F58" s="8">
        <v>0</v>
      </c>
      <c r="G58" s="8">
        <f>G59+G60</f>
        <v>1155000</v>
      </c>
      <c r="H58" s="8">
        <f>H59+H60</f>
        <v>382534</v>
      </c>
      <c r="I58" s="8">
        <f>C58+E58+G58</f>
        <v>1155000</v>
      </c>
      <c r="J58" s="9">
        <f>D58+F58+H58</f>
        <v>382534</v>
      </c>
    </row>
    <row r="59" spans="1:10" ht="38.25" outlineLevel="1">
      <c r="A59" s="10" t="s">
        <v>90</v>
      </c>
      <c r="B59" s="11" t="s">
        <v>91</v>
      </c>
      <c r="C59" s="12">
        <v>0</v>
      </c>
      <c r="D59" s="12">
        <v>0</v>
      </c>
      <c r="E59" s="12">
        <v>0</v>
      </c>
      <c r="F59" s="12">
        <v>0</v>
      </c>
      <c r="G59" s="12">
        <v>1040000</v>
      </c>
      <c r="H59" s="12">
        <v>342834</v>
      </c>
      <c r="I59" s="12">
        <v>740000</v>
      </c>
      <c r="J59" s="13">
        <v>0</v>
      </c>
    </row>
    <row r="60" spans="1:10" ht="38.25" outlineLevel="1">
      <c r="A60" s="10" t="s">
        <v>92</v>
      </c>
      <c r="B60" s="11" t="s">
        <v>93</v>
      </c>
      <c r="C60" s="12">
        <v>0</v>
      </c>
      <c r="D60" s="12">
        <v>0</v>
      </c>
      <c r="E60" s="12">
        <v>0</v>
      </c>
      <c r="F60" s="12">
        <v>0</v>
      </c>
      <c r="G60" s="12">
        <v>115000</v>
      </c>
      <c r="H60" s="12">
        <v>39700</v>
      </c>
      <c r="I60" s="12">
        <v>40000</v>
      </c>
      <c r="J60" s="13">
        <v>0</v>
      </c>
    </row>
    <row r="61" spans="1:10" ht="30">
      <c r="A61" s="3" t="s">
        <v>383</v>
      </c>
      <c r="B61" s="4" t="s">
        <v>94</v>
      </c>
      <c r="C61" s="5">
        <f>C62+C64</f>
        <v>1263441.81</v>
      </c>
      <c r="D61" s="5">
        <f t="shared" ref="D61:H61" si="15">D62+D64</f>
        <v>933719.39</v>
      </c>
      <c r="E61" s="5">
        <f t="shared" si="15"/>
        <v>18056965.43</v>
      </c>
      <c r="F61" s="5">
        <f t="shared" si="15"/>
        <v>2308683.48</v>
      </c>
      <c r="G61" s="5">
        <f t="shared" si="15"/>
        <v>65426558.75</v>
      </c>
      <c r="H61" s="5">
        <f t="shared" si="15"/>
        <v>21909891.510000002</v>
      </c>
      <c r="I61" s="5">
        <f t="shared" ref="I61:J63" si="16">C61+E61+G61</f>
        <v>84746965.989999995</v>
      </c>
      <c r="J61" s="5">
        <f t="shared" si="16"/>
        <v>25152294.380000003</v>
      </c>
    </row>
    <row r="62" spans="1:10">
      <c r="A62" s="6" t="s">
        <v>384</v>
      </c>
      <c r="B62" s="7" t="s">
        <v>95</v>
      </c>
      <c r="C62" s="8">
        <f t="shared" ref="C62:H62" si="17">C63</f>
        <v>1263441.81</v>
      </c>
      <c r="D62" s="8">
        <f t="shared" si="17"/>
        <v>933719.39</v>
      </c>
      <c r="E62" s="8">
        <f t="shared" si="17"/>
        <v>8965.43</v>
      </c>
      <c r="F62" s="8">
        <f t="shared" si="17"/>
        <v>6602.06</v>
      </c>
      <c r="G62" s="8">
        <f t="shared" si="17"/>
        <v>37077.699999999997</v>
      </c>
      <c r="H62" s="8">
        <f t="shared" si="17"/>
        <v>2829.38</v>
      </c>
      <c r="I62" s="8">
        <f t="shared" si="16"/>
        <v>1309484.94</v>
      </c>
      <c r="J62" s="8">
        <f t="shared" si="16"/>
        <v>943150.83000000007</v>
      </c>
    </row>
    <row r="63" spans="1:10" outlineLevel="1">
      <c r="A63" s="10" t="s">
        <v>96</v>
      </c>
      <c r="B63" s="11" t="s">
        <v>97</v>
      </c>
      <c r="C63" s="12">
        <v>1263441.81</v>
      </c>
      <c r="D63" s="12">
        <v>933719.39</v>
      </c>
      <c r="E63" s="12">
        <v>8965.43</v>
      </c>
      <c r="F63" s="12">
        <v>6602.06</v>
      </c>
      <c r="G63" s="12">
        <v>37077.699999999997</v>
      </c>
      <c r="H63" s="12">
        <v>2829.38</v>
      </c>
      <c r="I63" s="8">
        <f t="shared" si="16"/>
        <v>1309484.94</v>
      </c>
      <c r="J63" s="8">
        <f t="shared" si="16"/>
        <v>943150.83000000007</v>
      </c>
    </row>
    <row r="64" spans="1:10" ht="25.5">
      <c r="A64" s="6" t="s">
        <v>385</v>
      </c>
      <c r="B64" s="7" t="s">
        <v>98</v>
      </c>
      <c r="C64" s="8">
        <f>C65+C66+C67+C68</f>
        <v>0</v>
      </c>
      <c r="D64" s="8">
        <f t="shared" ref="D64:J64" si="18">D65+D66+D67+D68</f>
        <v>0</v>
      </c>
      <c r="E64" s="8">
        <f t="shared" si="18"/>
        <v>18048000</v>
      </c>
      <c r="F64" s="8">
        <f t="shared" si="18"/>
        <v>2302081.42</v>
      </c>
      <c r="G64" s="8">
        <f t="shared" si="18"/>
        <v>65389481.049999997</v>
      </c>
      <c r="H64" s="8">
        <f t="shared" si="18"/>
        <v>21907062.130000003</v>
      </c>
      <c r="I64" s="8">
        <f t="shared" si="18"/>
        <v>83437481.049999997</v>
      </c>
      <c r="J64" s="8">
        <f t="shared" si="18"/>
        <v>24209143.549999997</v>
      </c>
    </row>
    <row r="65" spans="1:10" ht="25.5" outlineLevel="1">
      <c r="A65" s="10" t="s">
        <v>99</v>
      </c>
      <c r="B65" s="11" t="s">
        <v>100</v>
      </c>
      <c r="C65" s="12">
        <v>0</v>
      </c>
      <c r="D65" s="12">
        <v>0</v>
      </c>
      <c r="E65" s="12">
        <v>11231600</v>
      </c>
      <c r="F65" s="12">
        <v>2302081.42</v>
      </c>
      <c r="G65" s="12">
        <v>11281198.26</v>
      </c>
      <c r="H65" s="12">
        <v>1151040.71</v>
      </c>
      <c r="I65" s="12">
        <f t="shared" ref="I65:I67" si="19">C65+E65+G65</f>
        <v>22512798.259999998</v>
      </c>
      <c r="J65" s="13">
        <f t="shared" ref="J65:J67" si="20">D65+F65+H65</f>
        <v>3453122.13</v>
      </c>
    </row>
    <row r="66" spans="1:10" ht="38.25" outlineLevel="1">
      <c r="A66" s="10" t="s">
        <v>101</v>
      </c>
      <c r="B66" s="11" t="s">
        <v>102</v>
      </c>
      <c r="C66" s="12">
        <v>0</v>
      </c>
      <c r="D66" s="12">
        <v>0</v>
      </c>
      <c r="E66" s="12">
        <v>6816400</v>
      </c>
      <c r="F66" s="12">
        <v>0</v>
      </c>
      <c r="G66" s="12">
        <v>6816338.9500000002</v>
      </c>
      <c r="H66" s="12">
        <v>0</v>
      </c>
      <c r="I66" s="12">
        <f t="shared" si="19"/>
        <v>13632738.949999999</v>
      </c>
      <c r="J66" s="13">
        <f t="shared" si="20"/>
        <v>0</v>
      </c>
    </row>
    <row r="67" spans="1:10" outlineLevel="1">
      <c r="A67" s="10" t="s">
        <v>103</v>
      </c>
      <c r="B67" s="11" t="s">
        <v>104</v>
      </c>
      <c r="C67" s="12">
        <v>0</v>
      </c>
      <c r="D67" s="12">
        <v>0</v>
      </c>
      <c r="E67" s="12">
        <v>0</v>
      </c>
      <c r="F67" s="12">
        <v>0</v>
      </c>
      <c r="G67" s="12">
        <v>27609718.84</v>
      </c>
      <c r="H67" s="12">
        <v>9969016.1400000006</v>
      </c>
      <c r="I67" s="12">
        <f t="shared" si="19"/>
        <v>27609718.84</v>
      </c>
      <c r="J67" s="13">
        <f t="shared" si="20"/>
        <v>9969016.1400000006</v>
      </c>
    </row>
    <row r="68" spans="1:10" outlineLevel="1">
      <c r="A68" s="10" t="s">
        <v>105</v>
      </c>
      <c r="B68" s="11" t="s">
        <v>106</v>
      </c>
      <c r="C68" s="12">
        <v>0</v>
      </c>
      <c r="D68" s="12">
        <v>0</v>
      </c>
      <c r="E68" s="12">
        <v>0</v>
      </c>
      <c r="F68" s="12">
        <v>0</v>
      </c>
      <c r="G68" s="12">
        <v>19682225</v>
      </c>
      <c r="H68" s="12">
        <v>10787005.279999999</v>
      </c>
      <c r="I68" s="12">
        <f t="shared" ref="I68:J71" si="21">C68+E68+G68</f>
        <v>19682225</v>
      </c>
      <c r="J68" s="13">
        <f t="shared" si="21"/>
        <v>10787005.279999999</v>
      </c>
    </row>
    <row r="69" spans="1:10" ht="30">
      <c r="A69" s="3" t="s">
        <v>386</v>
      </c>
      <c r="B69" s="4" t="s">
        <v>107</v>
      </c>
      <c r="C69" s="5">
        <f>C70+C72</f>
        <v>0</v>
      </c>
      <c r="D69" s="5">
        <f t="shared" ref="D69:H69" si="22">D70+D72</f>
        <v>0</v>
      </c>
      <c r="E69" s="5">
        <f t="shared" si="22"/>
        <v>101455254.59</v>
      </c>
      <c r="F69" s="5">
        <f t="shared" si="22"/>
        <v>74666235.650000006</v>
      </c>
      <c r="G69" s="5">
        <f t="shared" si="22"/>
        <v>28231332.449999999</v>
      </c>
      <c r="H69" s="5">
        <f t="shared" si="22"/>
        <v>17935279.809999999</v>
      </c>
      <c r="I69" s="5">
        <f t="shared" si="21"/>
        <v>129686587.04000001</v>
      </c>
      <c r="J69" s="5">
        <f t="shared" si="21"/>
        <v>92601515.460000008</v>
      </c>
    </row>
    <row r="70" spans="1:10" ht="38.25">
      <c r="A70" s="6" t="s">
        <v>387</v>
      </c>
      <c r="B70" s="7" t="s">
        <v>108</v>
      </c>
      <c r="C70" s="8">
        <f t="shared" ref="C70:H70" si="23">C71</f>
        <v>0</v>
      </c>
      <c r="D70" s="8">
        <f t="shared" si="23"/>
        <v>0</v>
      </c>
      <c r="E70" s="8">
        <f t="shared" si="23"/>
        <v>0</v>
      </c>
      <c r="F70" s="8">
        <f t="shared" si="23"/>
        <v>0</v>
      </c>
      <c r="G70" s="8">
        <f t="shared" si="23"/>
        <v>0</v>
      </c>
      <c r="H70" s="8">
        <f t="shared" si="23"/>
        <v>0</v>
      </c>
      <c r="I70" s="8">
        <f t="shared" si="21"/>
        <v>0</v>
      </c>
      <c r="J70" s="9">
        <f t="shared" si="21"/>
        <v>0</v>
      </c>
    </row>
    <row r="71" spans="1:10" ht="38.25" outlineLevel="1">
      <c r="A71" s="10" t="s">
        <v>109</v>
      </c>
      <c r="B71" s="11" t="s">
        <v>110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24">
        <f t="shared" si="21"/>
        <v>0</v>
      </c>
      <c r="J71" s="9">
        <f t="shared" si="21"/>
        <v>0</v>
      </c>
    </row>
    <row r="72" spans="1:10">
      <c r="A72" s="6" t="s">
        <v>388</v>
      </c>
      <c r="B72" s="7" t="s">
        <v>111</v>
      </c>
      <c r="C72" s="8">
        <f>C73+C74</f>
        <v>0</v>
      </c>
      <c r="D72" s="8">
        <f t="shared" ref="D72:I72" si="24">D73+D74</f>
        <v>0</v>
      </c>
      <c r="E72" s="8">
        <f t="shared" si="24"/>
        <v>101455254.59</v>
      </c>
      <c r="F72" s="8">
        <f t="shared" si="24"/>
        <v>74666235.650000006</v>
      </c>
      <c r="G72" s="8">
        <f t="shared" si="24"/>
        <v>28231332.449999999</v>
      </c>
      <c r="H72" s="8">
        <f t="shared" si="24"/>
        <v>17935279.809999999</v>
      </c>
      <c r="I72" s="8">
        <f t="shared" si="24"/>
        <v>129686587.03999999</v>
      </c>
      <c r="J72" s="8">
        <f>D72+F72+H72</f>
        <v>92601515.460000008</v>
      </c>
    </row>
    <row r="73" spans="1:10" ht="25.5" outlineLevel="1">
      <c r="A73" s="10" t="s">
        <v>112</v>
      </c>
      <c r="B73" s="11" t="s">
        <v>113</v>
      </c>
      <c r="C73" s="12">
        <v>0</v>
      </c>
      <c r="D73" s="12">
        <v>0</v>
      </c>
      <c r="E73" s="12">
        <v>60240979.939999998</v>
      </c>
      <c r="F73" s="12">
        <v>40040954.630000003</v>
      </c>
      <c r="G73" s="12">
        <v>17927756.239999998</v>
      </c>
      <c r="H73" s="12">
        <v>9780648.1999999993</v>
      </c>
      <c r="I73" s="12">
        <f>C73+E73+G73</f>
        <v>78168736.179999992</v>
      </c>
      <c r="J73" s="13">
        <f>D73+F73+H73</f>
        <v>49821602.829999998</v>
      </c>
    </row>
    <row r="74" spans="1:10" ht="38.25" outlineLevel="1">
      <c r="A74" s="10" t="s">
        <v>114</v>
      </c>
      <c r="B74" s="11" t="s">
        <v>115</v>
      </c>
      <c r="C74" s="12">
        <v>0</v>
      </c>
      <c r="D74" s="12">
        <v>0</v>
      </c>
      <c r="E74" s="12">
        <v>41214274.649999999</v>
      </c>
      <c r="F74" s="12">
        <v>34625281.020000003</v>
      </c>
      <c r="G74" s="12">
        <v>10303576.210000001</v>
      </c>
      <c r="H74" s="12">
        <v>8154631.6100000003</v>
      </c>
      <c r="I74" s="12">
        <f>C74+E74+G74</f>
        <v>51517850.859999999</v>
      </c>
      <c r="J74" s="13">
        <f>D74+F74+H74</f>
        <v>42779912.630000003</v>
      </c>
    </row>
    <row r="75" spans="1:10">
      <c r="A75" s="3" t="s">
        <v>389</v>
      </c>
      <c r="B75" s="4" t="s">
        <v>116</v>
      </c>
      <c r="C75" s="5">
        <f>C76+C78</f>
        <v>0</v>
      </c>
      <c r="D75" s="5">
        <f t="shared" ref="D75:J75" si="25">D76+D78</f>
        <v>0</v>
      </c>
      <c r="E75" s="5">
        <f t="shared" si="25"/>
        <v>0</v>
      </c>
      <c r="F75" s="5">
        <f t="shared" si="25"/>
        <v>0</v>
      </c>
      <c r="G75" s="5">
        <f t="shared" si="25"/>
        <v>1017000</v>
      </c>
      <c r="H75" s="5">
        <f t="shared" si="25"/>
        <v>326888.06</v>
      </c>
      <c r="I75" s="5">
        <f t="shared" si="25"/>
        <v>1017000</v>
      </c>
      <c r="J75" s="5">
        <f t="shared" si="25"/>
        <v>326888.06</v>
      </c>
    </row>
    <row r="76" spans="1:10">
      <c r="A76" s="6" t="s">
        <v>390</v>
      </c>
      <c r="B76" s="7" t="s">
        <v>117</v>
      </c>
      <c r="C76" s="8">
        <v>0</v>
      </c>
      <c r="D76" s="8">
        <v>0</v>
      </c>
      <c r="E76" s="8">
        <v>0</v>
      </c>
      <c r="F76" s="8">
        <v>0</v>
      </c>
      <c r="G76" s="8">
        <f>G77</f>
        <v>72000</v>
      </c>
      <c r="H76" s="8">
        <f>H77</f>
        <v>30000</v>
      </c>
      <c r="I76" s="8">
        <f t="shared" ref="I76:J78" si="26">C76+E76+G76</f>
        <v>72000</v>
      </c>
      <c r="J76" s="9">
        <f t="shared" si="26"/>
        <v>30000</v>
      </c>
    </row>
    <row r="77" spans="1:10" outlineLevel="1">
      <c r="A77" s="10" t="s">
        <v>118</v>
      </c>
      <c r="B77" s="11" t="s">
        <v>119</v>
      </c>
      <c r="C77" s="12">
        <v>0</v>
      </c>
      <c r="D77" s="12">
        <v>0</v>
      </c>
      <c r="E77" s="12">
        <v>0</v>
      </c>
      <c r="F77" s="12">
        <v>0</v>
      </c>
      <c r="G77" s="12">
        <v>72000</v>
      </c>
      <c r="H77" s="12">
        <v>30000</v>
      </c>
      <c r="I77" s="26">
        <f t="shared" si="26"/>
        <v>72000</v>
      </c>
      <c r="J77" s="27">
        <f t="shared" si="26"/>
        <v>30000</v>
      </c>
    </row>
    <row r="78" spans="1:10" ht="25.5">
      <c r="A78" s="6" t="s">
        <v>391</v>
      </c>
      <c r="B78" s="7" t="s">
        <v>120</v>
      </c>
      <c r="C78" s="8">
        <v>0</v>
      </c>
      <c r="D78" s="8">
        <v>0</v>
      </c>
      <c r="E78" s="8">
        <v>0</v>
      </c>
      <c r="F78" s="8">
        <v>0</v>
      </c>
      <c r="G78" s="8">
        <f>G79+G80+G81</f>
        <v>945000</v>
      </c>
      <c r="H78" s="8">
        <f>H79+H80+H81</f>
        <v>296888.06</v>
      </c>
      <c r="I78" s="8">
        <f t="shared" si="26"/>
        <v>945000</v>
      </c>
      <c r="J78" s="9">
        <f t="shared" si="26"/>
        <v>296888.06</v>
      </c>
    </row>
    <row r="79" spans="1:10" ht="25.5" outlineLevel="1">
      <c r="A79" s="10" t="s">
        <v>121</v>
      </c>
      <c r="B79" s="11" t="s">
        <v>122</v>
      </c>
      <c r="C79" s="12">
        <v>0</v>
      </c>
      <c r="D79" s="12">
        <v>0</v>
      </c>
      <c r="E79" s="12">
        <v>0</v>
      </c>
      <c r="F79" s="12">
        <v>0</v>
      </c>
      <c r="G79" s="12">
        <v>30000</v>
      </c>
      <c r="H79" s="12">
        <v>0</v>
      </c>
      <c r="I79" s="26">
        <f t="shared" ref="I79:I81" si="27">C79+E79+G79</f>
        <v>30000</v>
      </c>
      <c r="J79" s="27">
        <f t="shared" ref="J79:J81" si="28">D79+F79+H79</f>
        <v>0</v>
      </c>
    </row>
    <row r="80" spans="1:10" outlineLevel="1">
      <c r="A80" s="10" t="s">
        <v>123</v>
      </c>
      <c r="B80" s="11" t="s">
        <v>124</v>
      </c>
      <c r="C80" s="12">
        <v>0</v>
      </c>
      <c r="D80" s="12">
        <v>0</v>
      </c>
      <c r="E80" s="12">
        <v>0</v>
      </c>
      <c r="F80" s="12">
        <v>0</v>
      </c>
      <c r="G80" s="12">
        <v>75000</v>
      </c>
      <c r="H80" s="12">
        <v>9000</v>
      </c>
      <c r="I80" s="26">
        <f t="shared" si="27"/>
        <v>75000</v>
      </c>
      <c r="J80" s="27">
        <f t="shared" si="28"/>
        <v>9000</v>
      </c>
    </row>
    <row r="81" spans="1:10" outlineLevel="1">
      <c r="A81" s="10" t="s">
        <v>125</v>
      </c>
      <c r="B81" s="11" t="s">
        <v>126</v>
      </c>
      <c r="C81" s="12">
        <v>0</v>
      </c>
      <c r="D81" s="12">
        <v>0</v>
      </c>
      <c r="E81" s="12">
        <v>0</v>
      </c>
      <c r="F81" s="12">
        <v>0</v>
      </c>
      <c r="G81" s="12">
        <v>840000</v>
      </c>
      <c r="H81" s="12">
        <v>287888.06</v>
      </c>
      <c r="I81" s="26">
        <f t="shared" si="27"/>
        <v>840000</v>
      </c>
      <c r="J81" s="27">
        <f t="shared" si="28"/>
        <v>287888.06</v>
      </c>
    </row>
    <row r="82" spans="1:10">
      <c r="A82" s="3" t="s">
        <v>392</v>
      </c>
      <c r="B82" s="4" t="s">
        <v>127</v>
      </c>
      <c r="C82" s="5">
        <f t="shared" ref="C82:H82" si="29">C83+C91+C93</f>
        <v>0</v>
      </c>
      <c r="D82" s="5">
        <f t="shared" si="29"/>
        <v>0</v>
      </c>
      <c r="E82" s="5">
        <f t="shared" si="29"/>
        <v>9463155.8900000006</v>
      </c>
      <c r="F82" s="5">
        <f t="shared" si="29"/>
        <v>6524058.2999999998</v>
      </c>
      <c r="G82" s="5">
        <f t="shared" si="29"/>
        <v>9392140</v>
      </c>
      <c r="H82" s="5">
        <f t="shared" si="29"/>
        <v>6125933.4000000004</v>
      </c>
      <c r="I82" s="5">
        <f>C82+E82+G82</f>
        <v>18855295.890000001</v>
      </c>
      <c r="J82" s="5">
        <f>D82+F82+H82</f>
        <v>12649991.699999999</v>
      </c>
    </row>
    <row r="83" spans="1:10" ht="25.5">
      <c r="A83" s="6" t="s">
        <v>393</v>
      </c>
      <c r="B83" s="7" t="s">
        <v>128</v>
      </c>
      <c r="C83" s="8">
        <f>C84+C86+C87+C88</f>
        <v>0</v>
      </c>
      <c r="D83" s="8">
        <f>D84+D86+D87+D88</f>
        <v>0</v>
      </c>
      <c r="E83" s="8">
        <f t="shared" ref="E83:J83" si="30">E84+E86+E87+E88+E85+E89+E90</f>
        <v>8320355.8900000006</v>
      </c>
      <c r="F83" s="8">
        <f t="shared" si="30"/>
        <v>6168364.6200000001</v>
      </c>
      <c r="G83" s="8">
        <f t="shared" si="30"/>
        <v>6071340</v>
      </c>
      <c r="H83" s="8">
        <f t="shared" si="30"/>
        <v>3655628.99</v>
      </c>
      <c r="I83" s="8">
        <f t="shared" si="30"/>
        <v>14391695.890000001</v>
      </c>
      <c r="J83" s="8">
        <f t="shared" si="30"/>
        <v>9823993.6099999994</v>
      </c>
    </row>
    <row r="84" spans="1:10" ht="140.25" outlineLevel="1">
      <c r="A84" s="10" t="s">
        <v>129</v>
      </c>
      <c r="B84" s="11" t="s">
        <v>130</v>
      </c>
      <c r="C84" s="12">
        <v>0</v>
      </c>
      <c r="D84" s="12">
        <v>0</v>
      </c>
      <c r="E84" s="12">
        <v>1450505</v>
      </c>
      <c r="F84" s="12">
        <v>472985</v>
      </c>
      <c r="G84" s="12">
        <v>0</v>
      </c>
      <c r="H84" s="12">
        <v>0</v>
      </c>
      <c r="I84" s="28">
        <f>C84+E84+G84</f>
        <v>1450505</v>
      </c>
      <c r="J84" s="28">
        <f t="shared" ref="J84:J90" si="31">D84+F84+H84</f>
        <v>472985</v>
      </c>
    </row>
    <row r="85" spans="1:10" outlineLevel="1">
      <c r="A85" s="10" t="s">
        <v>457</v>
      </c>
      <c r="B85" s="11" t="s">
        <v>445</v>
      </c>
      <c r="C85" s="12">
        <v>0</v>
      </c>
      <c r="D85" s="12">
        <v>0</v>
      </c>
      <c r="E85" s="12">
        <v>0</v>
      </c>
      <c r="F85" s="12">
        <v>0</v>
      </c>
      <c r="G85" s="12">
        <v>102000</v>
      </c>
      <c r="H85" s="12">
        <v>102000</v>
      </c>
      <c r="I85" s="28">
        <f t="shared" ref="I85:I90" si="32">C85+E85+G85</f>
        <v>102000</v>
      </c>
      <c r="J85" s="28">
        <f t="shared" si="31"/>
        <v>102000</v>
      </c>
    </row>
    <row r="86" spans="1:10" outlineLevel="1">
      <c r="A86" s="10" t="s">
        <v>131</v>
      </c>
      <c r="B86" s="11" t="s">
        <v>132</v>
      </c>
      <c r="C86" s="12">
        <v>0</v>
      </c>
      <c r="D86" s="12">
        <v>0</v>
      </c>
      <c r="E86" s="12">
        <v>0</v>
      </c>
      <c r="F86" s="12">
        <v>0</v>
      </c>
      <c r="G86" s="12">
        <v>698000</v>
      </c>
      <c r="H86" s="12">
        <v>693983.99</v>
      </c>
      <c r="I86" s="28">
        <f t="shared" si="32"/>
        <v>698000</v>
      </c>
      <c r="J86" s="28">
        <f t="shared" si="31"/>
        <v>693983.99</v>
      </c>
    </row>
    <row r="87" spans="1:10" ht="25.5" outlineLevel="1">
      <c r="A87" s="10" t="s">
        <v>133</v>
      </c>
      <c r="B87" s="11" t="s">
        <v>134</v>
      </c>
      <c r="C87" s="12">
        <v>0</v>
      </c>
      <c r="D87" s="12">
        <v>0</v>
      </c>
      <c r="E87" s="12">
        <v>3302550.89</v>
      </c>
      <c r="F87" s="12">
        <v>3097171.62</v>
      </c>
      <c r="G87" s="12">
        <v>0</v>
      </c>
      <c r="H87" s="12">
        <v>0</v>
      </c>
      <c r="I87" s="28">
        <f t="shared" si="32"/>
        <v>3302550.89</v>
      </c>
      <c r="J87" s="28">
        <f t="shared" si="31"/>
        <v>3097171.62</v>
      </c>
    </row>
    <row r="88" spans="1:10" ht="38.25" outlineLevel="1">
      <c r="A88" s="10" t="s">
        <v>135</v>
      </c>
      <c r="B88" s="11" t="s">
        <v>136</v>
      </c>
      <c r="C88" s="12">
        <v>0</v>
      </c>
      <c r="D88" s="12">
        <v>0</v>
      </c>
      <c r="E88" s="12">
        <v>3567300</v>
      </c>
      <c r="F88" s="12">
        <v>2598208</v>
      </c>
      <c r="G88" s="12">
        <v>0</v>
      </c>
      <c r="H88" s="12">
        <v>0</v>
      </c>
      <c r="I88" s="28">
        <f t="shared" si="32"/>
        <v>3567300</v>
      </c>
      <c r="J88" s="28">
        <f t="shared" si="31"/>
        <v>2598208</v>
      </c>
    </row>
    <row r="89" spans="1:10" ht="76.5" outlineLevel="1">
      <c r="A89" s="10" t="s">
        <v>458</v>
      </c>
      <c r="B89" s="11" t="s">
        <v>446</v>
      </c>
      <c r="C89" s="12">
        <v>0</v>
      </c>
      <c r="D89" s="12">
        <v>0</v>
      </c>
      <c r="E89" s="12">
        <v>0</v>
      </c>
      <c r="F89" s="12">
        <v>0</v>
      </c>
      <c r="G89" s="12">
        <v>4491340</v>
      </c>
      <c r="H89" s="12">
        <v>2561145</v>
      </c>
      <c r="I89" s="28">
        <f t="shared" si="32"/>
        <v>4491340</v>
      </c>
      <c r="J89" s="28">
        <f t="shared" si="31"/>
        <v>2561145</v>
      </c>
    </row>
    <row r="90" spans="1:10" ht="51" outlineLevel="1">
      <c r="A90" s="10" t="s">
        <v>459</v>
      </c>
      <c r="B90" s="11" t="s">
        <v>447</v>
      </c>
      <c r="C90" s="12">
        <v>0</v>
      </c>
      <c r="D90" s="12">
        <v>0</v>
      </c>
      <c r="E90" s="12">
        <v>0</v>
      </c>
      <c r="F90" s="12">
        <v>0</v>
      </c>
      <c r="G90" s="12">
        <v>780000</v>
      </c>
      <c r="H90" s="12">
        <v>298500</v>
      </c>
      <c r="I90" s="28">
        <f t="shared" si="32"/>
        <v>780000</v>
      </c>
      <c r="J90" s="28">
        <f t="shared" si="31"/>
        <v>298500</v>
      </c>
    </row>
    <row r="91" spans="1:10" ht="25.5">
      <c r="A91" s="6" t="s">
        <v>394</v>
      </c>
      <c r="B91" s="7" t="s">
        <v>137</v>
      </c>
      <c r="C91" s="8">
        <v>0</v>
      </c>
      <c r="D91" s="8">
        <v>0</v>
      </c>
      <c r="E91" s="8">
        <v>0</v>
      </c>
      <c r="F91" s="8">
        <v>0</v>
      </c>
      <c r="G91" s="8">
        <v>3320800</v>
      </c>
      <c r="H91" s="8">
        <f>H92</f>
        <v>2470304.41</v>
      </c>
      <c r="I91" s="8">
        <f>C91+E91+G91</f>
        <v>3320800</v>
      </c>
      <c r="J91" s="9">
        <f>D91+F91+H91</f>
        <v>2470304.41</v>
      </c>
    </row>
    <row r="92" spans="1:10" ht="25.5" outlineLevel="1">
      <c r="A92" s="10" t="s">
        <v>138</v>
      </c>
      <c r="B92" s="11" t="s">
        <v>139</v>
      </c>
      <c r="C92" s="12">
        <v>0</v>
      </c>
      <c r="D92" s="12">
        <v>0</v>
      </c>
      <c r="E92" s="12">
        <v>0</v>
      </c>
      <c r="F92" s="12">
        <v>0</v>
      </c>
      <c r="G92" s="12">
        <v>3320800</v>
      </c>
      <c r="H92" s="12">
        <v>2470304.41</v>
      </c>
      <c r="I92" s="26">
        <f>C92+E92+G92</f>
        <v>3320800</v>
      </c>
      <c r="J92" s="27">
        <f>D92+F92+H92</f>
        <v>2470304.41</v>
      </c>
    </row>
    <row r="93" spans="1:10" ht="25.5">
      <c r="A93" s="6" t="s">
        <v>395</v>
      </c>
      <c r="B93" s="7" t="s">
        <v>140</v>
      </c>
      <c r="C93" s="8">
        <v>0</v>
      </c>
      <c r="D93" s="8">
        <v>0</v>
      </c>
      <c r="E93" s="29">
        <f>E94</f>
        <v>1142800</v>
      </c>
      <c r="F93" s="29">
        <f>F94</f>
        <v>355693.68</v>
      </c>
      <c r="G93" s="8">
        <v>0</v>
      </c>
      <c r="H93" s="8">
        <v>0</v>
      </c>
      <c r="I93" s="29">
        <f t="shared" ref="I93:I94" si="33">C93+E93+G93</f>
        <v>1142800</v>
      </c>
      <c r="J93" s="31">
        <f t="shared" ref="J93:J94" si="34">D93+F93+H93</f>
        <v>355693.68</v>
      </c>
    </row>
    <row r="94" spans="1:10" ht="25.5" outlineLevel="1">
      <c r="A94" s="10" t="s">
        <v>141</v>
      </c>
      <c r="B94" s="11" t="s">
        <v>142</v>
      </c>
      <c r="C94" s="12">
        <v>0</v>
      </c>
      <c r="D94" s="12">
        <v>0</v>
      </c>
      <c r="E94" s="12">
        <v>1142800</v>
      </c>
      <c r="F94" s="12">
        <v>355693.68</v>
      </c>
      <c r="G94" s="12">
        <v>0</v>
      </c>
      <c r="H94" s="12">
        <v>0</v>
      </c>
      <c r="I94" s="26">
        <f t="shared" si="33"/>
        <v>1142800</v>
      </c>
      <c r="J94" s="27">
        <f t="shared" si="34"/>
        <v>355693.68</v>
      </c>
    </row>
    <row r="95" spans="1:10">
      <c r="A95" s="3" t="s">
        <v>396</v>
      </c>
      <c r="B95" s="4" t="s">
        <v>143</v>
      </c>
      <c r="C95" s="5">
        <f>C96+C99+C101+C103+C107+C111+C113</f>
        <v>2615100</v>
      </c>
      <c r="D95" s="5">
        <f t="shared" ref="D95:J95" si="35">D96+D99+D101+D103+D107+D111+D113</f>
        <v>2615100</v>
      </c>
      <c r="E95" s="5">
        <f t="shared" si="35"/>
        <v>9512410.0999999996</v>
      </c>
      <c r="F95" s="5">
        <f t="shared" si="35"/>
        <v>6432552.6999999993</v>
      </c>
      <c r="G95" s="5">
        <f t="shared" si="35"/>
        <v>76751284.039999992</v>
      </c>
      <c r="H95" s="5">
        <f t="shared" si="35"/>
        <v>45842829.489999995</v>
      </c>
      <c r="I95" s="5">
        <f t="shared" si="35"/>
        <v>88878794.140000001</v>
      </c>
      <c r="J95" s="5">
        <f t="shared" si="35"/>
        <v>54890482.189999998</v>
      </c>
    </row>
    <row r="96" spans="1:10">
      <c r="A96" s="6" t="s">
        <v>397</v>
      </c>
      <c r="B96" s="7" t="s">
        <v>144</v>
      </c>
      <c r="C96" s="8">
        <f>C97+C98</f>
        <v>2615100</v>
      </c>
      <c r="D96" s="8">
        <f t="shared" ref="D96:J96" si="36">D97+D98</f>
        <v>2615100</v>
      </c>
      <c r="E96" s="8">
        <f t="shared" si="36"/>
        <v>50910.1</v>
      </c>
      <c r="F96" s="8">
        <f t="shared" si="36"/>
        <v>50910.1</v>
      </c>
      <c r="G96" s="8">
        <f t="shared" si="36"/>
        <v>50921.21</v>
      </c>
      <c r="H96" s="8">
        <f t="shared" si="36"/>
        <v>35910.1</v>
      </c>
      <c r="I96" s="8">
        <f t="shared" si="36"/>
        <v>2716931.31</v>
      </c>
      <c r="J96" s="8">
        <f t="shared" si="36"/>
        <v>2701920.2</v>
      </c>
    </row>
    <row r="97" spans="1:10" ht="38.25" outlineLevel="1">
      <c r="A97" s="10" t="s">
        <v>145</v>
      </c>
      <c r="B97" s="11" t="s">
        <v>146</v>
      </c>
      <c r="C97" s="12">
        <v>50000</v>
      </c>
      <c r="D97" s="12">
        <v>50000</v>
      </c>
      <c r="E97" s="12">
        <v>25000</v>
      </c>
      <c r="F97" s="12">
        <v>25000</v>
      </c>
      <c r="G97" s="12">
        <v>25000</v>
      </c>
      <c r="H97" s="12">
        <v>10000</v>
      </c>
      <c r="I97" s="12">
        <v>100000</v>
      </c>
      <c r="J97" s="13">
        <f>D97+F97+H97</f>
        <v>85000</v>
      </c>
    </row>
    <row r="98" spans="1:10" ht="25.5" outlineLevel="1">
      <c r="A98" s="10" t="s">
        <v>147</v>
      </c>
      <c r="B98" s="11" t="s">
        <v>148</v>
      </c>
      <c r="C98" s="12">
        <v>2565100</v>
      </c>
      <c r="D98" s="12">
        <v>2565100</v>
      </c>
      <c r="E98" s="12">
        <v>25910.1</v>
      </c>
      <c r="F98" s="12">
        <v>25910.1</v>
      </c>
      <c r="G98" s="12">
        <v>25921.21</v>
      </c>
      <c r="H98" s="12">
        <v>25910.1</v>
      </c>
      <c r="I98" s="12">
        <f>C98+E98+G98</f>
        <v>2616931.31</v>
      </c>
      <c r="J98" s="13">
        <f>D98+F98+H98</f>
        <v>2616920.2000000002</v>
      </c>
    </row>
    <row r="99" spans="1:10" ht="38.25">
      <c r="A99" s="6" t="s">
        <v>398</v>
      </c>
      <c r="B99" s="7" t="s">
        <v>149</v>
      </c>
      <c r="C99" s="8">
        <v>0</v>
      </c>
      <c r="D99" s="8">
        <v>0</v>
      </c>
      <c r="E99" s="8">
        <v>0</v>
      </c>
      <c r="F99" s="8">
        <v>0</v>
      </c>
      <c r="G99" s="8">
        <v>3880800</v>
      </c>
      <c r="H99" s="8">
        <f>H100</f>
        <v>973469</v>
      </c>
      <c r="I99" s="8">
        <v>3880800</v>
      </c>
      <c r="J99" s="32">
        <f>D99+F99+H99</f>
        <v>973469</v>
      </c>
    </row>
    <row r="100" spans="1:10" outlineLevel="1">
      <c r="A100" s="10" t="s">
        <v>150</v>
      </c>
      <c r="B100" s="11" t="s">
        <v>151</v>
      </c>
      <c r="C100" s="12">
        <v>0</v>
      </c>
      <c r="D100" s="12">
        <v>0</v>
      </c>
      <c r="E100" s="12">
        <v>0</v>
      </c>
      <c r="F100" s="12">
        <v>0</v>
      </c>
      <c r="G100" s="12">
        <v>3880800</v>
      </c>
      <c r="H100" s="12">
        <v>973469</v>
      </c>
      <c r="I100" s="12">
        <f>C100+E100+G100</f>
        <v>3880800</v>
      </c>
      <c r="J100" s="13">
        <f>D100+F100+H100</f>
        <v>973469</v>
      </c>
    </row>
    <row r="101" spans="1:10">
      <c r="A101" s="6" t="s">
        <v>399</v>
      </c>
      <c r="B101" s="7" t="s">
        <v>152</v>
      </c>
      <c r="C101" s="8">
        <v>0</v>
      </c>
      <c r="D101" s="8">
        <v>0</v>
      </c>
      <c r="E101" s="8">
        <v>0</v>
      </c>
      <c r="F101" s="8">
        <v>0</v>
      </c>
      <c r="G101" s="8">
        <f>G102</f>
        <v>38520924.210000001</v>
      </c>
      <c r="H101" s="8">
        <f>H102</f>
        <v>21706723.210000001</v>
      </c>
      <c r="I101" s="30">
        <f t="shared" ref="I101:I106" si="37">C101+E101+G101</f>
        <v>38520924.210000001</v>
      </c>
      <c r="J101" s="32">
        <f t="shared" ref="J101:J106" si="38">D101+F101+H101</f>
        <v>21706723.210000001</v>
      </c>
    </row>
    <row r="102" spans="1:10" ht="25.5" outlineLevel="1">
      <c r="A102" s="10" t="s">
        <v>153</v>
      </c>
      <c r="B102" s="11" t="s">
        <v>154</v>
      </c>
      <c r="C102" s="12">
        <v>0</v>
      </c>
      <c r="D102" s="12">
        <v>0</v>
      </c>
      <c r="E102" s="12">
        <v>0</v>
      </c>
      <c r="F102" s="12">
        <v>0</v>
      </c>
      <c r="G102" s="12">
        <v>38520924.210000001</v>
      </c>
      <c r="H102" s="12">
        <v>21706723.210000001</v>
      </c>
      <c r="I102" s="12">
        <f t="shared" si="37"/>
        <v>38520924.210000001</v>
      </c>
      <c r="J102" s="13">
        <f t="shared" si="38"/>
        <v>21706723.210000001</v>
      </c>
    </row>
    <row r="103" spans="1:10">
      <c r="A103" s="6" t="s">
        <v>400</v>
      </c>
      <c r="B103" s="7" t="s">
        <v>155</v>
      </c>
      <c r="C103" s="8">
        <f>C104+C105+C106</f>
        <v>0</v>
      </c>
      <c r="D103" s="8">
        <f t="shared" ref="D103:H103" si="39">D104+D105+D106</f>
        <v>0</v>
      </c>
      <c r="E103" s="8">
        <f t="shared" si="39"/>
        <v>0</v>
      </c>
      <c r="F103" s="8">
        <f t="shared" si="39"/>
        <v>0</v>
      </c>
      <c r="G103" s="8">
        <f t="shared" si="39"/>
        <v>29732482.710000001</v>
      </c>
      <c r="H103" s="8">
        <f t="shared" si="39"/>
        <v>20242728.539999999</v>
      </c>
      <c r="I103" s="30">
        <f t="shared" si="37"/>
        <v>29732482.710000001</v>
      </c>
      <c r="J103" s="32">
        <f t="shared" si="38"/>
        <v>20242728.539999999</v>
      </c>
    </row>
    <row r="104" spans="1:10" outlineLevel="1">
      <c r="A104" s="10" t="s">
        <v>156</v>
      </c>
      <c r="B104" s="11" t="s">
        <v>157</v>
      </c>
      <c r="C104" s="12">
        <v>0</v>
      </c>
      <c r="D104" s="12">
        <v>0</v>
      </c>
      <c r="E104" s="12">
        <v>0</v>
      </c>
      <c r="F104" s="12">
        <v>0</v>
      </c>
      <c r="G104" s="12">
        <v>5537400</v>
      </c>
      <c r="H104" s="12">
        <v>3743543.3</v>
      </c>
      <c r="I104" s="12">
        <f t="shared" si="37"/>
        <v>5537400</v>
      </c>
      <c r="J104" s="13">
        <f t="shared" si="38"/>
        <v>3743543.3</v>
      </c>
    </row>
    <row r="105" spans="1:10" outlineLevel="1">
      <c r="A105" s="10" t="s">
        <v>158</v>
      </c>
      <c r="B105" s="11" t="s">
        <v>159</v>
      </c>
      <c r="C105" s="12">
        <v>0</v>
      </c>
      <c r="D105" s="12">
        <v>0</v>
      </c>
      <c r="E105" s="12">
        <v>0</v>
      </c>
      <c r="F105" s="12">
        <v>0</v>
      </c>
      <c r="G105" s="12">
        <v>15266742.710000001</v>
      </c>
      <c r="H105" s="12">
        <v>10979616.24</v>
      </c>
      <c r="I105" s="12">
        <f t="shared" si="37"/>
        <v>15266742.710000001</v>
      </c>
      <c r="J105" s="13">
        <f t="shared" si="38"/>
        <v>10979616.24</v>
      </c>
    </row>
    <row r="106" spans="1:10" outlineLevel="1">
      <c r="A106" s="10" t="s">
        <v>160</v>
      </c>
      <c r="B106" s="11" t="s">
        <v>161</v>
      </c>
      <c r="C106" s="12">
        <v>0</v>
      </c>
      <c r="D106" s="12">
        <v>0</v>
      </c>
      <c r="E106" s="12">
        <v>0</v>
      </c>
      <c r="F106" s="12">
        <v>0</v>
      </c>
      <c r="G106" s="12">
        <v>8928340</v>
      </c>
      <c r="H106" s="12">
        <v>5519569</v>
      </c>
      <c r="I106" s="12">
        <f t="shared" si="37"/>
        <v>8928340</v>
      </c>
      <c r="J106" s="13">
        <f t="shared" si="38"/>
        <v>5519569</v>
      </c>
    </row>
    <row r="107" spans="1:10" ht="25.5">
      <c r="A107" s="6" t="s">
        <v>401</v>
      </c>
      <c r="B107" s="7" t="s">
        <v>162</v>
      </c>
      <c r="C107" s="8">
        <f>C108+C109+C110</f>
        <v>0</v>
      </c>
      <c r="D107" s="8">
        <f t="shared" ref="D107:H107" si="40">D108+D109+D110</f>
        <v>0</v>
      </c>
      <c r="E107" s="8">
        <f t="shared" si="40"/>
        <v>9461500</v>
      </c>
      <c r="F107" s="8">
        <f t="shared" si="40"/>
        <v>6381642.5999999996</v>
      </c>
      <c r="G107" s="8">
        <f t="shared" si="40"/>
        <v>712155.90999999992</v>
      </c>
      <c r="H107" s="8">
        <f t="shared" si="40"/>
        <v>480338.68999999994</v>
      </c>
      <c r="I107" s="8">
        <f>C107+E107+G107</f>
        <v>10173655.91</v>
      </c>
      <c r="J107" s="8">
        <f>D107+F107+H107</f>
        <v>6861981.2899999991</v>
      </c>
    </row>
    <row r="108" spans="1:10" ht="51" outlineLevel="1">
      <c r="A108" s="10" t="s">
        <v>163</v>
      </c>
      <c r="B108" s="11" t="s">
        <v>164</v>
      </c>
      <c r="C108" s="12">
        <v>0</v>
      </c>
      <c r="D108" s="12">
        <v>0</v>
      </c>
      <c r="E108" s="12">
        <v>5392600</v>
      </c>
      <c r="F108" s="12">
        <v>5138400</v>
      </c>
      <c r="G108" s="12">
        <v>405894.62</v>
      </c>
      <c r="H108" s="12">
        <v>386761.29</v>
      </c>
      <c r="I108" s="26">
        <f t="shared" ref="I108:I110" si="41">C108+E108+G108</f>
        <v>5798494.6200000001</v>
      </c>
      <c r="J108" s="26">
        <f t="shared" ref="J108:J110" si="42">D108+F108+H108</f>
        <v>5525161.29</v>
      </c>
    </row>
    <row r="109" spans="1:10" outlineLevel="1">
      <c r="A109" s="10" t="s">
        <v>165</v>
      </c>
      <c r="B109" s="11" t="s">
        <v>166</v>
      </c>
      <c r="C109" s="12">
        <v>0</v>
      </c>
      <c r="D109" s="12">
        <v>0</v>
      </c>
      <c r="E109" s="12">
        <v>148800</v>
      </c>
      <c r="F109" s="12">
        <v>148800</v>
      </c>
      <c r="G109" s="12">
        <v>11200</v>
      </c>
      <c r="H109" s="12">
        <v>11200</v>
      </c>
      <c r="I109" s="26">
        <f t="shared" si="41"/>
        <v>160000</v>
      </c>
      <c r="J109" s="26">
        <f t="shared" si="42"/>
        <v>160000</v>
      </c>
    </row>
    <row r="110" spans="1:10" ht="25.5" outlineLevel="1">
      <c r="A110" s="10" t="s">
        <v>167</v>
      </c>
      <c r="B110" s="11" t="s">
        <v>168</v>
      </c>
      <c r="C110" s="12">
        <v>0</v>
      </c>
      <c r="D110" s="12">
        <v>0</v>
      </c>
      <c r="E110" s="12">
        <v>3920100</v>
      </c>
      <c r="F110" s="12">
        <v>1094442.6000000001</v>
      </c>
      <c r="G110" s="12">
        <v>295061.28999999998</v>
      </c>
      <c r="H110" s="12">
        <v>82377.399999999994</v>
      </c>
      <c r="I110" s="26">
        <f t="shared" si="41"/>
        <v>4215161.29</v>
      </c>
      <c r="J110" s="26">
        <f t="shared" si="42"/>
        <v>1176820</v>
      </c>
    </row>
    <row r="111" spans="1:10" ht="38.25">
      <c r="A111" s="6" t="s">
        <v>402</v>
      </c>
      <c r="B111" s="7" t="s">
        <v>169</v>
      </c>
      <c r="C111" s="8">
        <v>0</v>
      </c>
      <c r="D111" s="8">
        <v>0</v>
      </c>
      <c r="E111" s="8">
        <v>0</v>
      </c>
      <c r="F111" s="8">
        <v>0</v>
      </c>
      <c r="G111" s="8">
        <f>G112</f>
        <v>445000</v>
      </c>
      <c r="H111" s="8">
        <f>H112</f>
        <v>324206.55</v>
      </c>
      <c r="I111" s="8">
        <f t="shared" ref="I111:J114" si="43">C111+E111+G111</f>
        <v>445000</v>
      </c>
      <c r="J111" s="9">
        <f t="shared" si="43"/>
        <v>324206.55</v>
      </c>
    </row>
    <row r="112" spans="1:10" ht="25.5" outlineLevel="1">
      <c r="A112" s="10" t="s">
        <v>170</v>
      </c>
      <c r="B112" s="11" t="s">
        <v>171</v>
      </c>
      <c r="C112" s="12">
        <v>0</v>
      </c>
      <c r="D112" s="12">
        <v>0</v>
      </c>
      <c r="E112" s="12">
        <v>0</v>
      </c>
      <c r="F112" s="12">
        <v>0</v>
      </c>
      <c r="G112" s="12">
        <v>445000</v>
      </c>
      <c r="H112" s="12">
        <v>324206.55</v>
      </c>
      <c r="I112" s="26">
        <f t="shared" si="43"/>
        <v>445000</v>
      </c>
      <c r="J112" s="27">
        <f t="shared" si="43"/>
        <v>324206.55</v>
      </c>
    </row>
    <row r="113" spans="1:10" ht="25.5">
      <c r="A113" s="6" t="s">
        <v>403</v>
      </c>
      <c r="B113" s="7" t="s">
        <v>172</v>
      </c>
      <c r="C113" s="8">
        <v>0</v>
      </c>
      <c r="D113" s="8">
        <v>0</v>
      </c>
      <c r="E113" s="8">
        <v>0</v>
      </c>
      <c r="F113" s="8">
        <v>0</v>
      </c>
      <c r="G113" s="8">
        <f>G114</f>
        <v>3409000</v>
      </c>
      <c r="H113" s="8">
        <f>H114</f>
        <v>2079453.4</v>
      </c>
      <c r="I113" s="8">
        <f t="shared" si="43"/>
        <v>3409000</v>
      </c>
      <c r="J113" s="9">
        <f t="shared" si="43"/>
        <v>2079453.4</v>
      </c>
    </row>
    <row r="114" spans="1:10" outlineLevel="1">
      <c r="A114" s="10" t="s">
        <v>173</v>
      </c>
      <c r="B114" s="11" t="s">
        <v>174</v>
      </c>
      <c r="C114" s="12">
        <v>0</v>
      </c>
      <c r="D114" s="12">
        <v>0</v>
      </c>
      <c r="E114" s="12">
        <v>0</v>
      </c>
      <c r="F114" s="12">
        <v>0</v>
      </c>
      <c r="G114" s="12">
        <v>3409000</v>
      </c>
      <c r="H114" s="12">
        <v>2079453.4</v>
      </c>
      <c r="I114" s="26">
        <f t="shared" si="43"/>
        <v>3409000</v>
      </c>
      <c r="J114" s="27">
        <f t="shared" si="43"/>
        <v>2079453.4</v>
      </c>
    </row>
    <row r="115" spans="1:10" ht="30">
      <c r="A115" s="3" t="s">
        <v>404</v>
      </c>
      <c r="B115" s="4" t="s">
        <v>175</v>
      </c>
      <c r="C115" s="5">
        <f>C116+C119+C121</f>
        <v>0</v>
      </c>
      <c r="D115" s="5">
        <f t="shared" ref="D115:J115" si="44">D116+D119+D121</f>
        <v>0</v>
      </c>
      <c r="E115" s="5">
        <f t="shared" si="44"/>
        <v>70184500</v>
      </c>
      <c r="F115" s="5">
        <f t="shared" si="44"/>
        <v>32698823.48</v>
      </c>
      <c r="G115" s="5">
        <f t="shared" si="44"/>
        <v>72865600</v>
      </c>
      <c r="H115" s="5">
        <f t="shared" si="44"/>
        <v>42160070.940000005</v>
      </c>
      <c r="I115" s="5">
        <f t="shared" si="44"/>
        <v>143050100</v>
      </c>
      <c r="J115" s="5">
        <f t="shared" si="44"/>
        <v>74858894.420000002</v>
      </c>
    </row>
    <row r="116" spans="1:10" ht="25.5">
      <c r="A116" s="6" t="s">
        <v>405</v>
      </c>
      <c r="B116" s="7" t="s">
        <v>176</v>
      </c>
      <c r="C116" s="8">
        <f>C117+C118</f>
        <v>0</v>
      </c>
      <c r="D116" s="8">
        <f t="shared" ref="D116:H116" si="45">D117+D118</f>
        <v>0</v>
      </c>
      <c r="E116" s="8">
        <f t="shared" si="45"/>
        <v>70184500</v>
      </c>
      <c r="F116" s="8">
        <f t="shared" si="45"/>
        <v>32698823.48</v>
      </c>
      <c r="G116" s="8">
        <f t="shared" si="45"/>
        <v>6792000</v>
      </c>
      <c r="H116" s="8">
        <f t="shared" si="45"/>
        <v>2461201.7799999998</v>
      </c>
      <c r="I116" s="8">
        <f>C116+E116+G116</f>
        <v>76976500</v>
      </c>
      <c r="J116" s="8">
        <f>D116+F116+H116</f>
        <v>35160025.259999998</v>
      </c>
    </row>
    <row r="117" spans="1:10" outlineLevel="1">
      <c r="A117" s="10" t="s">
        <v>177</v>
      </c>
      <c r="B117" s="11" t="s">
        <v>178</v>
      </c>
      <c r="C117" s="12">
        <v>0</v>
      </c>
      <c r="D117" s="12">
        <v>0</v>
      </c>
      <c r="E117" s="12">
        <v>0</v>
      </c>
      <c r="F117" s="12">
        <v>0</v>
      </c>
      <c r="G117" s="12">
        <v>1509295.7</v>
      </c>
      <c r="H117" s="12">
        <v>0</v>
      </c>
      <c r="I117" s="35">
        <f t="shared" ref="I117:I122" si="46">C117+E117+G117</f>
        <v>1509295.7</v>
      </c>
      <c r="J117" s="35">
        <f t="shared" ref="J117:J128" si="47">D117+F117+H117</f>
        <v>0</v>
      </c>
    </row>
    <row r="118" spans="1:10" ht="25.5" outlineLevel="1">
      <c r="A118" s="10" t="s">
        <v>179</v>
      </c>
      <c r="B118" s="11" t="s">
        <v>180</v>
      </c>
      <c r="C118" s="12">
        <v>0</v>
      </c>
      <c r="D118" s="12">
        <v>0</v>
      </c>
      <c r="E118" s="22">
        <v>70184500</v>
      </c>
      <c r="F118" s="12">
        <v>32698823.48</v>
      </c>
      <c r="G118" s="22">
        <v>5282704.3</v>
      </c>
      <c r="H118" s="12">
        <v>2461201.7799999998</v>
      </c>
      <c r="I118" s="35">
        <f t="shared" si="46"/>
        <v>75467204.299999997</v>
      </c>
      <c r="J118" s="35">
        <f t="shared" si="47"/>
        <v>35160025.259999998</v>
      </c>
    </row>
    <row r="119" spans="1:10" ht="25.5">
      <c r="A119" s="6" t="s">
        <v>406</v>
      </c>
      <c r="B119" s="7" t="s">
        <v>181</v>
      </c>
      <c r="C119" s="8">
        <v>0</v>
      </c>
      <c r="D119" s="8">
        <v>0</v>
      </c>
      <c r="E119" s="8">
        <v>0</v>
      </c>
      <c r="F119" s="8">
        <v>0</v>
      </c>
      <c r="G119" s="8">
        <f>G120</f>
        <v>64328600</v>
      </c>
      <c r="H119" s="8">
        <f>H120</f>
        <v>38570572.57</v>
      </c>
      <c r="I119" s="8">
        <f t="shared" si="46"/>
        <v>64328600</v>
      </c>
      <c r="J119" s="8">
        <f t="shared" si="47"/>
        <v>38570572.57</v>
      </c>
    </row>
    <row r="120" spans="1:10" outlineLevel="1">
      <c r="A120" s="10" t="s">
        <v>182</v>
      </c>
      <c r="B120" s="11" t="s">
        <v>183</v>
      </c>
      <c r="C120" s="12">
        <v>0</v>
      </c>
      <c r="D120" s="12">
        <v>0</v>
      </c>
      <c r="E120" s="12">
        <v>0</v>
      </c>
      <c r="F120" s="12">
        <v>0</v>
      </c>
      <c r="G120" s="12">
        <v>64328600</v>
      </c>
      <c r="H120" s="12">
        <v>38570572.57</v>
      </c>
      <c r="I120" s="35">
        <f t="shared" si="46"/>
        <v>64328600</v>
      </c>
      <c r="J120" s="35">
        <f t="shared" si="47"/>
        <v>38570572.57</v>
      </c>
    </row>
    <row r="121" spans="1:10" ht="25.5">
      <c r="A121" s="6" t="s">
        <v>407</v>
      </c>
      <c r="B121" s="7" t="s">
        <v>184</v>
      </c>
      <c r="C121" s="8">
        <v>0</v>
      </c>
      <c r="D121" s="8">
        <v>0</v>
      </c>
      <c r="E121" s="8">
        <v>0</v>
      </c>
      <c r="F121" s="8">
        <v>0</v>
      </c>
      <c r="G121" s="8">
        <v>1745000</v>
      </c>
      <c r="H121" s="8">
        <f>H122</f>
        <v>1128296.5900000001</v>
      </c>
      <c r="I121" s="8">
        <f t="shared" si="46"/>
        <v>1745000</v>
      </c>
      <c r="J121" s="8">
        <f t="shared" si="47"/>
        <v>1128296.5900000001</v>
      </c>
    </row>
    <row r="122" spans="1:10" outlineLevel="1">
      <c r="A122" s="10" t="s">
        <v>185</v>
      </c>
      <c r="B122" s="11" t="s">
        <v>186</v>
      </c>
      <c r="C122" s="12">
        <v>0</v>
      </c>
      <c r="D122" s="12">
        <v>0</v>
      </c>
      <c r="E122" s="12">
        <v>0</v>
      </c>
      <c r="F122" s="12">
        <v>0</v>
      </c>
      <c r="G122" s="12">
        <v>1745000</v>
      </c>
      <c r="H122" s="12">
        <v>1128296.5900000001</v>
      </c>
      <c r="I122" s="35">
        <f t="shared" si="46"/>
        <v>1745000</v>
      </c>
      <c r="J122" s="35">
        <f t="shared" si="47"/>
        <v>1128296.5900000001</v>
      </c>
    </row>
    <row r="123" spans="1:10">
      <c r="A123" s="3" t="s">
        <v>408</v>
      </c>
      <c r="B123" s="4" t="s">
        <v>187</v>
      </c>
      <c r="C123" s="5">
        <f>C124+C127</f>
        <v>0</v>
      </c>
      <c r="D123" s="5">
        <f t="shared" ref="D123:H123" si="48">D124+D127</f>
        <v>0</v>
      </c>
      <c r="E123" s="5">
        <f t="shared" si="48"/>
        <v>571500</v>
      </c>
      <c r="F123" s="5">
        <f t="shared" si="48"/>
        <v>324725.21999999997</v>
      </c>
      <c r="G123" s="5">
        <f t="shared" si="48"/>
        <v>1550000</v>
      </c>
      <c r="H123" s="5">
        <f t="shared" si="48"/>
        <v>843152.65</v>
      </c>
      <c r="I123" s="5">
        <f>C123+E123+G123</f>
        <v>2121500</v>
      </c>
      <c r="J123" s="5">
        <f>D123+F123+H123</f>
        <v>1167877.8700000001</v>
      </c>
    </row>
    <row r="124" spans="1:10" ht="25.5">
      <c r="A124" s="6" t="s">
        <v>409</v>
      </c>
      <c r="B124" s="7" t="s">
        <v>188</v>
      </c>
      <c r="C124" s="8">
        <v>0</v>
      </c>
      <c r="D124" s="8">
        <v>0</v>
      </c>
      <c r="E124" s="8">
        <v>0</v>
      </c>
      <c r="F124" s="8">
        <v>0</v>
      </c>
      <c r="G124" s="8">
        <f>G125+G126</f>
        <v>1550000</v>
      </c>
      <c r="H124" s="8">
        <f>H125+H126</f>
        <v>843152.65</v>
      </c>
      <c r="I124" s="8">
        <v>1250000</v>
      </c>
      <c r="J124" s="8">
        <f t="shared" si="47"/>
        <v>843152.65</v>
      </c>
    </row>
    <row r="125" spans="1:10" ht="25.5" outlineLevel="1">
      <c r="A125" s="10" t="s">
        <v>189</v>
      </c>
      <c r="B125" s="11" t="s">
        <v>190</v>
      </c>
      <c r="C125" s="12">
        <v>0</v>
      </c>
      <c r="D125" s="12">
        <v>0</v>
      </c>
      <c r="E125" s="12">
        <v>0</v>
      </c>
      <c r="F125" s="12">
        <v>0</v>
      </c>
      <c r="G125" s="12">
        <v>950000</v>
      </c>
      <c r="H125" s="12">
        <v>361625.02</v>
      </c>
      <c r="I125" s="36">
        <v>650000</v>
      </c>
      <c r="J125" s="26">
        <f t="shared" si="47"/>
        <v>361625.02</v>
      </c>
    </row>
    <row r="126" spans="1:10" ht="25.5" outlineLevel="1">
      <c r="A126" s="10" t="s">
        <v>191</v>
      </c>
      <c r="B126" s="11" t="s">
        <v>192</v>
      </c>
      <c r="C126" s="12">
        <v>0</v>
      </c>
      <c r="D126" s="12">
        <v>0</v>
      </c>
      <c r="E126" s="12">
        <v>0</v>
      </c>
      <c r="F126" s="12">
        <v>0</v>
      </c>
      <c r="G126" s="12">
        <v>600000</v>
      </c>
      <c r="H126" s="12">
        <v>481527.63</v>
      </c>
      <c r="I126" s="36">
        <v>600000</v>
      </c>
      <c r="J126" s="26">
        <f t="shared" si="47"/>
        <v>481527.63</v>
      </c>
    </row>
    <row r="127" spans="1:10">
      <c r="A127" s="6" t="s">
        <v>410</v>
      </c>
      <c r="B127" s="7" t="s">
        <v>193</v>
      </c>
      <c r="C127" s="8">
        <v>0</v>
      </c>
      <c r="D127" s="8">
        <v>0</v>
      </c>
      <c r="E127" s="8">
        <f>E128</f>
        <v>571500</v>
      </c>
      <c r="F127" s="8">
        <f>F128</f>
        <v>324725.21999999997</v>
      </c>
      <c r="G127" s="8">
        <v>0</v>
      </c>
      <c r="H127" s="8">
        <v>0</v>
      </c>
      <c r="I127" s="8">
        <v>571500</v>
      </c>
      <c r="J127" s="8">
        <f t="shared" si="47"/>
        <v>324725.21999999997</v>
      </c>
    </row>
    <row r="128" spans="1:10" outlineLevel="1">
      <c r="A128" s="10" t="s">
        <v>194</v>
      </c>
      <c r="B128" s="11" t="s">
        <v>195</v>
      </c>
      <c r="C128" s="12">
        <v>0</v>
      </c>
      <c r="D128" s="12">
        <v>0</v>
      </c>
      <c r="E128" s="12">
        <v>571500</v>
      </c>
      <c r="F128" s="12">
        <v>324725.21999999997</v>
      </c>
      <c r="G128" s="12">
        <v>0</v>
      </c>
      <c r="H128" s="12">
        <v>0</v>
      </c>
      <c r="I128" s="12">
        <v>571500</v>
      </c>
      <c r="J128" s="35">
        <f t="shared" si="47"/>
        <v>324725.21999999997</v>
      </c>
    </row>
    <row r="129" spans="1:10">
      <c r="A129" s="3" t="s">
        <v>411</v>
      </c>
      <c r="B129" s="4" t="s">
        <v>196</v>
      </c>
      <c r="C129" s="5">
        <f>C130+C133+C136+C143+C146+C148+C152+C155+C162</f>
        <v>72768562.319999993</v>
      </c>
      <c r="D129" s="5">
        <f t="shared" ref="D129:J129" si="49">D130+D133+D136+D143+D146+D148+D152+D155+D162</f>
        <v>52594022.810000002</v>
      </c>
      <c r="E129" s="5">
        <f t="shared" si="49"/>
        <v>658108066.07999992</v>
      </c>
      <c r="F129" s="5">
        <f t="shared" si="49"/>
        <v>452200196.80000001</v>
      </c>
      <c r="G129" s="5">
        <f t="shared" si="49"/>
        <v>155827890</v>
      </c>
      <c r="H129" s="5">
        <f t="shared" si="49"/>
        <v>77375421.700000003</v>
      </c>
      <c r="I129" s="5">
        <f t="shared" si="49"/>
        <v>886704518.39999998</v>
      </c>
      <c r="J129" s="5">
        <f t="shared" si="49"/>
        <v>582169641.31000006</v>
      </c>
    </row>
    <row r="130" spans="1:10" ht="25.5">
      <c r="A130" s="6" t="s">
        <v>443</v>
      </c>
      <c r="B130" s="7" t="s">
        <v>197</v>
      </c>
      <c r="C130" s="8">
        <f>C131+C132</f>
        <v>4731862.32</v>
      </c>
      <c r="D130" s="8">
        <f>D131+D132</f>
        <v>3665091.17</v>
      </c>
      <c r="E130" s="8">
        <f t="shared" ref="E130:H130" si="50">E131+E132</f>
        <v>32803.660000000003</v>
      </c>
      <c r="F130" s="8">
        <f t="shared" si="50"/>
        <v>25372.58</v>
      </c>
      <c r="G130" s="8">
        <f t="shared" si="50"/>
        <v>0</v>
      </c>
      <c r="H130" s="8">
        <f t="shared" si="50"/>
        <v>0</v>
      </c>
      <c r="I130" s="8">
        <f>C130+E130+G130</f>
        <v>4764665.9800000004</v>
      </c>
      <c r="J130" s="8">
        <f>D130+F130+H130</f>
        <v>3690463.75</v>
      </c>
    </row>
    <row r="131" spans="1:10" ht="89.25" outlineLevel="1">
      <c r="A131" s="10" t="s">
        <v>198</v>
      </c>
      <c r="B131" s="11" t="s">
        <v>199</v>
      </c>
      <c r="C131" s="12">
        <v>1484300</v>
      </c>
      <c r="D131" s="12">
        <v>1153230</v>
      </c>
      <c r="E131" s="12">
        <v>0</v>
      </c>
      <c r="F131" s="12">
        <v>0</v>
      </c>
      <c r="G131" s="12">
        <v>0</v>
      </c>
      <c r="H131" s="12">
        <v>0</v>
      </c>
      <c r="I131" s="26">
        <f t="shared" ref="I131:I132" si="51">C131+E131+G131</f>
        <v>1484300</v>
      </c>
      <c r="J131" s="26">
        <f t="shared" ref="J131:J132" si="52">D131+F131+H131</f>
        <v>1153230</v>
      </c>
    </row>
    <row r="132" spans="1:10" ht="38.25" outlineLevel="1">
      <c r="A132" s="10" t="s">
        <v>200</v>
      </c>
      <c r="B132" s="11" t="s">
        <v>201</v>
      </c>
      <c r="C132" s="12">
        <v>3247562.32</v>
      </c>
      <c r="D132" s="12">
        <v>2511861.17</v>
      </c>
      <c r="E132" s="12">
        <v>32803.660000000003</v>
      </c>
      <c r="F132" s="12">
        <v>25372.58</v>
      </c>
      <c r="G132" s="12">
        <v>0</v>
      </c>
      <c r="H132" s="12">
        <v>0</v>
      </c>
      <c r="I132" s="26">
        <f t="shared" si="51"/>
        <v>3280365.98</v>
      </c>
      <c r="J132" s="26">
        <f t="shared" si="52"/>
        <v>2537233.75</v>
      </c>
    </row>
    <row r="133" spans="1:10" ht="25.5">
      <c r="A133" s="6" t="s">
        <v>412</v>
      </c>
      <c r="B133" s="7" t="s">
        <v>202</v>
      </c>
      <c r="C133" s="8">
        <f>C134+C135</f>
        <v>0</v>
      </c>
      <c r="D133" s="8">
        <f t="shared" ref="D133:H133" si="53">D134+D135</f>
        <v>0</v>
      </c>
      <c r="E133" s="8">
        <f t="shared" si="53"/>
        <v>9981600</v>
      </c>
      <c r="F133" s="8">
        <f t="shared" si="53"/>
        <v>0</v>
      </c>
      <c r="G133" s="8">
        <f t="shared" si="53"/>
        <v>11611979.17</v>
      </c>
      <c r="H133" s="8">
        <f t="shared" si="53"/>
        <v>204632.56</v>
      </c>
      <c r="I133" s="8">
        <f t="shared" ref="I133:J135" si="54">C133+E133+G133</f>
        <v>21593579.170000002</v>
      </c>
      <c r="J133" s="8">
        <f t="shared" si="54"/>
        <v>204632.56</v>
      </c>
    </row>
    <row r="134" spans="1:10" ht="25.5" outlineLevel="1">
      <c r="A134" s="10" t="s">
        <v>203</v>
      </c>
      <c r="B134" s="11" t="s">
        <v>204</v>
      </c>
      <c r="C134" s="12">
        <v>0</v>
      </c>
      <c r="D134" s="12">
        <v>0</v>
      </c>
      <c r="E134" s="12">
        <v>0</v>
      </c>
      <c r="F134" s="12">
        <v>0</v>
      </c>
      <c r="G134" s="12">
        <v>10860675.939999999</v>
      </c>
      <c r="H134" s="12">
        <v>204632.56</v>
      </c>
      <c r="I134" s="12">
        <f t="shared" si="54"/>
        <v>10860675.939999999</v>
      </c>
      <c r="J134" s="13">
        <f t="shared" si="54"/>
        <v>204632.56</v>
      </c>
    </row>
    <row r="135" spans="1:10" ht="38.25" outlineLevel="1">
      <c r="A135" s="10" t="s">
        <v>205</v>
      </c>
      <c r="B135" s="11" t="s">
        <v>206</v>
      </c>
      <c r="C135" s="12">
        <v>0</v>
      </c>
      <c r="D135" s="12">
        <v>0</v>
      </c>
      <c r="E135" s="12">
        <v>9981600</v>
      </c>
      <c r="F135" s="12">
        <v>0</v>
      </c>
      <c r="G135" s="12">
        <v>751303.23</v>
      </c>
      <c r="H135" s="12">
        <v>0</v>
      </c>
      <c r="I135" s="12">
        <f t="shared" si="54"/>
        <v>10732903.23</v>
      </c>
      <c r="J135" s="13">
        <f t="shared" si="54"/>
        <v>0</v>
      </c>
    </row>
    <row r="136" spans="1:10" ht="25.5">
      <c r="A136" s="6" t="s">
        <v>413</v>
      </c>
      <c r="B136" s="7" t="s">
        <v>207</v>
      </c>
      <c r="C136" s="8">
        <f>C137+C138+C139+C140+C141+C142</f>
        <v>0</v>
      </c>
      <c r="D136" s="8">
        <f t="shared" ref="D136:H136" si="55">D137+D138+D139+D140+D141+D142</f>
        <v>0</v>
      </c>
      <c r="E136" s="8">
        <f t="shared" si="55"/>
        <v>7241300</v>
      </c>
      <c r="F136" s="8">
        <f t="shared" si="55"/>
        <v>6827900</v>
      </c>
      <c r="G136" s="8">
        <f t="shared" si="55"/>
        <v>127815030.49999999</v>
      </c>
      <c r="H136" s="8">
        <f t="shared" si="55"/>
        <v>66125193.830000006</v>
      </c>
      <c r="I136" s="8">
        <f>C136+E136+G136</f>
        <v>135056330.5</v>
      </c>
      <c r="J136" s="8">
        <f>H136+F136+D136</f>
        <v>72953093.830000013</v>
      </c>
    </row>
    <row r="137" spans="1:10" outlineLevel="1">
      <c r="A137" s="10" t="s">
        <v>208</v>
      </c>
      <c r="B137" s="11" t="s">
        <v>209</v>
      </c>
      <c r="C137" s="12">
        <v>0</v>
      </c>
      <c r="D137" s="12">
        <v>0</v>
      </c>
      <c r="E137" s="12">
        <v>0</v>
      </c>
      <c r="F137" s="12">
        <v>0</v>
      </c>
      <c r="G137" s="12">
        <v>4850809.67</v>
      </c>
      <c r="H137" s="12">
        <v>1311238.96</v>
      </c>
      <c r="I137" s="12">
        <f>C137+E137+G137</f>
        <v>4850809.67</v>
      </c>
      <c r="J137" s="13">
        <f>D137+F137+H137</f>
        <v>1311238.96</v>
      </c>
    </row>
    <row r="138" spans="1:10" ht="25.5" outlineLevel="1">
      <c r="A138" s="10" t="s">
        <v>210</v>
      </c>
      <c r="B138" s="11" t="s">
        <v>211</v>
      </c>
      <c r="C138" s="12">
        <v>0</v>
      </c>
      <c r="D138" s="12">
        <v>0</v>
      </c>
      <c r="E138" s="12">
        <v>0</v>
      </c>
      <c r="F138" s="12">
        <v>0</v>
      </c>
      <c r="G138" s="12">
        <v>23970900</v>
      </c>
      <c r="H138" s="12">
        <v>16258838</v>
      </c>
      <c r="I138" s="12">
        <f t="shared" ref="I138:I142" si="56">C138+E138+G138</f>
        <v>23970900</v>
      </c>
      <c r="J138" s="13">
        <f t="shared" ref="J138:J142" si="57">D138+F138+H138</f>
        <v>16258838</v>
      </c>
    </row>
    <row r="139" spans="1:10" ht="25.5" outlineLevel="1">
      <c r="A139" s="10" t="s">
        <v>212</v>
      </c>
      <c r="B139" s="11" t="s">
        <v>213</v>
      </c>
      <c r="C139" s="12">
        <v>0</v>
      </c>
      <c r="D139" s="12">
        <v>0</v>
      </c>
      <c r="E139" s="12">
        <v>0</v>
      </c>
      <c r="F139" s="12">
        <v>0</v>
      </c>
      <c r="G139" s="12">
        <v>48193720.829999998</v>
      </c>
      <c r="H139" s="12">
        <v>25556050</v>
      </c>
      <c r="I139" s="12">
        <f t="shared" si="56"/>
        <v>48193720.829999998</v>
      </c>
      <c r="J139" s="13">
        <f t="shared" si="57"/>
        <v>25556050</v>
      </c>
    </row>
    <row r="140" spans="1:10" ht="25.5" outlineLevel="1">
      <c r="A140" s="10" t="s">
        <v>214</v>
      </c>
      <c r="B140" s="11" t="s">
        <v>215</v>
      </c>
      <c r="C140" s="12">
        <v>0</v>
      </c>
      <c r="D140" s="12">
        <v>0</v>
      </c>
      <c r="E140" s="12">
        <v>0</v>
      </c>
      <c r="F140" s="12">
        <v>0</v>
      </c>
      <c r="G140" s="12">
        <v>39303672.039999999</v>
      </c>
      <c r="H140" s="12">
        <v>19554831.670000002</v>
      </c>
      <c r="I140" s="12">
        <f t="shared" si="56"/>
        <v>39303672.039999999</v>
      </c>
      <c r="J140" s="13">
        <f t="shared" si="57"/>
        <v>19554831.670000002</v>
      </c>
    </row>
    <row r="141" spans="1:10" ht="63.75" outlineLevel="1">
      <c r="A141" s="10" t="s">
        <v>216</v>
      </c>
      <c r="B141" s="11" t="s">
        <v>217</v>
      </c>
      <c r="C141" s="12">
        <v>0</v>
      </c>
      <c r="D141" s="12">
        <v>0</v>
      </c>
      <c r="E141" s="12">
        <v>7241300</v>
      </c>
      <c r="F141" s="12">
        <v>6827900</v>
      </c>
      <c r="G141" s="12">
        <v>513927.96</v>
      </c>
      <c r="H141" s="12">
        <v>513927.96</v>
      </c>
      <c r="I141" s="12">
        <f t="shared" si="56"/>
        <v>7755227.96</v>
      </c>
      <c r="J141" s="13">
        <f t="shared" si="57"/>
        <v>7341827.96</v>
      </c>
    </row>
    <row r="142" spans="1:10" outlineLevel="1">
      <c r="A142" s="10" t="s">
        <v>218</v>
      </c>
      <c r="B142" s="11" t="s">
        <v>219</v>
      </c>
      <c r="C142" s="12">
        <v>0</v>
      </c>
      <c r="D142" s="12">
        <v>0</v>
      </c>
      <c r="E142" s="12">
        <v>0</v>
      </c>
      <c r="F142" s="12">
        <v>0</v>
      </c>
      <c r="G142" s="12">
        <v>10982000</v>
      </c>
      <c r="H142" s="12">
        <v>2930307.24</v>
      </c>
      <c r="I142" s="12">
        <f t="shared" si="56"/>
        <v>10982000</v>
      </c>
      <c r="J142" s="13">
        <f t="shared" si="57"/>
        <v>2930307.24</v>
      </c>
    </row>
    <row r="143" spans="1:10" ht="51">
      <c r="A143" s="6" t="s">
        <v>414</v>
      </c>
      <c r="B143" s="7" t="s">
        <v>220</v>
      </c>
      <c r="C143" s="8">
        <f>C144+C145</f>
        <v>0</v>
      </c>
      <c r="D143" s="8">
        <f t="shared" ref="D143:J143" si="58">D144+D145</f>
        <v>0</v>
      </c>
      <c r="E143" s="8">
        <f t="shared" si="58"/>
        <v>629494000</v>
      </c>
      <c r="F143" s="8">
        <f t="shared" si="58"/>
        <v>438172500</v>
      </c>
      <c r="G143" s="8">
        <f t="shared" si="58"/>
        <v>0</v>
      </c>
      <c r="H143" s="8">
        <f t="shared" si="58"/>
        <v>0</v>
      </c>
      <c r="I143" s="8">
        <f t="shared" si="58"/>
        <v>629494000</v>
      </c>
      <c r="J143" s="8">
        <f t="shared" si="58"/>
        <v>438172500</v>
      </c>
    </row>
    <row r="144" spans="1:10" ht="38.25" outlineLevel="1">
      <c r="A144" s="10" t="s">
        <v>221</v>
      </c>
      <c r="B144" s="11" t="s">
        <v>222</v>
      </c>
      <c r="C144" s="12">
        <v>0</v>
      </c>
      <c r="D144" s="12">
        <v>0</v>
      </c>
      <c r="E144" s="12">
        <v>180272800</v>
      </c>
      <c r="F144" s="12">
        <v>126515200</v>
      </c>
      <c r="G144" s="12">
        <v>0</v>
      </c>
      <c r="H144" s="12">
        <v>0</v>
      </c>
      <c r="I144" s="12">
        <f>C144+E144+G144</f>
        <v>180272800</v>
      </c>
      <c r="J144" s="13">
        <f>D144+F144+H144</f>
        <v>126515200</v>
      </c>
    </row>
    <row r="145" spans="1:10" ht="63.75" outlineLevel="1">
      <c r="A145" s="10" t="s">
        <v>223</v>
      </c>
      <c r="B145" s="11" t="s">
        <v>224</v>
      </c>
      <c r="C145" s="12">
        <v>0</v>
      </c>
      <c r="D145" s="12">
        <v>0</v>
      </c>
      <c r="E145" s="12">
        <v>449221200</v>
      </c>
      <c r="F145" s="13">
        <v>311657300</v>
      </c>
      <c r="G145" s="12">
        <v>0</v>
      </c>
      <c r="H145" s="12">
        <v>0</v>
      </c>
      <c r="I145" s="12">
        <f>C145+E145+G145</f>
        <v>449221200</v>
      </c>
      <c r="J145" s="13">
        <f>D145+F145+H145</f>
        <v>311657300</v>
      </c>
    </row>
    <row r="146" spans="1:10" ht="25.5">
      <c r="A146" s="6" t="s">
        <v>415</v>
      </c>
      <c r="B146" s="7" t="s">
        <v>225</v>
      </c>
      <c r="C146" s="8">
        <f>C147</f>
        <v>46872000</v>
      </c>
      <c r="D146" s="8">
        <f>D147</f>
        <v>33250280</v>
      </c>
      <c r="E146" s="8">
        <v>0</v>
      </c>
      <c r="F146" s="8">
        <v>0</v>
      </c>
      <c r="G146" s="8">
        <v>0</v>
      </c>
      <c r="H146" s="8">
        <v>0</v>
      </c>
      <c r="I146" s="37">
        <f t="shared" ref="I146:I151" si="59">C146+E146+G146</f>
        <v>46872000</v>
      </c>
      <c r="J146" s="38">
        <f t="shared" ref="J146:J151" si="60">D146+F146+H146</f>
        <v>33250280</v>
      </c>
    </row>
    <row r="147" spans="1:10" ht="76.5" outlineLevel="1">
      <c r="A147" s="10" t="s">
        <v>226</v>
      </c>
      <c r="B147" s="11" t="s">
        <v>227</v>
      </c>
      <c r="C147" s="12">
        <v>46872000</v>
      </c>
      <c r="D147" s="12">
        <v>33250280</v>
      </c>
      <c r="E147" s="12">
        <v>0</v>
      </c>
      <c r="F147" s="12">
        <v>0</v>
      </c>
      <c r="G147" s="12">
        <v>0</v>
      </c>
      <c r="H147" s="12">
        <v>0</v>
      </c>
      <c r="I147" s="12">
        <f t="shared" si="59"/>
        <v>46872000</v>
      </c>
      <c r="J147" s="13">
        <f t="shared" si="60"/>
        <v>33250280</v>
      </c>
    </row>
    <row r="148" spans="1:10" ht="25.5">
      <c r="A148" s="6" t="s">
        <v>416</v>
      </c>
      <c r="B148" s="7" t="s">
        <v>228</v>
      </c>
      <c r="C148" s="8">
        <f>C149+C151</f>
        <v>0</v>
      </c>
      <c r="D148" s="8">
        <f t="shared" ref="D148:F148" si="61">D149+D151</f>
        <v>0</v>
      </c>
      <c r="E148" s="8">
        <f t="shared" si="61"/>
        <v>3672400</v>
      </c>
      <c r="F148" s="8">
        <f t="shared" si="61"/>
        <v>2530000</v>
      </c>
      <c r="G148" s="8">
        <f>G149+G151+G150</f>
        <v>500000</v>
      </c>
      <c r="H148" s="8">
        <f>H149+H151+H150</f>
        <v>36000</v>
      </c>
      <c r="I148" s="37">
        <f t="shared" si="59"/>
        <v>4172400</v>
      </c>
      <c r="J148" s="38">
        <f t="shared" si="60"/>
        <v>2566000</v>
      </c>
    </row>
    <row r="149" spans="1:10" outlineLevel="1">
      <c r="A149" s="10" t="s">
        <v>118</v>
      </c>
      <c r="B149" s="11" t="s">
        <v>229</v>
      </c>
      <c r="C149" s="12">
        <v>0</v>
      </c>
      <c r="D149" s="12">
        <v>0</v>
      </c>
      <c r="E149" s="12">
        <v>0</v>
      </c>
      <c r="F149" s="12">
        <v>0</v>
      </c>
      <c r="G149" s="12">
        <v>446000</v>
      </c>
      <c r="H149" s="12">
        <v>0</v>
      </c>
      <c r="I149" s="12">
        <f t="shared" si="59"/>
        <v>446000</v>
      </c>
      <c r="J149" s="13">
        <f t="shared" si="60"/>
        <v>0</v>
      </c>
    </row>
    <row r="150" spans="1:10" ht="51" outlineLevel="1">
      <c r="A150" s="10" t="s">
        <v>472</v>
      </c>
      <c r="B150" s="11" t="s">
        <v>471</v>
      </c>
      <c r="C150" s="12">
        <v>0</v>
      </c>
      <c r="D150" s="12">
        <v>0</v>
      </c>
      <c r="E150" s="12">
        <v>0</v>
      </c>
      <c r="F150" s="12">
        <v>0</v>
      </c>
      <c r="G150" s="12">
        <v>54000</v>
      </c>
      <c r="H150" s="12">
        <v>36000</v>
      </c>
      <c r="I150" s="12">
        <f t="shared" si="59"/>
        <v>54000</v>
      </c>
      <c r="J150" s="13">
        <f t="shared" si="60"/>
        <v>36000</v>
      </c>
    </row>
    <row r="151" spans="1:10" ht="102" outlineLevel="1">
      <c r="A151" s="10" t="s">
        <v>230</v>
      </c>
      <c r="B151" s="11" t="s">
        <v>231</v>
      </c>
      <c r="C151" s="12">
        <v>0</v>
      </c>
      <c r="D151" s="12">
        <v>0</v>
      </c>
      <c r="E151" s="12">
        <v>3672400</v>
      </c>
      <c r="F151" s="12">
        <v>2530000</v>
      </c>
      <c r="G151" s="12">
        <v>0</v>
      </c>
      <c r="H151" s="12">
        <v>0</v>
      </c>
      <c r="I151" s="12">
        <f t="shared" si="59"/>
        <v>3672400</v>
      </c>
      <c r="J151" s="13">
        <f t="shared" si="60"/>
        <v>2530000</v>
      </c>
    </row>
    <row r="152" spans="1:10" ht="25.5">
      <c r="A152" s="6" t="s">
        <v>417</v>
      </c>
      <c r="B152" s="7" t="s">
        <v>232</v>
      </c>
      <c r="C152" s="8">
        <f>C153+C154</f>
        <v>0</v>
      </c>
      <c r="D152" s="8">
        <f t="shared" ref="D152:H152" si="62">D153+D154</f>
        <v>0</v>
      </c>
      <c r="E152" s="8">
        <f t="shared" si="62"/>
        <v>0</v>
      </c>
      <c r="F152" s="8">
        <f t="shared" si="62"/>
        <v>0</v>
      </c>
      <c r="G152" s="8">
        <f t="shared" si="62"/>
        <v>3960700</v>
      </c>
      <c r="H152" s="8">
        <f t="shared" si="62"/>
        <v>3315757.6</v>
      </c>
      <c r="I152" s="8">
        <f>C152+E152+G152</f>
        <v>3960700</v>
      </c>
      <c r="J152" s="8">
        <f>D152+F152+H152</f>
        <v>3315757.6</v>
      </c>
    </row>
    <row r="153" spans="1:10" outlineLevel="1">
      <c r="A153" s="10" t="s">
        <v>233</v>
      </c>
      <c r="B153" s="11" t="s">
        <v>234</v>
      </c>
      <c r="C153" s="12">
        <v>0</v>
      </c>
      <c r="D153" s="12">
        <v>0</v>
      </c>
      <c r="E153" s="12">
        <v>0</v>
      </c>
      <c r="F153" s="12">
        <v>0</v>
      </c>
      <c r="G153" s="12">
        <v>2447910</v>
      </c>
      <c r="H153" s="12">
        <v>2447910</v>
      </c>
      <c r="I153" s="12">
        <f>G153</f>
        <v>2447910</v>
      </c>
      <c r="J153" s="26">
        <f t="shared" ref="J153:J154" si="63">D153+F153+H153</f>
        <v>2447910</v>
      </c>
    </row>
    <row r="154" spans="1:10" outlineLevel="1">
      <c r="A154" s="10" t="s">
        <v>235</v>
      </c>
      <c r="B154" s="11" t="s">
        <v>236</v>
      </c>
      <c r="C154" s="12">
        <v>0</v>
      </c>
      <c r="D154" s="12">
        <v>0</v>
      </c>
      <c r="E154" s="12">
        <v>0</v>
      </c>
      <c r="F154" s="12">
        <v>0</v>
      </c>
      <c r="G154" s="12">
        <v>1512790</v>
      </c>
      <c r="H154" s="12">
        <v>867847.6</v>
      </c>
      <c r="I154" s="12">
        <f>G154</f>
        <v>1512790</v>
      </c>
      <c r="J154" s="26">
        <f t="shared" si="63"/>
        <v>867847.6</v>
      </c>
    </row>
    <row r="155" spans="1:10">
      <c r="A155" s="6" t="s">
        <v>418</v>
      </c>
      <c r="B155" s="7" t="s">
        <v>237</v>
      </c>
      <c r="C155" s="8">
        <f>C156+C157+C158+C159+C160+C161</f>
        <v>21164700</v>
      </c>
      <c r="D155" s="8">
        <f t="shared" ref="D155:H155" si="64">D156+D157+D158+D159+D160+D161</f>
        <v>15678651.640000001</v>
      </c>
      <c r="E155" s="8">
        <f t="shared" si="64"/>
        <v>4378262.42</v>
      </c>
      <c r="F155" s="8">
        <f t="shared" si="64"/>
        <v>2379248.85</v>
      </c>
      <c r="G155" s="8">
        <f t="shared" si="64"/>
        <v>6522300</v>
      </c>
      <c r="H155" s="8">
        <f t="shared" si="64"/>
        <v>4341649.99</v>
      </c>
      <c r="I155" s="8">
        <f>C155+E155+G155</f>
        <v>32065262.420000002</v>
      </c>
      <c r="J155" s="8">
        <f>D155+F155+H155</f>
        <v>22399550.480000004</v>
      </c>
    </row>
    <row r="156" spans="1:10" ht="63.75" outlineLevel="1">
      <c r="A156" s="10" t="s">
        <v>238</v>
      </c>
      <c r="B156" s="11" t="s">
        <v>239</v>
      </c>
      <c r="C156" s="12">
        <v>0</v>
      </c>
      <c r="D156" s="12">
        <v>0</v>
      </c>
      <c r="E156" s="23">
        <v>1952100</v>
      </c>
      <c r="F156" s="23">
        <v>975000</v>
      </c>
      <c r="G156" s="23">
        <v>650700</v>
      </c>
      <c r="H156" s="23">
        <v>325000</v>
      </c>
      <c r="I156" s="26">
        <f t="shared" ref="I156:I161" si="65">C156+E156+G156</f>
        <v>2602800</v>
      </c>
      <c r="J156" s="26">
        <f t="shared" ref="J156:J161" si="66">D156+F156+H156</f>
        <v>1300000</v>
      </c>
    </row>
    <row r="157" spans="1:10" ht="102" outlineLevel="1">
      <c r="A157" s="10" t="s">
        <v>240</v>
      </c>
      <c r="B157" s="11" t="s">
        <v>241</v>
      </c>
      <c r="C157" s="12">
        <v>0</v>
      </c>
      <c r="D157" s="12">
        <v>0</v>
      </c>
      <c r="E157" s="12">
        <v>2001200</v>
      </c>
      <c r="F157" s="12">
        <v>1070000</v>
      </c>
      <c r="G157" s="12">
        <v>0</v>
      </c>
      <c r="H157" s="12">
        <v>0</v>
      </c>
      <c r="I157" s="26">
        <f t="shared" si="65"/>
        <v>2001200</v>
      </c>
      <c r="J157" s="26">
        <f t="shared" si="66"/>
        <v>1070000</v>
      </c>
    </row>
    <row r="158" spans="1:10" ht="38.25" outlineLevel="1">
      <c r="A158" s="10" t="s">
        <v>242</v>
      </c>
      <c r="B158" s="11" t="s">
        <v>243</v>
      </c>
      <c r="C158" s="12">
        <v>21164700</v>
      </c>
      <c r="D158" s="12">
        <v>15678651.640000001</v>
      </c>
      <c r="E158" s="12">
        <v>106862.42</v>
      </c>
      <c r="F158" s="12">
        <v>79185.350000000006</v>
      </c>
      <c r="G158" s="12">
        <v>106900</v>
      </c>
      <c r="H158" s="12">
        <v>79162.94</v>
      </c>
      <c r="I158" s="26">
        <f t="shared" si="65"/>
        <v>21378462.420000002</v>
      </c>
      <c r="J158" s="26">
        <f t="shared" si="66"/>
        <v>15836999.93</v>
      </c>
    </row>
    <row r="159" spans="1:10" ht="25.5" outlineLevel="1">
      <c r="A159" s="10" t="s">
        <v>244</v>
      </c>
      <c r="B159" s="11" t="s">
        <v>245</v>
      </c>
      <c r="C159" s="12">
        <v>0</v>
      </c>
      <c r="D159" s="12">
        <v>0</v>
      </c>
      <c r="E159" s="12">
        <v>0</v>
      </c>
      <c r="F159" s="12">
        <v>0</v>
      </c>
      <c r="G159" s="12">
        <v>2978500</v>
      </c>
      <c r="H159" s="12">
        <v>2022705.05</v>
      </c>
      <c r="I159" s="26">
        <f t="shared" si="65"/>
        <v>2978500</v>
      </c>
      <c r="J159" s="26">
        <f t="shared" si="66"/>
        <v>2022705.05</v>
      </c>
    </row>
    <row r="160" spans="1:10" ht="63.75" outlineLevel="1">
      <c r="A160" s="10" t="s">
        <v>246</v>
      </c>
      <c r="B160" s="11" t="s">
        <v>247</v>
      </c>
      <c r="C160" s="12">
        <v>0</v>
      </c>
      <c r="D160" s="12">
        <v>0</v>
      </c>
      <c r="E160" s="12">
        <v>318100</v>
      </c>
      <c r="F160" s="12">
        <v>255063.5</v>
      </c>
      <c r="G160" s="12">
        <v>0</v>
      </c>
      <c r="H160" s="12">
        <v>0</v>
      </c>
      <c r="I160" s="26">
        <f t="shared" si="65"/>
        <v>318100</v>
      </c>
      <c r="J160" s="26">
        <f t="shared" si="66"/>
        <v>255063.5</v>
      </c>
    </row>
    <row r="161" spans="1:10" ht="51" outlineLevel="1">
      <c r="A161" s="10" t="s">
        <v>248</v>
      </c>
      <c r="B161" s="11" t="s">
        <v>249</v>
      </c>
      <c r="C161" s="12">
        <v>0</v>
      </c>
      <c r="D161" s="12">
        <v>0</v>
      </c>
      <c r="E161" s="12">
        <v>0</v>
      </c>
      <c r="F161" s="12">
        <v>0</v>
      </c>
      <c r="G161" s="12">
        <v>2786200</v>
      </c>
      <c r="H161" s="12">
        <v>1914782</v>
      </c>
      <c r="I161" s="26">
        <f t="shared" si="65"/>
        <v>2786200</v>
      </c>
      <c r="J161" s="26">
        <f t="shared" si="66"/>
        <v>1914782</v>
      </c>
    </row>
    <row r="162" spans="1:10" ht="25.5">
      <c r="A162" s="6" t="s">
        <v>419</v>
      </c>
      <c r="B162" s="7" t="s">
        <v>250</v>
      </c>
      <c r="C162" s="8">
        <f>C163+C164+C165</f>
        <v>0</v>
      </c>
      <c r="D162" s="8">
        <f t="shared" ref="D162:H162" si="67">D163+D164+D165</f>
        <v>0</v>
      </c>
      <c r="E162" s="8">
        <f t="shared" si="67"/>
        <v>3307700</v>
      </c>
      <c r="F162" s="8">
        <f t="shared" si="67"/>
        <v>2265175.37</v>
      </c>
      <c r="G162" s="8">
        <f t="shared" si="67"/>
        <v>5417880.3300000001</v>
      </c>
      <c r="H162" s="8">
        <f t="shared" si="67"/>
        <v>3352187.72</v>
      </c>
      <c r="I162" s="8">
        <f>C162+E162+G162</f>
        <v>8725580.3300000001</v>
      </c>
      <c r="J162" s="8">
        <f>D162+F162+H162</f>
        <v>5617363.0899999999</v>
      </c>
    </row>
    <row r="163" spans="1:10" ht="38.25" outlineLevel="1">
      <c r="A163" s="10" t="s">
        <v>251</v>
      </c>
      <c r="B163" s="11" t="s">
        <v>252</v>
      </c>
      <c r="C163" s="12">
        <v>0</v>
      </c>
      <c r="D163" s="12">
        <v>0</v>
      </c>
      <c r="E163" s="12">
        <v>750000</v>
      </c>
      <c r="F163" s="12">
        <v>750000</v>
      </c>
      <c r="G163" s="12">
        <v>0</v>
      </c>
      <c r="H163" s="12">
        <v>0</v>
      </c>
      <c r="I163" s="26">
        <f t="shared" ref="I163:I165" si="68">C163+E163+G163</f>
        <v>750000</v>
      </c>
      <c r="J163" s="26">
        <f t="shared" ref="J163:J165" si="69">D163+F163+H163</f>
        <v>750000</v>
      </c>
    </row>
    <row r="164" spans="1:10" outlineLevel="1">
      <c r="A164" s="10" t="s">
        <v>173</v>
      </c>
      <c r="B164" s="11" t="s">
        <v>253</v>
      </c>
      <c r="C164" s="12">
        <v>0</v>
      </c>
      <c r="D164" s="12">
        <v>0</v>
      </c>
      <c r="E164" s="12">
        <v>0</v>
      </c>
      <c r="F164" s="12">
        <v>0</v>
      </c>
      <c r="G164" s="12">
        <v>5417880.3300000001</v>
      </c>
      <c r="H164" s="12">
        <v>3352187.72</v>
      </c>
      <c r="I164" s="26">
        <f t="shared" si="68"/>
        <v>5417880.3300000001</v>
      </c>
      <c r="J164" s="26">
        <f t="shared" si="69"/>
        <v>3352187.72</v>
      </c>
    </row>
    <row r="165" spans="1:10" ht="25.5" outlineLevel="1">
      <c r="A165" s="10" t="s">
        <v>141</v>
      </c>
      <c r="B165" s="11" t="s">
        <v>254</v>
      </c>
      <c r="C165" s="12">
        <v>0</v>
      </c>
      <c r="D165" s="12">
        <v>0</v>
      </c>
      <c r="E165" s="12">
        <v>2557700</v>
      </c>
      <c r="F165" s="12">
        <v>1515175.37</v>
      </c>
      <c r="G165" s="12">
        <v>0</v>
      </c>
      <c r="H165" s="12">
        <v>0</v>
      </c>
      <c r="I165" s="26">
        <f t="shared" si="68"/>
        <v>2557700</v>
      </c>
      <c r="J165" s="26">
        <f t="shared" si="69"/>
        <v>1515175.37</v>
      </c>
    </row>
    <row r="166" spans="1:10" ht="30">
      <c r="A166" s="3" t="s">
        <v>420</v>
      </c>
      <c r="B166" s="4" t="s">
        <v>255</v>
      </c>
      <c r="C166" s="5">
        <f>C167+C170+C175+C181</f>
        <v>0</v>
      </c>
      <c r="D166" s="5">
        <f t="shared" ref="D166:H166" si="70">D167+D170+D175+D181</f>
        <v>0</v>
      </c>
      <c r="E166" s="5">
        <f t="shared" si="70"/>
        <v>7096698.6699999999</v>
      </c>
      <c r="F166" s="5">
        <f t="shared" si="70"/>
        <v>6391648.6699999999</v>
      </c>
      <c r="G166" s="5">
        <f t="shared" si="70"/>
        <v>17117120</v>
      </c>
      <c r="H166" s="5">
        <f t="shared" si="70"/>
        <v>11396254.960000001</v>
      </c>
      <c r="I166" s="5">
        <f>C166+E166+G166</f>
        <v>24213818.670000002</v>
      </c>
      <c r="J166" s="5">
        <f>D166+F166+H166</f>
        <v>17787903.630000003</v>
      </c>
    </row>
    <row r="167" spans="1:10" ht="25.5">
      <c r="A167" s="6" t="s">
        <v>421</v>
      </c>
      <c r="B167" s="7" t="s">
        <v>256</v>
      </c>
      <c r="C167" s="8">
        <f>C168+C169</f>
        <v>0</v>
      </c>
      <c r="D167" s="8">
        <f t="shared" ref="D167:H167" si="71">D168+D169</f>
        <v>0</v>
      </c>
      <c r="E167" s="8">
        <f t="shared" si="71"/>
        <v>440000</v>
      </c>
      <c r="F167" s="8">
        <f t="shared" si="71"/>
        <v>0</v>
      </c>
      <c r="G167" s="8">
        <f t="shared" si="71"/>
        <v>1432820</v>
      </c>
      <c r="H167" s="8">
        <f t="shared" si="71"/>
        <v>792702.94</v>
      </c>
      <c r="I167" s="39">
        <f t="shared" ref="I167:I184" si="72">C167+E167+G167</f>
        <v>1872820</v>
      </c>
      <c r="J167" s="39">
        <f t="shared" ref="J167:J184" si="73">D167+F167+H167</f>
        <v>792702.94</v>
      </c>
    </row>
    <row r="168" spans="1:10" ht="51" outlineLevel="1">
      <c r="A168" s="10" t="s">
        <v>257</v>
      </c>
      <c r="B168" s="11" t="s">
        <v>258</v>
      </c>
      <c r="C168" s="12">
        <v>0</v>
      </c>
      <c r="D168" s="12">
        <v>0</v>
      </c>
      <c r="E168" s="12">
        <v>0</v>
      </c>
      <c r="F168" s="12">
        <v>0</v>
      </c>
      <c r="G168" s="12">
        <v>1399700</v>
      </c>
      <c r="H168" s="12">
        <v>792702.94</v>
      </c>
      <c r="I168" s="28">
        <f t="shared" si="72"/>
        <v>1399700</v>
      </c>
      <c r="J168" s="28">
        <f t="shared" si="73"/>
        <v>792702.94</v>
      </c>
    </row>
    <row r="169" spans="1:10" ht="38.25" outlineLevel="1">
      <c r="A169" s="10" t="s">
        <v>259</v>
      </c>
      <c r="B169" s="11" t="s">
        <v>260</v>
      </c>
      <c r="C169" s="12">
        <v>0</v>
      </c>
      <c r="D169" s="12">
        <v>0</v>
      </c>
      <c r="E169" s="12">
        <v>440000</v>
      </c>
      <c r="F169" s="12">
        <v>0</v>
      </c>
      <c r="G169" s="12">
        <v>33120</v>
      </c>
      <c r="H169" s="12">
        <v>0</v>
      </c>
      <c r="I169" s="28">
        <f t="shared" si="72"/>
        <v>473120</v>
      </c>
      <c r="J169" s="28">
        <f t="shared" si="73"/>
        <v>0</v>
      </c>
    </row>
    <row r="170" spans="1:10" ht="63.75">
      <c r="A170" s="6" t="s">
        <v>422</v>
      </c>
      <c r="B170" s="7" t="s">
        <v>261</v>
      </c>
      <c r="C170" s="8">
        <f>C171+C172+C173</f>
        <v>0</v>
      </c>
      <c r="D170" s="8">
        <f t="shared" ref="D170" si="74">D171+D172+D173</f>
        <v>0</v>
      </c>
      <c r="E170" s="8">
        <f>E171+E172+E173+E174</f>
        <v>6656698.6699999999</v>
      </c>
      <c r="F170" s="8">
        <f>F171+F172+F173+F174</f>
        <v>6391648.6699999999</v>
      </c>
      <c r="G170" s="8">
        <f>G171+G172+G173+G174</f>
        <v>7076450</v>
      </c>
      <c r="H170" s="8">
        <f>H171+H172+H173+H174</f>
        <v>6525874.2999999998</v>
      </c>
      <c r="I170" s="39">
        <f t="shared" si="72"/>
        <v>13733148.67</v>
      </c>
      <c r="J170" s="39">
        <f t="shared" si="73"/>
        <v>12917522.969999999</v>
      </c>
    </row>
    <row r="171" spans="1:10" ht="51" outlineLevel="1">
      <c r="A171" s="10" t="s">
        <v>262</v>
      </c>
      <c r="B171" s="11" t="s">
        <v>263</v>
      </c>
      <c r="C171" s="12">
        <v>0</v>
      </c>
      <c r="D171" s="12">
        <v>0</v>
      </c>
      <c r="E171" s="12">
        <v>0</v>
      </c>
      <c r="F171" s="12">
        <v>0</v>
      </c>
      <c r="G171" s="12">
        <v>499800</v>
      </c>
      <c r="H171" s="12">
        <v>134225.62</v>
      </c>
      <c r="I171" s="28">
        <f t="shared" si="72"/>
        <v>499800</v>
      </c>
      <c r="J171" s="28">
        <f t="shared" si="73"/>
        <v>134225.62</v>
      </c>
    </row>
    <row r="172" spans="1:10" ht="25.5" outlineLevel="1">
      <c r="A172" s="10" t="s">
        <v>264</v>
      </c>
      <c r="B172" s="11" t="s">
        <v>265</v>
      </c>
      <c r="C172" s="12">
        <v>0</v>
      </c>
      <c r="D172" s="12">
        <v>0</v>
      </c>
      <c r="E172" s="12">
        <v>0</v>
      </c>
      <c r="F172" s="12">
        <v>0</v>
      </c>
      <c r="G172" s="12">
        <v>15000</v>
      </c>
      <c r="H172" s="12">
        <v>0</v>
      </c>
      <c r="I172" s="28">
        <f t="shared" si="72"/>
        <v>15000</v>
      </c>
      <c r="J172" s="28">
        <f t="shared" si="73"/>
        <v>0</v>
      </c>
    </row>
    <row r="173" spans="1:10" ht="38.25" outlineLevel="1">
      <c r="A173" s="10" t="s">
        <v>266</v>
      </c>
      <c r="B173" s="11" t="s">
        <v>267</v>
      </c>
      <c r="C173" s="12">
        <v>0</v>
      </c>
      <c r="D173" s="12">
        <v>0</v>
      </c>
      <c r="E173" s="12">
        <v>6391648.6699999999</v>
      </c>
      <c r="F173" s="12">
        <v>6391648.6699999999</v>
      </c>
      <c r="G173" s="12">
        <v>6541700</v>
      </c>
      <c r="H173" s="12">
        <v>6391648.6799999997</v>
      </c>
      <c r="I173" s="28">
        <f t="shared" si="72"/>
        <v>12933348.67</v>
      </c>
      <c r="J173" s="28">
        <f t="shared" si="73"/>
        <v>12783297.35</v>
      </c>
    </row>
    <row r="174" spans="1:10" ht="25.5" outlineLevel="1">
      <c r="A174" s="10" t="s">
        <v>474</v>
      </c>
      <c r="B174" s="11" t="s">
        <v>473</v>
      </c>
      <c r="C174" s="12">
        <v>0</v>
      </c>
      <c r="D174" s="12">
        <v>0</v>
      </c>
      <c r="E174" s="12">
        <v>265050</v>
      </c>
      <c r="F174" s="12">
        <v>0</v>
      </c>
      <c r="G174" s="12">
        <v>19950</v>
      </c>
      <c r="H174" s="12">
        <v>0</v>
      </c>
      <c r="I174" s="28">
        <f t="shared" si="72"/>
        <v>285000</v>
      </c>
      <c r="J174" s="28">
        <f t="shared" si="73"/>
        <v>0</v>
      </c>
    </row>
    <row r="175" spans="1:10" ht="38.25">
      <c r="A175" s="6" t="s">
        <v>423</v>
      </c>
      <c r="B175" s="7" t="s">
        <v>268</v>
      </c>
      <c r="C175" s="8">
        <f t="shared" ref="C175:G175" si="75">C176+C177+C178+C179+C180</f>
        <v>0</v>
      </c>
      <c r="D175" s="8">
        <f t="shared" si="75"/>
        <v>0</v>
      </c>
      <c r="E175" s="8">
        <f t="shared" si="75"/>
        <v>0</v>
      </c>
      <c r="F175" s="8">
        <f t="shared" si="75"/>
        <v>0</v>
      </c>
      <c r="G175" s="8">
        <f t="shared" si="75"/>
        <v>8402850</v>
      </c>
      <c r="H175" s="8">
        <f>H176+H177+H178+H179+H180</f>
        <v>4077677.72</v>
      </c>
      <c r="I175" s="39">
        <f t="shared" si="72"/>
        <v>8402850</v>
      </c>
      <c r="J175" s="39">
        <f t="shared" si="73"/>
        <v>4077677.72</v>
      </c>
    </row>
    <row r="176" spans="1:10" ht="25.5" outlineLevel="1">
      <c r="A176" s="10" t="s">
        <v>269</v>
      </c>
      <c r="B176" s="11" t="s">
        <v>270</v>
      </c>
      <c r="C176" s="12">
        <v>0</v>
      </c>
      <c r="D176" s="12">
        <v>0</v>
      </c>
      <c r="E176" s="12">
        <v>0</v>
      </c>
      <c r="F176" s="12">
        <v>0</v>
      </c>
      <c r="G176" s="12">
        <v>3911550</v>
      </c>
      <c r="H176" s="12">
        <v>1210759.6000000001</v>
      </c>
      <c r="I176" s="28">
        <f t="shared" si="72"/>
        <v>3911550</v>
      </c>
      <c r="J176" s="28">
        <f t="shared" si="73"/>
        <v>1210759.6000000001</v>
      </c>
    </row>
    <row r="177" spans="1:10" ht="25.5" outlineLevel="1">
      <c r="A177" s="10" t="s">
        <v>271</v>
      </c>
      <c r="B177" s="11" t="s">
        <v>272</v>
      </c>
      <c r="C177" s="12">
        <v>0</v>
      </c>
      <c r="D177" s="12">
        <v>0</v>
      </c>
      <c r="E177" s="12">
        <v>0</v>
      </c>
      <c r="F177" s="12">
        <v>0</v>
      </c>
      <c r="G177" s="12">
        <v>15000</v>
      </c>
      <c r="H177" s="12">
        <v>0</v>
      </c>
      <c r="I177" s="28">
        <f t="shared" si="72"/>
        <v>15000</v>
      </c>
      <c r="J177" s="28">
        <f t="shared" si="73"/>
        <v>0</v>
      </c>
    </row>
    <row r="178" spans="1:10" ht="38.25" outlineLevel="1">
      <c r="A178" s="10" t="s">
        <v>273</v>
      </c>
      <c r="B178" s="11" t="s">
        <v>274</v>
      </c>
      <c r="C178" s="12">
        <v>0</v>
      </c>
      <c r="D178" s="12">
        <v>0</v>
      </c>
      <c r="E178" s="12">
        <v>0</v>
      </c>
      <c r="F178" s="12">
        <v>0</v>
      </c>
      <c r="G178" s="12">
        <v>80000</v>
      </c>
      <c r="H178" s="12">
        <v>1428</v>
      </c>
      <c r="I178" s="28">
        <f t="shared" si="72"/>
        <v>80000</v>
      </c>
      <c r="J178" s="28">
        <f t="shared" si="73"/>
        <v>1428</v>
      </c>
    </row>
    <row r="179" spans="1:10" outlineLevel="1">
      <c r="A179" s="10" t="s">
        <v>275</v>
      </c>
      <c r="B179" s="11" t="s">
        <v>276</v>
      </c>
      <c r="C179" s="12">
        <v>0</v>
      </c>
      <c r="D179" s="12">
        <v>0</v>
      </c>
      <c r="E179" s="12">
        <v>0</v>
      </c>
      <c r="F179" s="12">
        <v>0</v>
      </c>
      <c r="G179" s="12">
        <v>20000</v>
      </c>
      <c r="H179" s="12">
        <v>0</v>
      </c>
      <c r="I179" s="28">
        <f t="shared" si="72"/>
        <v>20000</v>
      </c>
      <c r="J179" s="28">
        <f t="shared" si="73"/>
        <v>0</v>
      </c>
    </row>
    <row r="180" spans="1:10" outlineLevel="1">
      <c r="A180" s="10" t="s">
        <v>277</v>
      </c>
      <c r="B180" s="11" t="s">
        <v>278</v>
      </c>
      <c r="C180" s="12">
        <v>0</v>
      </c>
      <c r="D180" s="12">
        <v>0</v>
      </c>
      <c r="E180" s="12">
        <v>0</v>
      </c>
      <c r="F180" s="12">
        <v>0</v>
      </c>
      <c r="G180" s="12">
        <v>4376300</v>
      </c>
      <c r="H180" s="12">
        <v>2865490.12</v>
      </c>
      <c r="I180" s="28">
        <f t="shared" si="72"/>
        <v>4376300</v>
      </c>
      <c r="J180" s="28">
        <f t="shared" si="73"/>
        <v>2865490.12</v>
      </c>
    </row>
    <row r="181" spans="1:10" ht="25.5">
      <c r="A181" s="6" t="s">
        <v>424</v>
      </c>
      <c r="B181" s="7" t="s">
        <v>279</v>
      </c>
      <c r="C181" s="8">
        <v>0</v>
      </c>
      <c r="D181" s="8">
        <v>0</v>
      </c>
      <c r="E181" s="8">
        <v>0</v>
      </c>
      <c r="F181" s="8">
        <v>0</v>
      </c>
      <c r="G181" s="8">
        <v>205000</v>
      </c>
      <c r="H181" s="8">
        <v>0</v>
      </c>
      <c r="I181" s="39">
        <f t="shared" si="72"/>
        <v>205000</v>
      </c>
      <c r="J181" s="39">
        <f t="shared" si="73"/>
        <v>0</v>
      </c>
    </row>
    <row r="182" spans="1:10" ht="51" outlineLevel="1">
      <c r="A182" s="10" t="s">
        <v>280</v>
      </c>
      <c r="B182" s="11" t="s">
        <v>281</v>
      </c>
      <c r="C182" s="12">
        <v>0</v>
      </c>
      <c r="D182" s="12">
        <v>0</v>
      </c>
      <c r="E182" s="12">
        <v>0</v>
      </c>
      <c r="F182" s="12">
        <v>0</v>
      </c>
      <c r="G182" s="12">
        <v>35000</v>
      </c>
      <c r="H182" s="12">
        <v>0</v>
      </c>
      <c r="I182" s="28">
        <f t="shared" si="72"/>
        <v>35000</v>
      </c>
      <c r="J182" s="28">
        <f t="shared" si="73"/>
        <v>0</v>
      </c>
    </row>
    <row r="183" spans="1:10" ht="38.25" outlineLevel="1">
      <c r="A183" s="10" t="s">
        <v>282</v>
      </c>
      <c r="B183" s="11" t="s">
        <v>283</v>
      </c>
      <c r="C183" s="12">
        <v>0</v>
      </c>
      <c r="D183" s="12">
        <v>0</v>
      </c>
      <c r="E183" s="12">
        <v>0</v>
      </c>
      <c r="F183" s="12">
        <v>0</v>
      </c>
      <c r="G183" s="12">
        <v>30000</v>
      </c>
      <c r="H183" s="12">
        <v>0</v>
      </c>
      <c r="I183" s="28">
        <f t="shared" si="72"/>
        <v>30000</v>
      </c>
      <c r="J183" s="28">
        <f t="shared" si="73"/>
        <v>0</v>
      </c>
    </row>
    <row r="184" spans="1:10" outlineLevel="1">
      <c r="A184" s="10" t="s">
        <v>284</v>
      </c>
      <c r="B184" s="11" t="s">
        <v>285</v>
      </c>
      <c r="C184" s="12">
        <v>0</v>
      </c>
      <c r="D184" s="12">
        <v>0</v>
      </c>
      <c r="E184" s="12">
        <v>0</v>
      </c>
      <c r="F184" s="12">
        <v>0</v>
      </c>
      <c r="G184" s="12">
        <v>140000</v>
      </c>
      <c r="H184" s="12">
        <v>0</v>
      </c>
      <c r="I184" s="28">
        <f t="shared" si="72"/>
        <v>140000</v>
      </c>
      <c r="J184" s="28">
        <f t="shared" si="73"/>
        <v>0</v>
      </c>
    </row>
    <row r="185" spans="1:10" ht="45">
      <c r="A185" s="3" t="s">
        <v>425</v>
      </c>
      <c r="B185" s="4" t="s">
        <v>286</v>
      </c>
      <c r="C185" s="5">
        <f>C186+C188+C190</f>
        <v>345500</v>
      </c>
      <c r="D185" s="5">
        <f t="shared" ref="D185:H185" si="76">D186+D188+D190</f>
        <v>345437.98</v>
      </c>
      <c r="E185" s="5">
        <f t="shared" si="76"/>
        <v>436789.9</v>
      </c>
      <c r="F185" s="5">
        <f t="shared" si="76"/>
        <v>259305.77</v>
      </c>
      <c r="G185" s="5">
        <f t="shared" si="76"/>
        <v>107900</v>
      </c>
      <c r="H185" s="5">
        <f t="shared" si="76"/>
        <v>80557.81</v>
      </c>
      <c r="I185" s="5">
        <f>C185+E185+G185</f>
        <v>890189.9</v>
      </c>
      <c r="J185" s="5">
        <f>D185+F185+H185</f>
        <v>685301.56</v>
      </c>
    </row>
    <row r="186" spans="1:10" ht="25.5">
      <c r="A186" s="6" t="s">
        <v>426</v>
      </c>
      <c r="B186" s="7" t="s">
        <v>287</v>
      </c>
      <c r="C186" s="8">
        <f>C187</f>
        <v>345500</v>
      </c>
      <c r="D186" s="8">
        <f t="shared" ref="D186:H186" si="77">D187</f>
        <v>345437.98</v>
      </c>
      <c r="E186" s="8">
        <f t="shared" si="77"/>
        <v>3489.9</v>
      </c>
      <c r="F186" s="8">
        <f t="shared" si="77"/>
        <v>3489.28</v>
      </c>
      <c r="G186" s="8">
        <f t="shared" si="77"/>
        <v>262.64</v>
      </c>
      <c r="H186" s="8">
        <f t="shared" si="77"/>
        <v>262.64</v>
      </c>
      <c r="I186" s="8">
        <f>I187</f>
        <v>349252.54000000004</v>
      </c>
      <c r="J186" s="8">
        <f t="shared" ref="J186" si="78">J187</f>
        <v>349189.9</v>
      </c>
    </row>
    <row r="187" spans="1:10" ht="25.5" outlineLevel="1">
      <c r="A187" s="10" t="s">
        <v>288</v>
      </c>
      <c r="B187" s="11" t="s">
        <v>289</v>
      </c>
      <c r="C187" s="12">
        <v>345500</v>
      </c>
      <c r="D187" s="12">
        <v>345437.98</v>
      </c>
      <c r="E187" s="12">
        <v>3489.9</v>
      </c>
      <c r="F187" s="12">
        <v>3489.28</v>
      </c>
      <c r="G187" s="12">
        <v>262.64</v>
      </c>
      <c r="H187" s="12">
        <v>262.64</v>
      </c>
      <c r="I187" s="28">
        <f t="shared" ref="I187:I192" si="79">C187+E187+G187</f>
        <v>349252.54000000004</v>
      </c>
      <c r="J187" s="28">
        <f t="shared" ref="J187:J192" si="80">D187+F187+H187</f>
        <v>349189.9</v>
      </c>
    </row>
    <row r="188" spans="1:10" ht="25.5">
      <c r="A188" s="6" t="s">
        <v>427</v>
      </c>
      <c r="B188" s="7" t="s">
        <v>290</v>
      </c>
      <c r="C188" s="8">
        <f>C189</f>
        <v>0</v>
      </c>
      <c r="D188" s="8">
        <f t="shared" ref="D188:H188" si="81">D189</f>
        <v>0</v>
      </c>
      <c r="E188" s="8">
        <f t="shared" si="81"/>
        <v>57200</v>
      </c>
      <c r="F188" s="8">
        <f t="shared" si="81"/>
        <v>57200</v>
      </c>
      <c r="G188" s="8">
        <f t="shared" si="81"/>
        <v>4405.38</v>
      </c>
      <c r="H188" s="8">
        <f t="shared" si="81"/>
        <v>4305.38</v>
      </c>
      <c r="I188" s="39">
        <f t="shared" si="79"/>
        <v>61605.38</v>
      </c>
      <c r="J188" s="39">
        <f t="shared" si="80"/>
        <v>61505.38</v>
      </c>
    </row>
    <row r="189" spans="1:10" ht="38.25" outlineLevel="1">
      <c r="A189" s="10" t="s">
        <v>291</v>
      </c>
      <c r="B189" s="11" t="s">
        <v>292</v>
      </c>
      <c r="C189" s="12">
        <v>0</v>
      </c>
      <c r="D189" s="12">
        <v>0</v>
      </c>
      <c r="E189" s="12">
        <v>57200</v>
      </c>
      <c r="F189" s="12">
        <v>57200</v>
      </c>
      <c r="G189" s="12">
        <v>4405.38</v>
      </c>
      <c r="H189" s="12">
        <v>4305.38</v>
      </c>
      <c r="I189" s="28">
        <f t="shared" si="79"/>
        <v>61605.38</v>
      </c>
      <c r="J189" s="28">
        <f t="shared" si="80"/>
        <v>61505.38</v>
      </c>
    </row>
    <row r="190" spans="1:10" ht="25.5">
      <c r="A190" s="6" t="s">
        <v>428</v>
      </c>
      <c r="B190" s="7" t="s">
        <v>293</v>
      </c>
      <c r="C190" s="8">
        <v>0</v>
      </c>
      <c r="D190" s="8">
        <v>0</v>
      </c>
      <c r="E190" s="8">
        <f>E191+E192</f>
        <v>376100</v>
      </c>
      <c r="F190" s="8">
        <f t="shared" ref="F190:G190" si="82">F191+F192</f>
        <v>198616.49</v>
      </c>
      <c r="G190" s="8">
        <f t="shared" si="82"/>
        <v>103231.98</v>
      </c>
      <c r="H190" s="8">
        <f>H191+H192</f>
        <v>75989.789999999994</v>
      </c>
      <c r="I190" s="40">
        <f t="shared" si="79"/>
        <v>479331.98</v>
      </c>
      <c r="J190" s="40">
        <f t="shared" si="80"/>
        <v>274606.27999999997</v>
      </c>
    </row>
    <row r="191" spans="1:10" outlineLevel="1">
      <c r="A191" s="10" t="s">
        <v>294</v>
      </c>
      <c r="B191" s="11" t="s">
        <v>295</v>
      </c>
      <c r="C191" s="12">
        <v>0</v>
      </c>
      <c r="D191" s="12">
        <v>0</v>
      </c>
      <c r="E191" s="12">
        <v>0</v>
      </c>
      <c r="F191" s="12">
        <v>0</v>
      </c>
      <c r="G191" s="12">
        <v>103231.98</v>
      </c>
      <c r="H191" s="12">
        <v>75989.789999999994</v>
      </c>
      <c r="I191" s="28">
        <f t="shared" si="79"/>
        <v>103231.98</v>
      </c>
      <c r="J191" s="28">
        <f t="shared" si="80"/>
        <v>75989.789999999994</v>
      </c>
    </row>
    <row r="192" spans="1:10" ht="51" outlineLevel="1">
      <c r="A192" s="10" t="s">
        <v>296</v>
      </c>
      <c r="B192" s="11" t="s">
        <v>297</v>
      </c>
      <c r="C192" s="12">
        <v>0</v>
      </c>
      <c r="D192" s="12">
        <v>0</v>
      </c>
      <c r="E192" s="12">
        <v>376100</v>
      </c>
      <c r="F192" s="12">
        <v>198616.49</v>
      </c>
      <c r="G192" s="12">
        <v>0</v>
      </c>
      <c r="H192" s="12">
        <v>0</v>
      </c>
      <c r="I192" s="28">
        <f t="shared" si="79"/>
        <v>376100</v>
      </c>
      <c r="J192" s="28">
        <f t="shared" si="80"/>
        <v>198616.49</v>
      </c>
    </row>
    <row r="193" spans="1:10">
      <c r="A193" s="3" t="s">
        <v>429</v>
      </c>
      <c r="B193" s="4" t="s">
        <v>298</v>
      </c>
      <c r="C193" s="5">
        <f>C194+C203</f>
        <v>0</v>
      </c>
      <c r="D193" s="5">
        <f t="shared" ref="D193:H193" si="83">D194+D203</f>
        <v>0</v>
      </c>
      <c r="E193" s="5">
        <f t="shared" si="83"/>
        <v>174680686.99000001</v>
      </c>
      <c r="F193" s="5">
        <f t="shared" si="83"/>
        <v>120064637.95999999</v>
      </c>
      <c r="G193" s="5">
        <f t="shared" si="83"/>
        <v>30642840</v>
      </c>
      <c r="H193" s="5">
        <f t="shared" si="83"/>
        <v>18531704.25</v>
      </c>
      <c r="I193" s="5">
        <f>I194+I203</f>
        <v>205323526.99000001</v>
      </c>
      <c r="J193" s="5">
        <f>J194+J203</f>
        <v>138596342.21000001</v>
      </c>
    </row>
    <row r="194" spans="1:10" ht="25.5">
      <c r="A194" s="6" t="s">
        <v>430</v>
      </c>
      <c r="B194" s="7" t="s">
        <v>299</v>
      </c>
      <c r="C194" s="8">
        <f>C195+C196+C197+C198+C199+C200+C201+C202</f>
        <v>0</v>
      </c>
      <c r="D194" s="8">
        <f t="shared" ref="D194:H194" si="84">D195+D196+D197+D198+D199+D200+D201+D202</f>
        <v>0</v>
      </c>
      <c r="E194" s="8">
        <f t="shared" si="84"/>
        <v>138586100</v>
      </c>
      <c r="F194" s="8">
        <f t="shared" si="84"/>
        <v>96568140.769999996</v>
      </c>
      <c r="G194" s="8">
        <f t="shared" si="84"/>
        <v>27681060</v>
      </c>
      <c r="H194" s="8">
        <f t="shared" si="84"/>
        <v>16763150.760000002</v>
      </c>
      <c r="I194" s="8">
        <f>C194+E194+G194</f>
        <v>166267160</v>
      </c>
      <c r="J194" s="8">
        <f>D194+F194+H194</f>
        <v>113331291.53</v>
      </c>
    </row>
    <row r="195" spans="1:10" ht="25.5" outlineLevel="1">
      <c r="A195" s="10" t="s">
        <v>300</v>
      </c>
      <c r="B195" s="11" t="s">
        <v>301</v>
      </c>
      <c r="C195" s="12">
        <v>0</v>
      </c>
      <c r="D195" s="12">
        <v>0</v>
      </c>
      <c r="E195" s="12">
        <v>104720900</v>
      </c>
      <c r="F195" s="12">
        <v>80537718.569999993</v>
      </c>
      <c r="G195" s="12">
        <v>7882300</v>
      </c>
      <c r="H195" s="12">
        <v>6061979.3700000001</v>
      </c>
      <c r="I195" s="26">
        <f t="shared" ref="I195:I204" si="85">C195+E195+G195</f>
        <v>112603200</v>
      </c>
      <c r="J195" s="26">
        <f t="shared" ref="J195:J204" si="86">D195+F195+H195</f>
        <v>86599697.939999998</v>
      </c>
    </row>
    <row r="196" spans="1:10" ht="38.25" outlineLevel="1">
      <c r="A196" s="10" t="s">
        <v>302</v>
      </c>
      <c r="B196" s="11" t="s">
        <v>303</v>
      </c>
      <c r="C196" s="12">
        <v>0</v>
      </c>
      <c r="D196" s="12">
        <v>0</v>
      </c>
      <c r="E196" s="12">
        <v>0</v>
      </c>
      <c r="F196" s="12">
        <v>0</v>
      </c>
      <c r="G196" s="12">
        <v>4300000</v>
      </c>
      <c r="H196" s="12">
        <v>816810.61</v>
      </c>
      <c r="I196" s="26">
        <f t="shared" si="85"/>
        <v>4300000</v>
      </c>
      <c r="J196" s="26">
        <f t="shared" si="86"/>
        <v>816810.61</v>
      </c>
    </row>
    <row r="197" spans="1:10" ht="38.25" outlineLevel="1">
      <c r="A197" s="10" t="s">
        <v>304</v>
      </c>
      <c r="B197" s="11" t="s">
        <v>305</v>
      </c>
      <c r="C197" s="12">
        <v>0</v>
      </c>
      <c r="D197" s="12">
        <v>0</v>
      </c>
      <c r="E197" s="12">
        <v>6086400</v>
      </c>
      <c r="F197" s="12">
        <v>0</v>
      </c>
      <c r="G197" s="12">
        <v>458200</v>
      </c>
      <c r="H197" s="12">
        <v>0</v>
      </c>
      <c r="I197" s="26">
        <f t="shared" si="85"/>
        <v>6544600</v>
      </c>
      <c r="J197" s="26">
        <f t="shared" si="86"/>
        <v>0</v>
      </c>
    </row>
    <row r="198" spans="1:10" ht="51" outlineLevel="1">
      <c r="A198" s="10" t="s">
        <v>306</v>
      </c>
      <c r="B198" s="11" t="s">
        <v>307</v>
      </c>
      <c r="C198" s="12">
        <v>0</v>
      </c>
      <c r="D198" s="12">
        <v>0</v>
      </c>
      <c r="E198" s="12">
        <v>0</v>
      </c>
      <c r="F198" s="12">
        <v>0</v>
      </c>
      <c r="G198" s="12">
        <v>995680</v>
      </c>
      <c r="H198" s="12">
        <v>392000</v>
      </c>
      <c r="I198" s="26">
        <f t="shared" si="85"/>
        <v>995680</v>
      </c>
      <c r="J198" s="26">
        <f t="shared" si="86"/>
        <v>392000</v>
      </c>
    </row>
    <row r="199" spans="1:10" ht="25.5" outlineLevel="1">
      <c r="A199" s="10" t="s">
        <v>308</v>
      </c>
      <c r="B199" s="11" t="s">
        <v>309</v>
      </c>
      <c r="C199" s="12">
        <v>0</v>
      </c>
      <c r="D199" s="12">
        <v>0</v>
      </c>
      <c r="E199" s="12">
        <v>0</v>
      </c>
      <c r="F199" s="12">
        <v>0</v>
      </c>
      <c r="G199" s="12">
        <v>50000</v>
      </c>
      <c r="H199" s="12">
        <v>14500</v>
      </c>
      <c r="I199" s="26">
        <f t="shared" si="85"/>
        <v>50000</v>
      </c>
      <c r="J199" s="26">
        <f t="shared" si="86"/>
        <v>14500</v>
      </c>
    </row>
    <row r="200" spans="1:10" outlineLevel="1">
      <c r="A200" s="10" t="s">
        <v>310</v>
      </c>
      <c r="B200" s="11" t="s">
        <v>311</v>
      </c>
      <c r="C200" s="12">
        <v>0</v>
      </c>
      <c r="D200" s="12">
        <v>0</v>
      </c>
      <c r="E200" s="12">
        <v>27778800</v>
      </c>
      <c r="F200" s="12">
        <v>16030422.199999999</v>
      </c>
      <c r="G200" s="12">
        <v>2090880</v>
      </c>
      <c r="H200" s="12">
        <v>1206591.21</v>
      </c>
      <c r="I200" s="26">
        <f t="shared" si="85"/>
        <v>29869680</v>
      </c>
      <c r="J200" s="26">
        <f t="shared" si="86"/>
        <v>17237013.41</v>
      </c>
    </row>
    <row r="201" spans="1:10" ht="25.5" outlineLevel="1">
      <c r="A201" s="10" t="s">
        <v>312</v>
      </c>
      <c r="B201" s="11" t="s">
        <v>313</v>
      </c>
      <c r="C201" s="12">
        <v>0</v>
      </c>
      <c r="D201" s="12">
        <v>0</v>
      </c>
      <c r="E201" s="12">
        <v>0</v>
      </c>
      <c r="F201" s="12">
        <v>0</v>
      </c>
      <c r="G201" s="12">
        <v>10436000</v>
      </c>
      <c r="H201" s="12">
        <v>8080608.3600000003</v>
      </c>
      <c r="I201" s="26">
        <f t="shared" si="85"/>
        <v>10436000</v>
      </c>
      <c r="J201" s="26">
        <f t="shared" si="86"/>
        <v>8080608.3600000003</v>
      </c>
    </row>
    <row r="202" spans="1:10" ht="38.25" outlineLevel="1">
      <c r="A202" s="10" t="s">
        <v>314</v>
      </c>
      <c r="B202" s="11" t="s">
        <v>315</v>
      </c>
      <c r="C202" s="12">
        <v>0</v>
      </c>
      <c r="D202" s="12">
        <v>0</v>
      </c>
      <c r="E202" s="12">
        <v>0</v>
      </c>
      <c r="F202" s="12">
        <v>0</v>
      </c>
      <c r="G202" s="12">
        <v>1468000</v>
      </c>
      <c r="H202" s="12">
        <v>190661.21</v>
      </c>
      <c r="I202" s="26">
        <f t="shared" si="85"/>
        <v>1468000</v>
      </c>
      <c r="J202" s="26">
        <f t="shared" si="86"/>
        <v>190661.21</v>
      </c>
    </row>
    <row r="203" spans="1:10" ht="25.5">
      <c r="A203" s="6" t="s">
        <v>431</v>
      </c>
      <c r="B203" s="7" t="s">
        <v>316</v>
      </c>
      <c r="C203" s="8">
        <f>C204</f>
        <v>0</v>
      </c>
      <c r="D203" s="8">
        <f t="shared" ref="D203:H203" si="87">D204</f>
        <v>0</v>
      </c>
      <c r="E203" s="8">
        <f t="shared" si="87"/>
        <v>36094586.990000002</v>
      </c>
      <c r="F203" s="8">
        <f t="shared" si="87"/>
        <v>23496497.190000001</v>
      </c>
      <c r="G203" s="8">
        <f t="shared" si="87"/>
        <v>2961780</v>
      </c>
      <c r="H203" s="8">
        <f t="shared" si="87"/>
        <v>1768553.49</v>
      </c>
      <c r="I203" s="8">
        <f t="shared" si="85"/>
        <v>39056366.990000002</v>
      </c>
      <c r="J203" s="8">
        <f t="shared" si="86"/>
        <v>25265050.68</v>
      </c>
    </row>
    <row r="204" spans="1:10" ht="25.5" outlineLevel="1">
      <c r="A204" s="10" t="s">
        <v>317</v>
      </c>
      <c r="B204" s="11" t="s">
        <v>318</v>
      </c>
      <c r="C204" s="12">
        <v>0</v>
      </c>
      <c r="D204" s="12">
        <v>0</v>
      </c>
      <c r="E204" s="12">
        <v>36094586.990000002</v>
      </c>
      <c r="F204" s="12">
        <v>23496497.190000001</v>
      </c>
      <c r="G204" s="12">
        <v>2961780</v>
      </c>
      <c r="H204" s="12">
        <v>1768553.49</v>
      </c>
      <c r="I204" s="26">
        <f t="shared" si="85"/>
        <v>39056366.990000002</v>
      </c>
      <c r="J204" s="26">
        <f t="shared" si="86"/>
        <v>25265050.68</v>
      </c>
    </row>
    <row r="205" spans="1:10" ht="45">
      <c r="A205" s="3" t="s">
        <v>432</v>
      </c>
      <c r="B205" s="4" t="s">
        <v>319</v>
      </c>
      <c r="C205" s="5">
        <f>C206</f>
        <v>0</v>
      </c>
      <c r="D205" s="5">
        <f t="shared" ref="D205:H205" si="88">D206</f>
        <v>0</v>
      </c>
      <c r="E205" s="5">
        <f t="shared" si="88"/>
        <v>0</v>
      </c>
      <c r="F205" s="5">
        <f t="shared" si="88"/>
        <v>0</v>
      </c>
      <c r="G205" s="5">
        <f t="shared" si="88"/>
        <v>1817400</v>
      </c>
      <c r="H205" s="5">
        <f t="shared" si="88"/>
        <v>1563388.1</v>
      </c>
      <c r="I205" s="5">
        <f>C205+E205+G205</f>
        <v>1817400</v>
      </c>
      <c r="J205" s="5">
        <f>D205+F205+H205</f>
        <v>1563388.1</v>
      </c>
    </row>
    <row r="206" spans="1:10" ht="25.5">
      <c r="A206" s="6" t="s">
        <v>433</v>
      </c>
      <c r="B206" s="7" t="s">
        <v>320</v>
      </c>
      <c r="C206" s="8">
        <v>0</v>
      </c>
      <c r="D206" s="8">
        <v>0</v>
      </c>
      <c r="E206" s="8">
        <v>0</v>
      </c>
      <c r="F206" s="8">
        <v>0</v>
      </c>
      <c r="G206" s="8">
        <v>1817400</v>
      </c>
      <c r="H206" s="8">
        <f>H207+H208</f>
        <v>1563388.1</v>
      </c>
      <c r="I206" s="8">
        <v>1817400</v>
      </c>
      <c r="J206" s="41">
        <f>D206+F206+H206</f>
        <v>1563388.1</v>
      </c>
    </row>
    <row r="207" spans="1:10" outlineLevel="1">
      <c r="A207" s="10" t="s">
        <v>321</v>
      </c>
      <c r="B207" s="11" t="s">
        <v>322</v>
      </c>
      <c r="C207" s="12">
        <v>0</v>
      </c>
      <c r="D207" s="12">
        <v>0</v>
      </c>
      <c r="E207" s="12">
        <v>0</v>
      </c>
      <c r="F207" s="12">
        <v>0</v>
      </c>
      <c r="G207" s="12">
        <v>17400</v>
      </c>
      <c r="H207" s="12">
        <v>0</v>
      </c>
      <c r="I207" s="12">
        <v>17400</v>
      </c>
      <c r="J207" s="13">
        <f>H207</f>
        <v>0</v>
      </c>
    </row>
    <row r="208" spans="1:10" outlineLevel="1">
      <c r="A208" s="10" t="s">
        <v>323</v>
      </c>
      <c r="B208" s="11" t="s">
        <v>324</v>
      </c>
      <c r="C208" s="12">
        <v>0</v>
      </c>
      <c r="D208" s="12">
        <v>0</v>
      </c>
      <c r="E208" s="12">
        <v>0</v>
      </c>
      <c r="F208" s="12">
        <v>0</v>
      </c>
      <c r="G208" s="12">
        <v>1800000</v>
      </c>
      <c r="H208" s="12">
        <v>1563388.1</v>
      </c>
      <c r="I208" s="12">
        <v>1800000</v>
      </c>
      <c r="J208" s="13">
        <f>H208</f>
        <v>1563388.1</v>
      </c>
    </row>
    <row r="209" spans="1:10" ht="30">
      <c r="A209" s="3" t="s">
        <v>434</v>
      </c>
      <c r="B209" s="4" t="s">
        <v>325</v>
      </c>
      <c r="C209" s="5">
        <f>C210+C216+C218</f>
        <v>4878500</v>
      </c>
      <c r="D209" s="5">
        <f t="shared" ref="D209:H209" si="89">D210+D216+D218</f>
        <v>4564600</v>
      </c>
      <c r="E209" s="5">
        <f t="shared" si="89"/>
        <v>29799100</v>
      </c>
      <c r="F209" s="5">
        <f t="shared" si="89"/>
        <v>26659029.920000002</v>
      </c>
      <c r="G209" s="5">
        <f t="shared" si="89"/>
        <v>43734031.230000004</v>
      </c>
      <c r="H209" s="5">
        <f t="shared" si="89"/>
        <v>25846106.890000001</v>
      </c>
      <c r="I209" s="5">
        <f>C209+E209+G209</f>
        <v>78411631.230000004</v>
      </c>
      <c r="J209" s="5">
        <f>D209+F209+H209</f>
        <v>57069736.810000002</v>
      </c>
    </row>
    <row r="210" spans="1:10" ht="25.5">
      <c r="A210" s="6" t="s">
        <v>435</v>
      </c>
      <c r="B210" s="7" t="s">
        <v>326</v>
      </c>
      <c r="C210" s="8">
        <f>C211+C212+C213+C214+C215</f>
        <v>1256200</v>
      </c>
      <c r="D210" s="8">
        <f t="shared" ref="D210:J210" si="90">D211+D212+D213+D214+D215</f>
        <v>942300</v>
      </c>
      <c r="E210" s="8">
        <f t="shared" si="90"/>
        <v>29799100</v>
      </c>
      <c r="F210" s="8">
        <f t="shared" si="90"/>
        <v>26659029.920000002</v>
      </c>
      <c r="G210" s="8">
        <f t="shared" si="90"/>
        <v>4802499.2300000004</v>
      </c>
      <c r="H210" s="8">
        <f t="shared" si="90"/>
        <v>274726.25</v>
      </c>
      <c r="I210" s="8">
        <f t="shared" si="90"/>
        <v>35857799.230000004</v>
      </c>
      <c r="J210" s="8">
        <f t="shared" si="90"/>
        <v>27876056.170000002</v>
      </c>
    </row>
    <row r="211" spans="1:10" ht="25.5" outlineLevel="1">
      <c r="A211" s="10" t="s">
        <v>327</v>
      </c>
      <c r="B211" s="11" t="s">
        <v>328</v>
      </c>
      <c r="C211" s="12">
        <v>1256200</v>
      </c>
      <c r="D211" s="12">
        <v>942300</v>
      </c>
      <c r="E211" s="12">
        <v>0</v>
      </c>
      <c r="F211" s="12">
        <v>0</v>
      </c>
      <c r="G211" s="12">
        <v>0</v>
      </c>
      <c r="H211" s="12">
        <v>0</v>
      </c>
      <c r="I211" s="12">
        <f>C211+E211+G211</f>
        <v>1256200</v>
      </c>
      <c r="J211" s="13">
        <f>D211+F211+H211</f>
        <v>942300</v>
      </c>
    </row>
    <row r="212" spans="1:10" ht="25.5" outlineLevel="1">
      <c r="A212" s="10" t="s">
        <v>329</v>
      </c>
      <c r="B212" s="11" t="s">
        <v>330</v>
      </c>
      <c r="C212" s="12">
        <v>0</v>
      </c>
      <c r="D212" s="12">
        <v>0</v>
      </c>
      <c r="E212" s="12">
        <v>0</v>
      </c>
      <c r="F212" s="12">
        <v>0</v>
      </c>
      <c r="G212" s="12">
        <v>4373600</v>
      </c>
      <c r="H212" s="12">
        <v>73548.17</v>
      </c>
      <c r="I212" s="12">
        <f t="shared" ref="I212:I215" si="91">C212+E212+G212</f>
        <v>4373600</v>
      </c>
      <c r="J212" s="13">
        <f t="shared" ref="J212:J215" si="92">D212+F212+H212</f>
        <v>73548.17</v>
      </c>
    </row>
    <row r="213" spans="1:10" ht="25.5" outlineLevel="1">
      <c r="A213" s="10" t="s">
        <v>331</v>
      </c>
      <c r="B213" s="11" t="s">
        <v>332</v>
      </c>
      <c r="C213" s="12">
        <v>0</v>
      </c>
      <c r="D213" s="12">
        <v>0</v>
      </c>
      <c r="E213" s="12">
        <v>23056700</v>
      </c>
      <c r="F213" s="12">
        <v>19916629.920000002</v>
      </c>
      <c r="G213" s="12">
        <v>232900</v>
      </c>
      <c r="H213" s="12">
        <v>201178.08</v>
      </c>
      <c r="I213" s="12">
        <f t="shared" si="91"/>
        <v>23289600</v>
      </c>
      <c r="J213" s="13">
        <f t="shared" si="92"/>
        <v>20117808</v>
      </c>
    </row>
    <row r="214" spans="1:10" ht="25.5" outlineLevel="1">
      <c r="A214" s="10" t="s">
        <v>333</v>
      </c>
      <c r="B214" s="11" t="s">
        <v>334</v>
      </c>
      <c r="C214" s="12">
        <v>0</v>
      </c>
      <c r="D214" s="12">
        <v>0</v>
      </c>
      <c r="E214" s="12">
        <v>0</v>
      </c>
      <c r="F214" s="12">
        <v>0</v>
      </c>
      <c r="G214" s="12">
        <v>195999.23</v>
      </c>
      <c r="H214" s="12">
        <v>0</v>
      </c>
      <c r="I214" s="12">
        <f t="shared" si="91"/>
        <v>195999.23</v>
      </c>
      <c r="J214" s="13">
        <f t="shared" si="92"/>
        <v>0</v>
      </c>
    </row>
    <row r="215" spans="1:10" ht="38.25" outlineLevel="1">
      <c r="A215" s="10" t="s">
        <v>335</v>
      </c>
      <c r="B215" s="11" t="s">
        <v>336</v>
      </c>
      <c r="C215" s="12">
        <v>0</v>
      </c>
      <c r="D215" s="12">
        <v>0</v>
      </c>
      <c r="E215" s="12">
        <v>6742400</v>
      </c>
      <c r="F215" s="12">
        <v>6742400</v>
      </c>
      <c r="G215" s="12">
        <v>0</v>
      </c>
      <c r="H215" s="12">
        <v>0</v>
      </c>
      <c r="I215" s="12">
        <f t="shared" si="91"/>
        <v>6742400</v>
      </c>
      <c r="J215" s="13">
        <f t="shared" si="92"/>
        <v>6742400</v>
      </c>
    </row>
    <row r="216" spans="1:10" ht="25.5">
      <c r="A216" s="6" t="s">
        <v>436</v>
      </c>
      <c r="B216" s="7" t="s">
        <v>337</v>
      </c>
      <c r="C216" s="8">
        <v>0</v>
      </c>
      <c r="D216" s="8">
        <v>0</v>
      </c>
      <c r="E216" s="8">
        <v>0</v>
      </c>
      <c r="F216" s="8">
        <v>0</v>
      </c>
      <c r="G216" s="8">
        <v>18900</v>
      </c>
      <c r="H216" s="8">
        <v>0</v>
      </c>
      <c r="I216" s="8">
        <v>18900</v>
      </c>
      <c r="J216" s="9">
        <v>0</v>
      </c>
    </row>
    <row r="217" spans="1:10" outlineLevel="1">
      <c r="A217" s="10" t="s">
        <v>338</v>
      </c>
      <c r="B217" s="11" t="s">
        <v>339</v>
      </c>
      <c r="C217" s="12">
        <v>0</v>
      </c>
      <c r="D217" s="12">
        <v>0</v>
      </c>
      <c r="E217" s="12">
        <v>0</v>
      </c>
      <c r="F217" s="12">
        <v>0</v>
      </c>
      <c r="G217" s="12">
        <v>18900</v>
      </c>
      <c r="H217" s="12">
        <v>0</v>
      </c>
      <c r="I217" s="12">
        <v>18900</v>
      </c>
      <c r="J217" s="13">
        <v>0</v>
      </c>
    </row>
    <row r="218" spans="1:10" ht="38.25">
      <c r="A218" s="6" t="s">
        <v>437</v>
      </c>
      <c r="B218" s="7" t="s">
        <v>340</v>
      </c>
      <c r="C218" s="8">
        <f>C219+C220+C221</f>
        <v>3622300</v>
      </c>
      <c r="D218" s="8">
        <f t="shared" ref="D218:F218" si="93">D219+D220+D221</f>
        <v>3622300</v>
      </c>
      <c r="E218" s="8">
        <f t="shared" si="93"/>
        <v>0</v>
      </c>
      <c r="F218" s="8">
        <f t="shared" si="93"/>
        <v>0</v>
      </c>
      <c r="G218" s="8">
        <f>G219+G220</f>
        <v>38912632</v>
      </c>
      <c r="H218" s="8">
        <f>H219+H220</f>
        <v>25571380.640000001</v>
      </c>
      <c r="I218" s="37">
        <f>C218+E218+G218</f>
        <v>42534932</v>
      </c>
      <c r="J218" s="38">
        <f>D218+F218+H218</f>
        <v>29193680.640000001</v>
      </c>
    </row>
    <row r="219" spans="1:10" ht="38.25" outlineLevel="1">
      <c r="A219" s="10" t="s">
        <v>341</v>
      </c>
      <c r="B219" s="11" t="s">
        <v>342</v>
      </c>
      <c r="C219" s="12">
        <v>0</v>
      </c>
      <c r="D219" s="12">
        <v>0</v>
      </c>
      <c r="E219" s="12">
        <v>0</v>
      </c>
      <c r="F219" s="12">
        <v>0</v>
      </c>
      <c r="G219" s="12">
        <v>27766432</v>
      </c>
      <c r="H219" s="12">
        <v>18570503.059999999</v>
      </c>
      <c r="I219" s="33">
        <f t="shared" ref="I219:I221" si="94">C219+E219+G219</f>
        <v>27766432</v>
      </c>
      <c r="J219" s="34">
        <f t="shared" ref="J219:J221" si="95">D219+F219+H219</f>
        <v>18570503.059999999</v>
      </c>
    </row>
    <row r="220" spans="1:10" outlineLevel="1">
      <c r="A220" s="10" t="s">
        <v>173</v>
      </c>
      <c r="B220" s="11" t="s">
        <v>343</v>
      </c>
      <c r="C220" s="12">
        <v>0</v>
      </c>
      <c r="D220" s="12">
        <v>0</v>
      </c>
      <c r="E220" s="12">
        <v>0</v>
      </c>
      <c r="F220" s="12">
        <v>0</v>
      </c>
      <c r="G220" s="12">
        <v>11146200</v>
      </c>
      <c r="H220" s="12">
        <v>7000877.5800000001</v>
      </c>
      <c r="I220" s="33">
        <f t="shared" si="94"/>
        <v>11146200</v>
      </c>
      <c r="J220" s="34">
        <f t="shared" si="95"/>
        <v>7000877.5800000001</v>
      </c>
    </row>
    <row r="221" spans="1:10" s="47" customFormat="1" ht="63.75" outlineLevel="1">
      <c r="A221" s="45" t="s">
        <v>476</v>
      </c>
      <c r="B221" s="46" t="s">
        <v>475</v>
      </c>
      <c r="C221" s="36">
        <v>3622300</v>
      </c>
      <c r="D221" s="36">
        <v>3622300</v>
      </c>
      <c r="E221" s="36">
        <v>0</v>
      </c>
      <c r="F221" s="36">
        <v>0</v>
      </c>
      <c r="G221" s="36">
        <v>0</v>
      </c>
      <c r="H221" s="36">
        <v>0</v>
      </c>
      <c r="I221" s="33">
        <f t="shared" si="94"/>
        <v>3622300</v>
      </c>
      <c r="J221" s="34">
        <f t="shared" si="95"/>
        <v>3622300</v>
      </c>
    </row>
    <row r="222" spans="1:10" ht="30">
      <c r="A222" s="3" t="s">
        <v>438</v>
      </c>
      <c r="B222" s="4" t="s">
        <v>344</v>
      </c>
      <c r="C222" s="5">
        <f>C223+C225+C227+C231</f>
        <v>4348000</v>
      </c>
      <c r="D222" s="5">
        <f t="shared" ref="D222:J222" si="96">D223+D225+D227+D231</f>
        <v>2613600</v>
      </c>
      <c r="E222" s="5">
        <f t="shared" si="96"/>
        <v>10000000</v>
      </c>
      <c r="F222" s="5">
        <f t="shared" si="96"/>
        <v>750000</v>
      </c>
      <c r="G222" s="5">
        <f t="shared" si="96"/>
        <v>137554590</v>
      </c>
      <c r="H222" s="5">
        <f t="shared" si="96"/>
        <v>82815386.030000001</v>
      </c>
      <c r="I222" s="5">
        <f t="shared" si="96"/>
        <v>151902590</v>
      </c>
      <c r="J222" s="5">
        <f t="shared" si="96"/>
        <v>86178986.030000001</v>
      </c>
    </row>
    <row r="223" spans="1:10" ht="38.25">
      <c r="A223" s="6" t="s">
        <v>439</v>
      </c>
      <c r="B223" s="7" t="s">
        <v>345</v>
      </c>
      <c r="C223" s="8">
        <f>C224</f>
        <v>6600</v>
      </c>
      <c r="D223" s="8">
        <f>D224</f>
        <v>6600</v>
      </c>
      <c r="E223" s="8">
        <v>0</v>
      </c>
      <c r="F223" s="8">
        <v>0</v>
      </c>
      <c r="G223" s="8">
        <v>0</v>
      </c>
      <c r="H223" s="8">
        <v>0</v>
      </c>
      <c r="I223" s="24">
        <f>C223+E223+G223</f>
        <v>6600</v>
      </c>
      <c r="J223" s="25">
        <f>D223+F223+H223</f>
        <v>6600</v>
      </c>
    </row>
    <row r="224" spans="1:10" ht="51" outlineLevel="1">
      <c r="A224" s="10" t="s">
        <v>346</v>
      </c>
      <c r="B224" s="11" t="s">
        <v>347</v>
      </c>
      <c r="C224" s="12">
        <v>6600</v>
      </c>
      <c r="D224" s="12">
        <v>6600</v>
      </c>
      <c r="E224" s="12">
        <v>0</v>
      </c>
      <c r="F224" s="12">
        <v>0</v>
      </c>
      <c r="G224" s="12">
        <v>0</v>
      </c>
      <c r="H224" s="12">
        <v>0</v>
      </c>
      <c r="I224" s="26">
        <f t="shared" ref="I224:I235" si="97">C224+E224+G224</f>
        <v>6600</v>
      </c>
      <c r="J224" s="27">
        <f t="shared" ref="J224:J235" si="98">D224+F224+H224</f>
        <v>6600</v>
      </c>
    </row>
    <row r="225" spans="1:10" ht="51">
      <c r="A225" s="6" t="s">
        <v>440</v>
      </c>
      <c r="B225" s="7" t="s">
        <v>348</v>
      </c>
      <c r="C225" s="8">
        <f>C226</f>
        <v>4341400</v>
      </c>
      <c r="D225" s="8">
        <f>D226</f>
        <v>2607000</v>
      </c>
      <c r="E225" s="8">
        <v>0</v>
      </c>
      <c r="F225" s="8">
        <v>0</v>
      </c>
      <c r="G225" s="8">
        <v>0</v>
      </c>
      <c r="H225" s="8">
        <v>0</v>
      </c>
      <c r="I225" s="8">
        <f t="shared" si="97"/>
        <v>4341400</v>
      </c>
      <c r="J225" s="9">
        <f t="shared" si="98"/>
        <v>2607000</v>
      </c>
    </row>
    <row r="226" spans="1:10" ht="76.5" outlineLevel="1">
      <c r="A226" s="10" t="s">
        <v>349</v>
      </c>
      <c r="B226" s="11" t="s">
        <v>350</v>
      </c>
      <c r="C226" s="12">
        <v>4341400</v>
      </c>
      <c r="D226" s="12">
        <v>2607000</v>
      </c>
      <c r="E226" s="12">
        <v>0</v>
      </c>
      <c r="F226" s="12">
        <v>0</v>
      </c>
      <c r="G226" s="12">
        <v>0</v>
      </c>
      <c r="H226" s="12">
        <v>0</v>
      </c>
      <c r="I226" s="26">
        <f t="shared" si="97"/>
        <v>4341400</v>
      </c>
      <c r="J226" s="27">
        <f t="shared" si="98"/>
        <v>2607000</v>
      </c>
    </row>
    <row r="227" spans="1:10" ht="25.5">
      <c r="A227" s="6" t="s">
        <v>441</v>
      </c>
      <c r="B227" s="7" t="s">
        <v>351</v>
      </c>
      <c r="C227" s="8">
        <v>0</v>
      </c>
      <c r="D227" s="8">
        <v>0</v>
      </c>
      <c r="E227" s="8">
        <v>0</v>
      </c>
      <c r="F227" s="8">
        <v>0</v>
      </c>
      <c r="G227" s="8">
        <f>G228+G230+G229</f>
        <v>636740</v>
      </c>
      <c r="H227" s="8">
        <f>H228+H230+H229</f>
        <v>543240</v>
      </c>
      <c r="I227" s="8">
        <f t="shared" si="97"/>
        <v>636740</v>
      </c>
      <c r="J227" s="9">
        <f t="shared" si="98"/>
        <v>543240</v>
      </c>
    </row>
    <row r="228" spans="1:10" ht="25.5" outlineLevel="1">
      <c r="A228" s="10" t="s">
        <v>352</v>
      </c>
      <c r="B228" s="11" t="s">
        <v>353</v>
      </c>
      <c r="C228" s="12">
        <v>0</v>
      </c>
      <c r="D228" s="12">
        <v>0</v>
      </c>
      <c r="E228" s="12">
        <v>0</v>
      </c>
      <c r="F228" s="12">
        <v>0</v>
      </c>
      <c r="G228" s="12">
        <v>95000</v>
      </c>
      <c r="H228" s="12">
        <v>1500</v>
      </c>
      <c r="I228" s="26">
        <f t="shared" si="97"/>
        <v>95000</v>
      </c>
      <c r="J228" s="27">
        <f t="shared" si="98"/>
        <v>1500</v>
      </c>
    </row>
    <row r="229" spans="1:10" ht="25.5" outlineLevel="1">
      <c r="A229" s="10" t="s">
        <v>477</v>
      </c>
      <c r="B229" s="11" t="s">
        <v>448</v>
      </c>
      <c r="C229" s="12"/>
      <c r="D229" s="12"/>
      <c r="E229" s="12"/>
      <c r="F229" s="12"/>
      <c r="G229" s="12">
        <v>318600</v>
      </c>
      <c r="H229" s="12">
        <v>318600</v>
      </c>
      <c r="I229" s="26">
        <f t="shared" si="97"/>
        <v>318600</v>
      </c>
      <c r="J229" s="27">
        <f t="shared" si="98"/>
        <v>318600</v>
      </c>
    </row>
    <row r="230" spans="1:10" outlineLevel="1">
      <c r="A230" s="10" t="s">
        <v>354</v>
      </c>
      <c r="B230" s="11" t="s">
        <v>355</v>
      </c>
      <c r="C230" s="12">
        <v>0</v>
      </c>
      <c r="D230" s="12">
        <v>0</v>
      </c>
      <c r="E230" s="12">
        <v>0</v>
      </c>
      <c r="F230" s="12">
        <v>0</v>
      </c>
      <c r="G230" s="12">
        <v>223140</v>
      </c>
      <c r="H230" s="12">
        <v>223140</v>
      </c>
      <c r="I230" s="26">
        <f t="shared" si="97"/>
        <v>223140</v>
      </c>
      <c r="J230" s="27">
        <f t="shared" si="98"/>
        <v>223140</v>
      </c>
    </row>
    <row r="231" spans="1:10" ht="38.25">
      <c r="A231" s="6" t="s">
        <v>442</v>
      </c>
      <c r="B231" s="7" t="s">
        <v>356</v>
      </c>
      <c r="C231" s="8">
        <f>C232+C233+C234+C235</f>
        <v>0</v>
      </c>
      <c r="D231" s="8">
        <f t="shared" ref="D231:H231" si="99">D232+D233+D234+D235</f>
        <v>0</v>
      </c>
      <c r="E231" s="8">
        <f t="shared" si="99"/>
        <v>10000000</v>
      </c>
      <c r="F231" s="8">
        <f t="shared" si="99"/>
        <v>750000</v>
      </c>
      <c r="G231" s="8">
        <f t="shared" si="99"/>
        <v>136917850</v>
      </c>
      <c r="H231" s="8">
        <f t="shared" si="99"/>
        <v>82272146.030000001</v>
      </c>
      <c r="I231" s="8">
        <f t="shared" si="97"/>
        <v>146917850</v>
      </c>
      <c r="J231" s="9">
        <f t="shared" si="98"/>
        <v>83022146.030000001</v>
      </c>
    </row>
    <row r="232" spans="1:10" outlineLevel="1">
      <c r="A232" s="10" t="s">
        <v>357</v>
      </c>
      <c r="B232" s="11" t="s">
        <v>358</v>
      </c>
      <c r="C232" s="12">
        <v>0</v>
      </c>
      <c r="D232" s="12">
        <v>0</v>
      </c>
      <c r="E232" s="12">
        <v>0</v>
      </c>
      <c r="F232" s="12">
        <v>0</v>
      </c>
      <c r="G232" s="12">
        <v>54232495</v>
      </c>
      <c r="H232" s="12">
        <v>30383215.52</v>
      </c>
      <c r="I232" s="26">
        <f t="shared" si="97"/>
        <v>54232495</v>
      </c>
      <c r="J232" s="27">
        <f t="shared" si="98"/>
        <v>30383215.52</v>
      </c>
    </row>
    <row r="233" spans="1:10" outlineLevel="1">
      <c r="A233" s="10" t="s">
        <v>173</v>
      </c>
      <c r="B233" s="11" t="s">
        <v>359</v>
      </c>
      <c r="C233" s="12">
        <v>0</v>
      </c>
      <c r="D233" s="12">
        <v>0</v>
      </c>
      <c r="E233" s="12">
        <v>0</v>
      </c>
      <c r="F233" s="12">
        <v>0</v>
      </c>
      <c r="G233" s="12">
        <v>82685355</v>
      </c>
      <c r="H233" s="12">
        <v>51888930.509999998</v>
      </c>
      <c r="I233" s="26">
        <f t="shared" si="97"/>
        <v>82685355</v>
      </c>
      <c r="J233" s="27">
        <f t="shared" si="98"/>
        <v>51888930.509999998</v>
      </c>
    </row>
    <row r="234" spans="1:10" ht="25.5" outlineLevel="1">
      <c r="A234" s="10" t="s">
        <v>360</v>
      </c>
      <c r="B234" s="11" t="s">
        <v>361</v>
      </c>
      <c r="C234" s="12">
        <v>0</v>
      </c>
      <c r="D234" s="12">
        <v>0</v>
      </c>
      <c r="E234" s="12">
        <v>10000000</v>
      </c>
      <c r="F234" s="12">
        <v>750000</v>
      </c>
      <c r="G234" s="12">
        <v>0</v>
      </c>
      <c r="H234" s="12">
        <v>0</v>
      </c>
      <c r="I234" s="26">
        <f t="shared" si="97"/>
        <v>10000000</v>
      </c>
      <c r="J234" s="27">
        <f t="shared" si="98"/>
        <v>750000</v>
      </c>
    </row>
    <row r="235" spans="1:10" ht="25.5" outlineLevel="1">
      <c r="A235" s="10" t="s">
        <v>329</v>
      </c>
      <c r="B235" s="11" t="s">
        <v>362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26">
        <f t="shared" si="97"/>
        <v>0</v>
      </c>
      <c r="J235" s="27">
        <f t="shared" si="98"/>
        <v>0</v>
      </c>
    </row>
    <row r="236" spans="1:10" ht="30" outlineLevel="1">
      <c r="A236" s="3" t="s">
        <v>453</v>
      </c>
      <c r="B236" s="4" t="s">
        <v>449</v>
      </c>
      <c r="C236" s="5">
        <f>C237</f>
        <v>0</v>
      </c>
      <c r="D236" s="5">
        <f t="shared" ref="D236:H236" si="100">D237</f>
        <v>0</v>
      </c>
      <c r="E236" s="5">
        <f t="shared" si="100"/>
        <v>0</v>
      </c>
      <c r="F236" s="5">
        <f t="shared" si="100"/>
        <v>0</v>
      </c>
      <c r="G236" s="5">
        <f t="shared" si="100"/>
        <v>2300000</v>
      </c>
      <c r="H236" s="5">
        <f t="shared" si="100"/>
        <v>0</v>
      </c>
      <c r="I236" s="5">
        <f>C236+E236+G236</f>
        <v>2300000</v>
      </c>
      <c r="J236" s="5">
        <f>D236+F236+H236</f>
        <v>0</v>
      </c>
    </row>
    <row r="237" spans="1:10" ht="63.75" outlineLevel="1">
      <c r="A237" s="6" t="s">
        <v>454</v>
      </c>
      <c r="B237" s="7" t="s">
        <v>450</v>
      </c>
      <c r="C237" s="8">
        <f>C238+C239</f>
        <v>0</v>
      </c>
      <c r="D237" s="8">
        <f t="shared" ref="D237:H237" si="101">D238+D239</f>
        <v>0</v>
      </c>
      <c r="E237" s="8">
        <f t="shared" si="101"/>
        <v>0</v>
      </c>
      <c r="F237" s="8">
        <f t="shared" si="101"/>
        <v>0</v>
      </c>
      <c r="G237" s="8">
        <f t="shared" si="101"/>
        <v>2300000</v>
      </c>
      <c r="H237" s="8">
        <f t="shared" si="101"/>
        <v>0</v>
      </c>
      <c r="I237" s="24">
        <f>C237+E237+G237</f>
        <v>2300000</v>
      </c>
      <c r="J237" s="25">
        <f>D237+F237+H237</f>
        <v>0</v>
      </c>
    </row>
    <row r="238" spans="1:10" ht="38.25" outlineLevel="1">
      <c r="A238" s="10" t="s">
        <v>455</v>
      </c>
      <c r="B238" s="11" t="s">
        <v>451</v>
      </c>
      <c r="C238" s="12">
        <v>0</v>
      </c>
      <c r="D238" s="12">
        <v>0</v>
      </c>
      <c r="E238" s="12">
        <v>0</v>
      </c>
      <c r="F238" s="12">
        <v>0</v>
      </c>
      <c r="G238" s="12">
        <v>1500000</v>
      </c>
      <c r="H238" s="12">
        <v>0</v>
      </c>
      <c r="I238" s="26">
        <f t="shared" ref="I238:I239" si="102">C238+E238+G238</f>
        <v>1500000</v>
      </c>
      <c r="J238" s="27">
        <f t="shared" ref="J238:J239" si="103">D238+F238+H238</f>
        <v>0</v>
      </c>
    </row>
    <row r="239" spans="1:10" ht="25.5" outlineLevel="1">
      <c r="A239" s="10" t="s">
        <v>456</v>
      </c>
      <c r="B239" s="11" t="s">
        <v>452</v>
      </c>
      <c r="C239" s="12">
        <v>0</v>
      </c>
      <c r="D239" s="12">
        <v>0</v>
      </c>
      <c r="E239" s="12">
        <v>0</v>
      </c>
      <c r="F239" s="12">
        <v>0</v>
      </c>
      <c r="G239" s="12">
        <v>800000</v>
      </c>
      <c r="H239" s="12">
        <v>0</v>
      </c>
      <c r="I239" s="26">
        <f t="shared" si="102"/>
        <v>800000</v>
      </c>
      <c r="J239" s="27">
        <f t="shared" si="103"/>
        <v>0</v>
      </c>
    </row>
    <row r="240" spans="1:10">
      <c r="A240" s="14" t="s">
        <v>363</v>
      </c>
      <c r="B240" s="15"/>
      <c r="C240" s="16">
        <f t="shared" ref="C240:J240" si="104">C7+C23+C34+C52+C61+C69+C75+C82+C95+C115+C123+C129+C166+C185+C193+C209+C222+C205+C236</f>
        <v>89372028.739999995</v>
      </c>
      <c r="D240" s="16">
        <f t="shared" si="104"/>
        <v>66819404.789999999</v>
      </c>
      <c r="E240" s="16">
        <f t="shared" si="104"/>
        <v>1145997869.5599999</v>
      </c>
      <c r="F240" s="16">
        <f t="shared" si="104"/>
        <v>766196613.7299999</v>
      </c>
      <c r="G240" s="16">
        <f t="shared" si="104"/>
        <v>665601177.80999994</v>
      </c>
      <c r="H240" s="16">
        <f t="shared" si="104"/>
        <v>365424108.21000004</v>
      </c>
      <c r="I240" s="16">
        <f t="shared" si="104"/>
        <v>1900971076.1100001</v>
      </c>
      <c r="J240" s="16">
        <f t="shared" si="104"/>
        <v>1198440126.73</v>
      </c>
    </row>
    <row r="241" spans="1:10">
      <c r="A241" s="2"/>
      <c r="B241" s="2"/>
      <c r="C241" s="2"/>
      <c r="D241" s="2"/>
      <c r="E241" s="2"/>
      <c r="F241" s="2"/>
      <c r="G241" s="2"/>
      <c r="H241" s="2"/>
      <c r="I241" s="2"/>
      <c r="J241" s="2"/>
    </row>
  </sheetData>
  <autoFilter ref="A6:J240"/>
  <sortState ref="A19:J20">
    <sortCondition ref="B19:B20"/>
  </sortState>
  <mergeCells count="9">
    <mergeCell ref="A1:J1"/>
    <mergeCell ref="A2:J2"/>
    <mergeCell ref="A3:J3"/>
    <mergeCell ref="A4:A5"/>
    <mergeCell ref="C4:D4"/>
    <mergeCell ref="E4:F4"/>
    <mergeCell ref="G4:H4"/>
    <mergeCell ref="I4:J4"/>
    <mergeCell ref="B4:B5"/>
  </mergeCells>
  <pageMargins left="0.70866141732283472" right="0.31496062992125984" top="0.15748031496062992" bottom="0.15748031496062992" header="0.11811023622047245" footer="0.11811023622047245"/>
  <pageSetup paperSize="9" scale="60" fitToHeight="8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DateInfo&gt;&lt;string&gt;01.01.2025&lt;/string&gt;&lt;string&gt;31.03.2025&lt;/string&gt;&lt;/DateInfo&gt;&lt;Code&gt;MAKET_GENERATOR&lt;/Code&gt;&lt;ObjectCode&gt;MAKET_GENERATOR&lt;/ObjectCode&gt;&lt;DocName&gt;Исполнение муниципальных программ по Алатырскому муниципальному округу от 05.05.2025_&lt;/DocName&gt;&lt;VariantName&gt;Исполнение муниципальных программ по Алатырскому муниципальному округу от 05.05.2025_&lt;/VariantName&gt;&lt;VariantLink&gt;1888&lt;/VariantLink&gt;&lt;ReportCode&gt;MAKET_87f1d261_227c_464f_880c_3476837aa5bf&lt;/ReportCode&gt;&lt;SvodReportLink xsi:nil=&quot;true&quot; /&gt;&lt;ReportLink xsi:nil=&quot;true&quot; /&gt;&lt;SilentMode&gt;false&lt;/SilentMode&gt;&lt;/ShortPrimaryServiceReportArguments&gt;"/>
  </Parameters>
</MailMerge>
</file>

<file path=customXml/itemProps1.xml><?xml version="1.0" encoding="utf-8"?>
<ds:datastoreItem xmlns:ds="http://schemas.openxmlformats.org/officeDocument/2006/customXml" ds:itemID="{137575C5-A33A-4557-883B-5FB7F5CD40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Манушина Ольга Николаевна</dc:creator>
  <cp:lastModifiedBy>Алена Синяева-05</cp:lastModifiedBy>
  <cp:lastPrinted>2025-11-06T08:04:27Z</cp:lastPrinted>
  <dcterms:created xsi:type="dcterms:W3CDTF">2025-05-05T12:17:23Z</dcterms:created>
  <dcterms:modified xsi:type="dcterms:W3CDTF">2025-11-06T08:28:31Z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муниципальных программ по Алатырскому муниципальному округу от 05.05.2025_</vt:lpwstr>
  </property>
  <property fmtid="{D5CDD505-2E9C-101B-9397-08002B2CF9AE}" pid="3" name="Название отчета">
    <vt:lpwstr>Исполнение муниципальных программ по Алатырскому муниципальному округу(23).xlsx</vt:lpwstr>
  </property>
  <property fmtid="{D5CDD505-2E9C-101B-9397-08002B2CF9AE}" pid="4" name="Версия клиента">
    <vt:lpwstr>24.1.156.224 (.NET Core 6)</vt:lpwstr>
  </property>
  <property fmtid="{D5CDD505-2E9C-101B-9397-08002B2CF9AE}" pid="5" name="Версия базы">
    <vt:lpwstr>24.1.5201.64674597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192.168.24.139:5432</vt:lpwstr>
  </property>
  <property fmtid="{D5CDD505-2E9C-101B-9397-08002B2CF9AE}" pid="8" name="База">
    <vt:lpwstr>fobudg2025pg</vt:lpwstr>
  </property>
  <property fmtid="{D5CDD505-2E9C-101B-9397-08002B2CF9AE}" pid="9" name="Пользователь">
    <vt:lpwstr>fo22_budg4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