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60" yWindow="15" windowWidth="20955" windowHeight="9720"/>
  </bookViews>
  <sheets>
    <sheet name="органы исп. власти" sheetId="1" r:id="rId1"/>
    <sheet name="Лист3" sheetId="2" r:id="rId2"/>
  </sheets>
  <externalReferences>
    <externalReference r:id="rId3"/>
  </externalReferences>
  <calcPr calcId="145621"/>
</workbook>
</file>

<file path=xl/calcChain.xml><?xml version="1.0" encoding="utf-8"?>
<calcChain xmlns="http://schemas.openxmlformats.org/spreadsheetml/2006/main">
  <c r="F1311" i="1" l="1"/>
  <c r="E1311" i="1"/>
  <c r="F1310" i="1"/>
  <c r="E1310" i="1"/>
  <c r="F1309" i="1"/>
  <c r="E1309" i="1"/>
  <c r="E1308" i="1"/>
  <c r="F1307" i="1"/>
  <c r="E1307" i="1"/>
  <c r="F1306" i="1"/>
  <c r="E1306" i="1"/>
  <c r="F1305" i="1"/>
  <c r="E1305" i="1"/>
  <c r="F1304" i="1"/>
  <c r="E1304" i="1"/>
  <c r="F1303" i="1"/>
  <c r="E1303" i="1"/>
  <c r="F1302" i="1"/>
  <c r="E1302" i="1"/>
  <c r="F1301" i="1"/>
  <c r="E1301" i="1"/>
  <c r="F1300" i="1"/>
  <c r="E1300" i="1"/>
  <c r="F1299" i="1"/>
  <c r="E1299" i="1"/>
  <c r="E1295" i="1"/>
  <c r="F1294" i="1"/>
  <c r="E1294" i="1"/>
  <c r="F1293" i="1"/>
  <c r="E1293" i="1"/>
  <c r="F1292" i="1"/>
  <c r="E1292" i="1"/>
  <c r="F1291" i="1"/>
  <c r="E1291" i="1"/>
  <c r="F1290" i="1"/>
  <c r="E1290" i="1"/>
  <c r="F1289" i="1"/>
  <c r="E1289" i="1"/>
  <c r="D620" i="1"/>
  <c r="G286" i="1"/>
  <c r="G185" i="1"/>
  <c r="F50" i="1"/>
  <c r="F49" i="1"/>
  <c r="F48" i="1"/>
  <c r="F47" i="1"/>
  <c r="F46" i="1"/>
  <c r="F45" i="1"/>
  <c r="F44" i="1"/>
  <c r="F43" i="1"/>
  <c r="F42" i="1"/>
  <c r="F41" i="1"/>
  <c r="F40" i="1"/>
  <c r="F39" i="1"/>
  <c r="F38" i="1"/>
  <c r="F37" i="1"/>
  <c r="F36" i="1"/>
  <c r="F35" i="1"/>
  <c r="F34" i="1"/>
  <c r="F33" i="1"/>
  <c r="F32" i="1"/>
  <c r="F31" i="1"/>
  <c r="F30" i="1"/>
  <c r="F29" i="1"/>
  <c r="F28" i="1"/>
  <c r="F27" i="1"/>
  <c r="F26" i="1"/>
  <c r="F25" i="1"/>
  <c r="F24" i="1"/>
  <c r="A7" i="1"/>
  <c r="A8" i="1" s="1"/>
  <c r="A9" i="1" s="1"/>
  <c r="A10" i="1" s="1"/>
  <c r="A11" i="1" s="1"/>
  <c r="A12" i="1" s="1"/>
  <c r="A13" i="1" s="1"/>
  <c r="A14" i="1" s="1"/>
  <c r="A15" i="1" s="1"/>
  <c r="A16" i="1" s="1"/>
  <c r="A17" i="1" s="1"/>
  <c r="A18" i="1" s="1"/>
  <c r="A19" i="1" s="1"/>
  <c r="A20" i="1" s="1"/>
  <c r="A21" i="1" s="1"/>
  <c r="A22"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6" i="1" s="1"/>
  <c r="A127" i="1" s="1"/>
  <c r="A128" i="1" s="1"/>
  <c r="A130" i="1" s="1"/>
  <c r="A131" i="1" s="1"/>
  <c r="A132" i="1" s="1"/>
  <c r="A133" i="1" s="1"/>
  <c r="A135" i="1" s="1"/>
  <c r="A136" i="1" s="1"/>
  <c r="A137" i="1" s="1"/>
  <c r="A138"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1" i="1" s="1"/>
  <c r="A182" i="1" s="1"/>
  <c r="A184" i="1" s="1"/>
  <c r="A185" i="1" s="1"/>
  <c r="A186" i="1" s="1"/>
  <c r="A187"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8" i="1" s="1"/>
  <c r="A249" i="1" s="1"/>
  <c r="A250" i="1" s="1"/>
  <c r="A251"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4" i="1" s="1"/>
  <c r="A295" i="1" s="1"/>
  <c r="A296" i="1" s="1"/>
  <c r="A297" i="1" s="1"/>
  <c r="A298"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4" i="1" s="1"/>
  <c r="A575" i="1" s="1"/>
  <c r="A576" i="1" s="1"/>
  <c r="A577" i="1" s="1"/>
  <c r="A578" i="1" s="1"/>
  <c r="A579" i="1" s="1"/>
  <c r="A580" i="1" s="1"/>
  <c r="A581" i="1" s="1"/>
  <c r="A582" i="1" s="1"/>
  <c r="A583" i="1" s="1"/>
  <c r="A584" i="1" s="1"/>
  <c r="A585" i="1" s="1"/>
  <c r="A586" i="1" s="1"/>
  <c r="A587" i="1" s="1"/>
  <c r="A588" i="1" s="1"/>
  <c r="A589" i="1" s="1"/>
  <c r="A590" i="1" s="1"/>
  <c r="A591" i="1" s="1"/>
  <c r="A592"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2" i="1" s="1"/>
  <c r="A643" i="1" s="1"/>
  <c r="A644" i="1" s="1"/>
  <c r="A645" i="1" s="1"/>
  <c r="A646" i="1" s="1"/>
  <c r="A647" i="1" s="1"/>
  <c r="A648" i="1" s="1"/>
  <c r="A649" i="1" s="1"/>
  <c r="A650" i="1" s="1"/>
  <c r="A651" i="1" s="1"/>
  <c r="A652" i="1" s="1"/>
  <c r="A653" i="1" s="1"/>
  <c r="A654" i="1" s="1"/>
  <c r="A655" i="1" s="1"/>
  <c r="A656" i="1" s="1"/>
  <c r="A657" i="1" s="1"/>
  <c r="A658" i="1" s="1"/>
  <c r="A659" i="1" s="1"/>
  <c r="A660"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6" i="1" s="1"/>
  <c r="A727" i="1" s="1"/>
  <c r="A728" i="1" s="1"/>
  <c r="A729" i="1" s="1"/>
  <c r="A730" i="1" s="1"/>
  <c r="A731" i="1" s="1"/>
  <c r="A732" i="1" s="1"/>
  <c r="A733" i="1" s="1"/>
  <c r="A734" i="1" s="1"/>
  <c r="A735" i="1" s="1"/>
  <c r="A736" i="1" s="1"/>
  <c r="A737" i="1" s="1"/>
  <c r="A738" i="1" s="1"/>
  <c r="A739" i="1" s="1"/>
  <c r="A740"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7" i="1" s="1"/>
  <c r="A868" i="1" s="1"/>
  <c r="A869" i="1" s="1"/>
  <c r="A870" i="1" s="1"/>
  <c r="A871" i="1" s="1"/>
  <c r="A872" i="1" s="1"/>
  <c r="A873" i="1" s="1"/>
  <c r="A874" i="1" s="1"/>
  <c r="A875" i="1" s="1"/>
  <c r="A876" i="1" s="1"/>
  <c r="A877" i="1" s="1"/>
  <c r="A878" i="1" s="1"/>
  <c r="A879" i="1" s="1"/>
  <c r="A880" i="1" s="1"/>
  <c r="A881" i="1" s="1"/>
  <c r="A882" i="1" s="1"/>
  <c r="A883" i="1" s="1"/>
  <c r="A884" i="1" s="1"/>
  <c r="A885"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8" i="1" s="1"/>
  <c r="A979" i="1" s="1"/>
  <c r="A980" i="1" s="1"/>
  <c r="A981" i="1" s="1"/>
  <c r="A982" i="1" s="1"/>
  <c r="A983" i="1" s="1"/>
  <c r="A984" i="1" s="1"/>
  <c r="A985" i="1" s="1"/>
  <c r="A986" i="1" s="1"/>
  <c r="A987" i="1" s="1"/>
  <c r="A988" i="1" s="1"/>
  <c r="A989" i="1" s="1"/>
  <c r="A990" i="1" s="1"/>
  <c r="A991" i="1" s="1"/>
  <c r="A992" i="1" s="1"/>
  <c r="A993" i="1" s="1"/>
  <c r="A994"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8" i="1" s="1"/>
  <c r="A1019" i="1" s="1"/>
  <c r="A1020"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6" i="1" s="1"/>
  <c r="A1077" i="1" s="1"/>
  <c r="A6" i="1"/>
  <c r="A1078" i="1" l="1"/>
  <c r="A1079" i="1" s="1"/>
  <c r="A1080" i="1"/>
  <c r="A1081" i="1" s="1"/>
  <c r="A1082" i="1" s="1"/>
  <c r="A1083" i="1" s="1"/>
  <c r="A1084" i="1" s="1"/>
  <c r="A1085" i="1" s="1"/>
  <c r="A1086"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9" i="1" s="1"/>
</calcChain>
</file>

<file path=xl/sharedStrings.xml><?xml version="1.0" encoding="utf-8"?>
<sst xmlns="http://schemas.openxmlformats.org/spreadsheetml/2006/main" count="2863" uniqueCount="1707">
  <si>
    <t>№ п/п</t>
  </si>
  <si>
    <t>Наименование хозяйствующего субъекта, адрес</t>
  </si>
  <si>
    <t>Суммарная доля участия (собственности) государства (субъекта РФ и муниципалитетов) в хозяйствующем субъекте, в процентах</t>
  </si>
  <si>
    <t>Наименование рынка присутствия хозяйствующего субъекта</t>
  </si>
  <si>
    <t>Рыночная доля хозяйствующего субъекта в натуральном выражении (по объемам реализованных товаров/ работ/ услуг), в процентах</t>
  </si>
  <si>
    <t>Рыночная доля хозяйствующего субъекта в стоимостном выражении (по выручке от реализации товаров/ работ/ услуг), в процентах</t>
  </si>
  <si>
    <t>Суммарный объем государственного (со стороны субъекта РФ и муниципальных образований) финансирования хозяйствующего субъекта, в тыс. рублей</t>
  </si>
  <si>
    <t>Министерство физической культуры и спорта Чувашской Республики</t>
  </si>
  <si>
    <t>Бюджетное учреждение Чувашской Республики дополнительного образования "Спортивная школа олимпийского резерва № 1 имени олимпийской чемпионки В.Егоровой" Чувашской Республики, г. Чебоксары, ул. Шевченко, 2 а</t>
  </si>
  <si>
    <t>деятельность в области спорта</t>
  </si>
  <si>
    <t>Бюджетное учреждение Чувашской Республики дополнительного образования "Спортивная школа олимпийского резерва № 2", г. Чебоксры, ул. Пристанционная, д. 10а</t>
  </si>
  <si>
    <t>Автономное учреждение Чувашской Республики дополнительного образования "Спортивная школа олимпийского резерва № 3", г. Новочебоксарск, ул. Винокурова, 1 а</t>
  </si>
  <si>
    <t>Бюджетное учреждение Чувашской Республики дополнительного образования "Спортивная школа N 4", г. Новочебоксарск, ул. Ж.Крутовой, 1а</t>
  </si>
  <si>
    <t>Бюджетное учреждение Чувашской Республики дополнительного образования "Спортивная школа олимпийского резерва N 5 имени В.Н.Кочкова", г. Чебоксры, ул. Социалистическая, д.2 а</t>
  </si>
  <si>
    <t>Бюджетное учреждение Чувашской Республики дополнительного образования "Спортивная школа олимпийского резерва N 6", г. Чебоксары, ул. Т.Кривова,13а</t>
  </si>
  <si>
    <t>Бюджетное учреждение Чувашской Республики дополнительного образования "Спортивная школа олимпийского резерва N 7 имени В.Ярды", г. Чебоксары, Московский проспект, 38 В</t>
  </si>
  <si>
    <t>Бюджетное учреждение Чувашской Республики дополнительного образования "Спортивная школа олимпийского резерва N 8 имени олимпийской чемпионки Е.Николаевой", г. Чебоксары, Московский проспект, 54/2 кв.1</t>
  </si>
  <si>
    <t>Бюджетное учреждение Чувашской Республики дополнительного образования "Спортивная школа олимпийского резерва N 9 по плаванию", г. Чебоксары, ул. Чапаева, 15</t>
  </si>
  <si>
    <t>Автономное учреждение Чувашской Республики дополнительного образования "Спортивная школа олимпийского резерва N 10 имени А.И.Трофимова", г. Чебоксары, ул. Ленинградская, 32</t>
  </si>
  <si>
    <t>Бюджетное учреждение Чувашской Республики дополнительного образования "Спортивная школа N 11", г. Чебоксары, Канашское шоссе, зд.29</t>
  </si>
  <si>
    <t>Бюджетное учреждение Чувашской Республики дополнительного образования "Спортивная школа по футболу", г. Чебоксары, Чапаева, 17</t>
  </si>
  <si>
    <t>Бюджетное учреждение Чувашской Республики дополнительного образования "Спортивная школа по конному спорту" г. Новочебоксарск, ул. Советская, 48</t>
  </si>
  <si>
    <t>Бюджетное профессиональное образовательное учреждение Чувашской Республики «Чебоксарское училище олимпийского резерва имени В.М. Краснова» Министерства физической культуры и спорта Чувашской Республики, г. Чебоксары, Школьный проезд, 3</t>
  </si>
  <si>
    <t xml:space="preserve">Автономное учреждение Чувашской Республики "Физкультурно-оздоровительный центр "Белые камни" Министерства физической культуры и спорта Чувашской Республики, Мариинско-Посадский район, с. Сотниково, ул. Полевая, д. 25 </t>
  </si>
  <si>
    <t>Автономное учреждение Чувашской Республики "Центр спортивной подготовки сборных команд Чувашской Республики имени А.Игнатьева" Министерства физической культуры и спорта Чувашской Республики, г. Чебоксары, ул. Чапаева д. 17</t>
  </si>
  <si>
    <t xml:space="preserve"> Автономное учреждение Чувашской Республики "Физкультурно-оздоровительный центр "Росинка" Министерства физической культуры и спорта Чувашской Республики,  Чебоксары, Заволжье, Московский район, 61, 62 квартал Акшкюльского лесничества</t>
  </si>
  <si>
    <t>БУ ЧР "Центр финансового обеспечения учреждений физической культуры и спорта" Министерства физической культуры и спорта Чувашской Республики, г. Чебоксары, проспект И.Я.Яковлева, дом 13</t>
  </si>
  <si>
    <t>деятельность по оказанию услуг в области бухгалтерского учета</t>
  </si>
  <si>
    <t>Госудаственная ветеринарная служба Чувашской Республики</t>
  </si>
  <si>
    <t>АО "Цивильский ветеринарно-санитарный утилизационный завод", Чувашская Республика, Цивильский р-н, д. Янзакасы, ул. Садовая, 47</t>
  </si>
  <si>
    <t>Производство готовых кормов (смешанных и несмешанных), кроме муки и гранул из люцерны для животных, содержащихся на фермах</t>
  </si>
  <si>
    <t>БУ ЧР "Алатырская районная СББЖ" Госветслужбы Чувашии, 429803, ЧР, Алатырский район, с. Иваньково-Ленино, ул. Советская, д. 15</t>
  </si>
  <si>
    <t>75.00 - Деятельность ветеринарная</t>
  </si>
  <si>
    <t>БУ ЧР "Аликовская  районная СББЖ" Госветслужбы Чувашии, 429250, ЧР, Аликовский район, с. Аликово, ул. Гагарина, д. 42</t>
  </si>
  <si>
    <t>БУ ЧР "Батыревская  районная СББЖ" Госветслужбы Чувашии, 429350, ЧР, Батыревский район, с. Батырево, ул. Мичурина, д. 62</t>
  </si>
  <si>
    <t>БУ ЧР "Вурнарская  районная СББЖ" Госветслужбы Чувашии, 429220, ЧР, Вурнарский район, пгт. Вурнары, ул. Ветеринарная, д. 2</t>
  </si>
  <si>
    <t>БУ ЧР "Ибресинская  районная СББЖ" Госветслужбы Чувашии, 429700, ЧР, Ибресинский район, пгт. Ибреси, ул. Комсомольская, д. 39</t>
  </si>
  <si>
    <t>БУ ЧР "Канашская  районная СББЖ" Госветслужбы Чувашии, 429330, ЧР, г. Канаш, ул. Красноармейская, д. 57</t>
  </si>
  <si>
    <t>БУ ЧР "Козловская  районная СББЖ" Госветслужбы Чувашии, 429430, ЧР, г. Козловка, ул. Мичурина, д.23</t>
  </si>
  <si>
    <t>БУ ЧР "Комсомольская  районная СББЖ" Госветслужбы Чувашии, 429152, ЧР, Комсомольский район, д. Александровка, ул. Комсомольская, д.2</t>
  </si>
  <si>
    <t>БУ ЧР "Красноармейская  районная СББЖ" Госветслужбы Чувашии, 429620, ЧР, Красноармейский район, с. Красноармейское, ул. Первомайская, д. 23</t>
  </si>
  <si>
    <t>БУ ЧР "Красночетайская  районная СББЖ" Госветслужбы Чувашии, 429040, ЧР, Красночетайский район, с. Красные Четаи, улица Ленина, дом 51.</t>
  </si>
  <si>
    <t>БУ ЧР "Марпосадская  районная СББЖ" Госветслужбы Чувашии, 429570, ЧР, г. Мариинский посад, д. ул. Лазо, д. 43</t>
  </si>
  <si>
    <t>БУ ЧР "Моргаушская  районная СББЖ" Госветслужбы Чувашии, 429530, ЧР, Моргаушский район, с. Моргауши, ул. 50 лет Октября, д. 29</t>
  </si>
  <si>
    <t>БУ ЧР "Порецкая  районная СББЖ" Госветслужбы Чувашии, 429020, ЧР, Порецкий район, с. Порецкое, ул. Ульянова, д. 145</t>
  </si>
  <si>
    <t>БУ ЧР "Урмарская  районная СББЖ" Госветслужбы Чувашии, 428400, ЧР, Урмарский район, пгт. Урмары, ул. Колхозная, д. 20</t>
  </si>
  <si>
    <t>БУ ЧР "Цивильская  районная СББЖ" Госветслужбы Чувашии, 429900, ЧР, г. Цивильск, ул. П. Иванова, д. 5</t>
  </si>
  <si>
    <t xml:space="preserve">БУ ЧР "Чебоксарская  районная СББЖ" Госветслужбы Чувашии, 429500, ЧР, Чебоксарский район, п.Кугеси, ул. Шоршелская,12 </t>
  </si>
  <si>
    <t>БУ ЧР "Шемуршинская  районная СББЖ" Госветслужбы Чувашии, 429170, ЧР, Шемуршинский район, село Шемурша, ул. Южная, д. 5</t>
  </si>
  <si>
    <t>БУ ЧР "Шумерлинская  районная СББЖ" Госветслужбы Чувашии, 429127, ЧР, г.Шумерля, ул.Матросова, д.10</t>
  </si>
  <si>
    <t>БУ ЧР "Ядринская  районная СББЖ" Госветслужбы Чувашии, 429060, ЧР, г. Ядрин, ул. Октябрьская, д. 49</t>
  </si>
  <si>
    <t>БУ ЧР "Яльчикская  районная СББЖ" Госветслужбы Чувашии, 429380, ЧР, Яльчикский район, с. Яльчики, ул. Пушкина, д. 9</t>
  </si>
  <si>
    <t>БУ ЧР "Янтиковская  районная СББЖ" Госветслужбы Чувашии, 429290, ЧР, Янтиковский район, с. Янтиково, ул. К.Иванова, д. 22</t>
  </si>
  <si>
    <t>БУ ЧР "Чебоксарская ГСББЖ" Госветслужбы Чувашии, 428018, ЧР, г. Чебоксары, ул. К. Иванова, 34 а</t>
  </si>
  <si>
    <t>БУ ЧР "Новочебоксарская ГСББЖ" Госветслужбы Чувашии, 429955, ЧР, г. Новочебоксарск, ул. Ольдеевская, д. 2</t>
  </si>
  <si>
    <t>БУ ЧР "Чувашская республиканская СББЖ" Госветслужбы Чувашии, 428010, ЧР, г. Чебоксары, Ягодный пер., д. 2</t>
  </si>
  <si>
    <t>БУ ЧР "Чувашская республиканская ветлаборатория" Госветслужбы Чувашии, 428020, ЧР, г. Чебоксары, Базовый проезд, д. 19</t>
  </si>
  <si>
    <t>БУ ЧР "ЦФО" Госветслужбы Чувашии, 428020, ЧР, г. Чебоксары, Базовый проезд, д. 19</t>
  </si>
  <si>
    <t>69.20 - Деятельность по оказанию услуг в области бухгалтерского учета, по проведению финансового аудита, по налоговому консультированию</t>
  </si>
  <si>
    <t>Министерство цифрового развития, информационной политики и массовых коммуникаций Чувашской Республики</t>
  </si>
  <si>
    <t>Акционерное общество "Газета "Советская Чувашия" 
428019, г. Чебоксары, пр. И.Яковлева, д. 13</t>
  </si>
  <si>
    <t xml:space="preserve">58.13 Издание газет
</t>
  </si>
  <si>
    <t>Акционерное общество "Издательский дом "Грани" 
429955, Чувашская Республика, г. Новочебоксарск, ул. Советская, 14а</t>
  </si>
  <si>
    <t>Акционерное общество "Чувашское книжное издательство" 
428019, г. Чебоксары, пр. И.Яковлева, д. 13</t>
  </si>
  <si>
    <t xml:space="preserve">58.11.1 Издание книг, брошюр, рекламных буклетов и аналогичных изданий, включая издание словарей и энциклопедий, в том числе для слепых, в печатном виде
</t>
  </si>
  <si>
    <t>Автономное учреждение Чувашской Республики "Издательский дом "Хыпар" Министерства цифрового развития, информационной политики и массовых коммуникаций Чувашской Республики 
428019, Чувашская Республика, г.Чебоксары, пр. И. Яковлева, д.13</t>
  </si>
  <si>
    <t xml:space="preserve">Автономное учреждение Чувашской Республики "Редакция Аликовской районной газеты "Пурнас сулепе" ("По жизненному пути") Министерства цифрового развития, информационной политики и массовых коммуникаций Чувашской Республики 
429250, Чувашская Республика, Аликовский район, с.Аликово, ул. Советская, 35 </t>
  </si>
  <si>
    <t>Автономное учреждение Чувашской Республики "Редакция Батыревской районной газеты "Авангард" Министерства цифрового развития, информационной политики и массовых коммуникаций Чувашской Республики 
429350, Чувашская Республика, Батыревский район, с.Батырево, ул. Канашская, дом 19</t>
  </si>
  <si>
    <t>Автономное учреждение Чувашской Республики "Редакция Вурнарской районной газеты "Сетеру суле" ("Путь Победы") Министерства цифрового развития, информационной политики и массовых коммуникаций Чувашской Республики 429220, Чувашская Республика, Вурнарский район, п. Вурнары, ул. Советская, 15</t>
  </si>
  <si>
    <t>Автономное учреждение Чувашской Республики "Редакция Ибресинской районной газеты "Сентерушен" ("За победу") Министерства цифрового развития, информационной политики и массовых коммуникаций Чувашской Республики 429700, Чувашская Республика, п. Ибреси, ул. Садовая, д. 6</t>
  </si>
  <si>
    <t>Автономное учреждение Чувашской Республики "Редакция Канашской районной газеты "Канаш" Министерства цифрового развития, информационной политики и массовых коммуникаций Чувашской Республики,
429334, Чувашская Республика, г. Канаш, ул. 30 лет Чувашии, д. 3</t>
  </si>
  <si>
    <t>Автономное учреждение Чувашской Республики "Редакция Красночетайской районной газеты "Наша жизнь" Министерства цифрового развития, информационной политики и массовых коммуникаций Чувашской Республики 429040, Чувашская Республика, Красночетайский район, с. Красные Четаи, ул. Ленина, д.9</t>
  </si>
  <si>
    <t>Автономное учреждение Чувашской Республики "Редакция Козловской районной газеты "Ялав" ("Знамя") Министерства цифрового развития, информационной политики и массовых коммуникаций Чувашской Республики 
429430, Чувашская Республика, Козловский район, г. Козловка, ул. Гагарина, 15</t>
  </si>
  <si>
    <t>Автономное учреждение Чувашской Республики "Редакция Комсомольской районной газеты "Кошелеевский край" Мининформполитики Чувашии 
429140, Чувашская Республика, Комсомольский район, с. Комсомольское, ул. Заводская, 66</t>
  </si>
  <si>
    <t>Автономное учреждение Чувашской Республики "Редакция Моргаушской районной газеты "Сентеру ялаве" ("Знамя победы") Мининформполитики Чувашии 429530, Чувашская Республика, с. Моргауши, ул. Мира, дом 9 А</t>
  </si>
  <si>
    <t>Автономное учреждение Чувашской Республики "Редакция Порецкой районной газеты "Порецкие вести" Мининформполитики Чувашии 
429020, Чувашская Республика, с. Порецкое, ул. Ульянова, 48</t>
  </si>
  <si>
    <t>Автономное учреждение Чувашской Республики "Редакция Урмарской районной газеты "Херле ялав" ("Красное знамя") Министерства цифрового развития, информационной политики и массовых коммуникаций Чувашской Республики 429400, Чувашская Республика, пос. Урмары, ул. Советская, 8</t>
  </si>
  <si>
    <t>Автономное учреждение Чувашской Республики "Редакция Шемуршинской районной газеты "Шамарша хыпаре" ("Шемуршинские вести") Министерства цифрового развития, информационной политики и массовых коммуникаций Чувашской Республики 
429170, Чувашская Республика, Шемуршинский район, с.Шемурша, ул.Ленина, 22</t>
  </si>
  <si>
    <t>Автономное учреждение Чувашской Республики "Редакция Ядринской районной газеты "Ес ялаве" ("Знамя труда") Министерства цифрового развития, информационной политики и массовых коммуникаций Чувашской Республики 429060, Чувашская Республика, г. Ядрин, ул. Молодежная, 3</t>
  </si>
  <si>
    <t>Автономное учреждение Чувашской Республики "Редакция Яльчикской районной газеты "Елчек ен" ("Яльчикский край") Министерства цифрового развития, информационной политики и массовых коммуникаций Чувашской Республики 429380, Чувашская Республика, Яльчикский район, с. Яльчики, ул. Первомайская, 16</t>
  </si>
  <si>
    <t>Автономное учреждение Чувашской Республики "Редакция Янтиковской районной газеты "Ял есчене" ("Сельский труженик") Министерства цифрового развития, информационной политики и массовых коммуникаций Чувашской Республики 
429290, Чувашская Республика, Янтиковский район, с. Янтиково, пр. Ленина, 11</t>
  </si>
  <si>
    <t>Автономное учреждение Чувашской Республики "Редакция газеты "Таван ен" Министерства цифрового развития, информационной политики и массовых коммуникаций Чувашской Республики 429500, Чувашская Республика, Чебоксарский р-н, п. Кугеси, ул. Шоссейная, 13</t>
  </si>
  <si>
    <t>Автономное учреждение Чувашской Республики "Национальная телерадиокомпания Чувашии" Министерства цифрового развития, информационной политики и массовых коммуникаций Чувашской Республики 428000, Чувашская Республика, г.Чебоксары, пр.Ленина, д.15</t>
  </si>
  <si>
    <t xml:space="preserve">60.10 Деятельность в области радиовещания
</t>
  </si>
  <si>
    <t>Автономное учреждение Чувашской Республики "Редакция газеты "Алатырские вести" Министерства цифрового развития, информационной политики и массовых коммуникаций Чувашской Республики 
429820, Чувашская Республика, г. Алатырь, ул. Ленина, 41</t>
  </si>
  <si>
    <t>Автономное учреждение Чувашской Республики "Цивильский издательский дом" Министерства цифрового развития, информационной политики и массовых коммуникаций Чувашской Республики 
429900, Чувашская Республика, г. Цивильск, ул. Просвещения, 41</t>
  </si>
  <si>
    <t>Автономное учреждение Чувашской Республики "Редакция Шумерлинской газеты "Вперед" Министерства цифрового развития, информационной политики и массовых коммуникаций Чувашской Республики 
429120, Чувашская Республика, г. Шумерля, ул. Косточкина , 5</t>
  </si>
  <si>
    <t>Автономное учреждение Чувашской Республики «Центр информационных технологий» Министерства цифрового развития, информационной политики и массовых коммуникаций Чувашской Республики 
428022, Чувашская Республика, г. Чебоксары, ул. Калинина, дом 112</t>
  </si>
  <si>
    <t xml:space="preserve">62.03 Деятельность по управлению компьютерным оборудованием
</t>
  </si>
  <si>
    <t>Автономная некоммерческая организация "Центр цифровой трансформации Чувашской Республики" 428022, Чувашская Республика - Чувашия, г. Чебоксары, ул Калинина, зд. 112</t>
  </si>
  <si>
    <t>62.02 Деятельность консультативная и работы в области компьютерных технологий</t>
  </si>
  <si>
    <t>Автономная некоммерческая организация "Медиацентр Чувашской Республики" 428022, Чувашская Республика - Чувашия, г. Чебоксары, ул Калинина, зд. 112</t>
  </si>
  <si>
    <t>63.91 Деятельность онформационных агенств</t>
  </si>
  <si>
    <t>Казенное учреждение Чувашской Республики "Ситуационный центр Главы Чувашской Республики"</t>
  </si>
  <si>
    <t>63.11 Деятельность по обработке данных, предоставление услуг по размещению информации и связанная с этим деятельность</t>
  </si>
  <si>
    <t>Министерство образования и молодежной политики Чувашской Республики</t>
  </si>
  <si>
    <t>БОУ Чувашской Республики «Калининская общеобразовательная школа-интернат для обучающихся с ограниченными воможностями здоровья» Минобразования Чувашии, 429212,Чувашская Республика, Вурнарский район, с.Калинино, ул.Советская, д.20</t>
  </si>
  <si>
    <t>образование</t>
  </si>
  <si>
    <t>БОУ Чувашской Республики  «Ибресинская общеобразовательная школа-интернат для обучающихся с ограниченными воможностяи здоровья» Минобразования Чувашии, 429700, Чувашская Республика, Ибресинский район, п.Ибреси, ул. Комсомольская,33</t>
  </si>
  <si>
    <t>БОУ Чувашской Республики «Цивильская ОШИ для обучающихся с ОВЗ №1» Минобразования Чувашии, 429900, Чувашская Республика, г.Цивильск, ул.П. Иванова, 9А</t>
  </si>
  <si>
    <t>БОУ Чувашской Республики «Кугесьская общеобразовательная школа-интернат для обучающихся с ограниченными возможностями здоровья» Минобразования Чувашии, 429500, Чувашская Республика, Чебоксарский район,п. Кугеси, ул. Шоршелская, д. 5</t>
  </si>
  <si>
    <t>БОУ Чувашской Республики «Саланчикская общеобразовательная школа-интернат для обучающихся с ограниченными возможностями здоровья» Минобразования Чувашии, 429111, Чувашская Республика, Шумерлинский район, п.Саланчик, ул.Николаева, д.4</t>
  </si>
  <si>
    <t>БОУ Чувашской Республики «Новочебоксарская общеобразовательная школа для обучающихся с ограниченными возможностями здоровья» Минобразования Чувашии, 429954, Чувашская Республика, г.Новочебоксарск, ул.Набережная, 13</t>
  </si>
  <si>
    <t>БОУ Чувашской Республики «Шумерлинская общеобразовательная школа-интернат для обучающихся с ограниченными возможностями здоровья» Минобразования Чувашии, 429124, Чувашская Республика, г.Шумерля, Порецкое шоссе, д.2</t>
  </si>
  <si>
    <t xml:space="preserve">БОУ Чувашской Республики «Шумерлинский центр для детей-сирот и детей, оставшихся без попечения родителей» Минобразования Чувашии, 429124, Чувашская Республика, г. Шумерля, Порецкое шоссе, д. 4 </t>
  </si>
  <si>
    <t>деятельность по уходу</t>
  </si>
  <si>
    <t>БУ Чувашской Республики «Чувашский республиканский центр новых образовательных технологий» Министерства образования и молодежной политики Чувашской Республики, 428003, Чувашская Республика, г. Чебоксары, Школьный проезд, дом 10 А</t>
  </si>
  <si>
    <t xml:space="preserve">БОУ Чувашской Республики «Центр образования и комплексного сопровождения детей» Министерства образования и молодежной политики Чувашской Республики, 428014, Чувашская Республика, город Чебоксары, улица Семашко, дом 1 </t>
  </si>
  <si>
    <t xml:space="preserve">БУ Чувашской Республики дополнительного профессионального образования  «Чувашский республиканский институт образования» Министерства образования и молодежной политики Чувашской Республики,  
428001, Чувашская Республика, г. Чебоксары,  пр. М. Горького, д. 5 </t>
  </si>
  <si>
    <t>БНУ Чувашской Республики «Чувашский государственный институт гуманитарных наук» Министерства образования и молодежной политики Чувашской Республики, 428015, Чувашская Республика, г. Чебоксары, Московский проспект, 29-1</t>
  </si>
  <si>
    <t>БУ «ЦФО» Минобразования Чувашии, 428034, Чувашская Республика, г. Чебоксары, улица Урукова, дом 10</t>
  </si>
  <si>
    <t>Деятельность по оказанию услуг в области бухгалтерского учета, по проведению финансового аудита, по налоговому консультированию</t>
  </si>
  <si>
    <t>БОУ Чувашской Республики «Чебоксарская общеобразовательная школа-интернат для обучающихся с ограниченными взможностями здоровья» Минобразования Чувашии, 428012, Чувашская Республика, г.Чебоксары, ул.Яблочкова, д.3</t>
  </si>
  <si>
    <t>БОУ Чувашской Республики «Чебоксарская общеобразовательная школа для обучающихся с ограниченными возможностями здоровья №1» Минобразования Чувашии, 428027,Чувашская Республика, г.Чебоксары, ул.Хузангая, 31/15</t>
  </si>
  <si>
    <t>БОУ Чувашской Республики «Чебоксарская общеобразовательная школа для обучающихся с ограниченными возможностями здоровья №2» Минобразования Чувашии, 428014, Чувашская Республика, г.Чебоксары, ул.Ашмарина,15</t>
  </si>
  <si>
    <t>БОУ Чувашской Республики «Чебоксарская общеобразовательная школа для обучающихся с ограниченными возможностями здоровья №3» Минобразования Чувашии, 428010, Чувашская Республика, г.Чебоксары, ул.Кутузова, д.54</t>
  </si>
  <si>
    <t>БОУ Чувашской Республики «Чебоксарская НОШ для обучающихся с ОВЗ №1» Минобразования Чувашии, 428028, Чувашская Республика, г.Чебоксары, ул.Гастелло, 8 </t>
  </si>
  <si>
    <t>БОУ Чувашской Республики «Чебоксарская НОШ для обучающихся с ОВЗ №2» Минобразования Чувашии, 428034,Чувашская Республика, г.Чебоксары, ул.М.Павлова, 62А</t>
  </si>
  <si>
    <t>БОУ Чувашской Республики «Чебоксарская начальная общеобразовательная школа для обучающихся с ОВЗ №3» Минобразования Чувашии, 428009, Чувашская Республика, г. Чебоксары, улица Лебедева, 22-а</t>
  </si>
  <si>
    <t>БОУ Чувашской Республики «Чебоксарский центр для детей-сирот и детей, оставшихся без попечения родителей» Минобразования Чувашии, 428014, Чувашская Республика, г.Чебоксары, ул.Магницкого, д.24</t>
  </si>
  <si>
    <t>БОУ Чувашской Республики «Чувашский кадетский корпус Приволжского федерального округа имени Героя Советского Союза А.В. Кочетова», 428031, Чувашская Республика , г. Чебоксары, Эгерский бульвар, дом 36 корпус 2</t>
  </si>
  <si>
    <t>ГАПОУ «Алатырский технологический колледж» Минобразования Чувашии, 429822, Российская Федерация Чувашская Республика,
г. Алатырь, ул. Ленина, д. 13</t>
  </si>
  <si>
    <t>ГАПОУ «Батыревский агропромышленный техникум» Минобразования Чувашии, 429350, Чувашская Республика, с.Батырево, ул. К.Маркса, 65/1</t>
  </si>
  <si>
    <t>Объединился с ЦАТ</t>
  </si>
  <si>
    <t>ГАПОУ «Вурнарский сельскохозяйственный техникум» Минобразования Чувашии, 429220, Чувашская Республика, Вурнарский район, пгт Вурнары,
ул. СЛенина, д.59</t>
  </si>
  <si>
    <t>ГАПОУ  «КанТЭТ» Минобразования Чувашии, 429300, Чувашская Республика,
г. Канаш, Ибресинское шоссе, д. 1</t>
  </si>
  <si>
    <t>ГАПОУ ГАПОУ «Чебоксарский техникум ТрансСтройТех» Минобразования Чувашии, 428027, Чувашская Республика, г. Чебоксары, ул. Хузангая, д. 18</t>
  </si>
  <si>
    <t>ГАПОУ ГАПОУ «ЧТТПиК» Минобразования Чувашии, 428003, Чувашская Республика, г.Чебоксары, ул.Чапаева, 10</t>
  </si>
  <si>
    <t>ГАПОУ  Чувашской Республики «ЧПК» Минобразования Чувашии, 428022, Чувашская Республика, г. Чебоксары, ул. Декабристов, д. 17</t>
  </si>
  <si>
    <t>ГАНОУ «Центр одаренных детей и молодежи "Эткер" Минобразования Чувашии, 428000 г. Чебоксары, ул. Гражданская, д. 50А</t>
  </si>
  <si>
    <t>ГАПОУ «Канашский педагогический колледж»  Минобразования Чувашии, 429330 Чувашская Республика, г. Канаш, ул. Комсомольская, д. 33,</t>
  </si>
  <si>
    <t>ГАПОУ «Канашский строительный техникум» Минобразования Чувашии, 429300, Чувашская Республика,
г. Канаш, Восточный р-н, д. 27</t>
  </si>
  <si>
    <t>ГАПОУ «Мариинско-Посадский технологический техникум Минобразования Чувашии, 429570, Чувашская Республика,
г. Мариинский Посад, ул. Лазо, д. 76</t>
  </si>
  <si>
    <t>ГАПОУ «МЦК - ЧЭМК» Минобразования Чувашии, 428000, Чувашская Республика, г. Чебоксары, пр. Ленина, д. 9</t>
  </si>
  <si>
    <t>ГАПОУ «Новочебоксарский политехнический техникум» Минобразования Чувашии, 429990, Чувашская Республика, г.Новочебоксарск, ул. Советская, д. 3</t>
  </si>
  <si>
    <t>ГАПОУ «Новочебоксарский химико-механический техникум» Минобразования Чувашии, 429951 Чувашская Республика, г. Новочебоксарск, ул. Ж. Крутовой, д. 2</t>
  </si>
  <si>
    <t>ГАПОУ «Цивильский аграрно-технологический техникум» Минобразования Чувашии, 429900, Чувашская Республика, г. Цивильск, ул. П.Иванова, д. 9</t>
  </si>
  <si>
    <t>ГАПОУ «Чебоксарский техникум строительства и городского хозяйства» Минобразования Чувашии, 428017, Чувашская Республика, г. Чебоксары, Московский пр., д. 35</t>
  </si>
  <si>
    <t>ГАПОУ «Чебоксарский экономико-технологический колледж» Минобразования Чувашии, 428020, Чувашская Республика, г. Чебоксары, пр. Ленина, д. 61</t>
  </si>
  <si>
    <t>ГАПОУ «Шумерлинский политехнический техникум» Минобразования Чувашии, 429120, Чувашская Республика, г. Шумерля, ул. Некрасова, дом 62</t>
  </si>
  <si>
    <t>ГАПОУ «Ядринский агротехнический техникум» Минобразования Чувашии, 429060, Чувашская Республика, г. Ядрин, ул. 50 лет Октября, д. 71 «Г»</t>
  </si>
  <si>
    <t>Объеднился с ЦАТ</t>
  </si>
  <si>
    <t xml:space="preserve">БОУ "Образовательный центр для детей с ОВЗ" , 428009, Чувашская Республика, город Чебоксары, ул. Лебедева, д.22-а </t>
  </si>
  <si>
    <t>КОУ «Порецкий детский дом», 429029, Чувашская Республика, Порецкий район, с.Порецкое, ул.Комсомольская, д.5</t>
  </si>
  <si>
    <t>КУ «Специализированный Дом ребёнка «Малютка» Минобразования Чувашии, 428022, Чувашская Республика, г. Чебоксары, проспект Мира, д. 36а</t>
  </si>
  <si>
    <t>Миниcтерство промышленности и энергетики Чувашской Республики</t>
  </si>
  <si>
    <t>Автономное учреждение Чувашской Республики "Фонд развития промышленности и инвестиционной деятельности в Чувашской Республике" Министерства экономического развития, промышленности и торговли Чувашской Республики, 428018, Чувашская Республика, г.Чебоксары, ул.Афанасьева, д.9, пом.2</t>
  </si>
  <si>
    <t>Основной ОКВЭД - 64.92.2 Предоставление займов в промышленности</t>
  </si>
  <si>
    <t>Автономное учреждение Чувашской Республики "Центр энергосбережения и повышения энергетической эффективности"  Министерства промышленности и энергетики Чувашской Республики</t>
  </si>
  <si>
    <t xml:space="preserve">Основной ОКВЭД - 72.19 Научные исследования и разработки в области естественных и технических наук прочие </t>
  </si>
  <si>
    <t xml:space="preserve">Государственное унитарное предприятие Чувашской Республики "Чувашские государственные электрические сети" Министертсва промышленности и энергетики Чувашской Республики </t>
  </si>
  <si>
    <t>Передача электроэнергии и
технологическое присоединение к
распределительным электросетям                 ОКВЭД 35.12</t>
  </si>
  <si>
    <t>Министерство экономического развития и имущественных отношений Чувашской Республики</t>
  </si>
  <si>
    <t>Автономное учреждение Чувашской Республики «Многофункциональный центр предоставления государственных и муниципальных услуг» Министерства экономического развития и имущественных отношений Чувашской Республики 
428021, Чувашская Республика, г. Чебоксары, ул. Ленинградская, д. 36</t>
  </si>
  <si>
    <t>Организация предоставления государственных и муниципальных услуг в многофункциональных центрах предоставления государственных и муниципальных услуг</t>
  </si>
  <si>
    <t>Автономное учреждение Чувашской Республики «Республиканский бизнес-инкубатор по поддержке малого и среднего предпринимательства и содействию занятости населения» Министерства экономического развития, промышленности и торговли Чувашской Республики</t>
  </si>
  <si>
    <t>Основной ОКВЭД - 68.31.22 Предоставление посреднических
услуг по аренде нежилого недвижимого имущества за вознаграждение или на договорной основе</t>
  </si>
  <si>
    <t>Бюджетное учреждение Чувашской Республики "Чуваштехинвентаризация" Министерства экономического развития и имущественных отношений Чувашской Республики</t>
  </si>
  <si>
    <t>Основной ОКВЭД -  68.31.5 «Предоставление посреднических услуг при оценке недвижимого имущества за вознаграждение или на договорной основе»</t>
  </si>
  <si>
    <t xml:space="preserve">Автономное учреждение Чувашской Республики "Агентство по развитию туризма и индустрии гостеприимства Чувашской Республики" г. Чебоксары, пр-т Ленина, 12Б </t>
  </si>
  <si>
    <t xml:space="preserve">79.90.1 деятельность по предоставлению туристических информационных услуг </t>
  </si>
  <si>
    <t xml:space="preserve">Министерство сельского хозяйства Чувашской Республики </t>
  </si>
  <si>
    <t>Акционерное общество "Продовольственный фонд Чувашской Республики" 428000, Чувашская Республика, г. Чебоксары, ул. Николаева, д. 14 а</t>
  </si>
  <si>
    <t xml:space="preserve">01.63 Деятельность сельскохозяйственная после сбора урожая </t>
  </si>
  <si>
    <t>-</t>
  </si>
  <si>
    <t>Бюджетное учреждение Чувашской Республики "Агро-Инновации" Министерства сельского хозяйства Чувашской Республики  Чувашская Республика, 428015 г. Чебоксары, ул. Урукова, д. 17а</t>
  </si>
  <si>
    <t>Оказание методической, информационной и консультационной поддержки сельскохозяйственным товаропроизводителям, организация участия сельхозтоваропроизводителей Чувашской Республики в выставочно-ярмарочной деятельности, осуществляемой на территории Российской Федерации и за ее пределами</t>
  </si>
  <si>
    <t>Акционерное общество "Чувашхлебопродукт" 428022, Чувашская    Республика, г. Чебоксары, проезд Соляное, д. 1а</t>
  </si>
  <si>
    <t xml:space="preserve">10.61 производство продуктов мукомольно-крупяной промышленности </t>
  </si>
  <si>
    <t>Автономное учреждение Чувашской Республики дополнительного профессионального образования "Учебный центр "Нива" Министерства сельского хозяйства Чувашской Республики, 428017, Чувашская Республика, г.Чебоксары, ул. Пирогова, 16</t>
  </si>
  <si>
    <t>85.42 Образование профессиональное дополнительное</t>
  </si>
  <si>
    <t>Министерство культуры, по делам национальностей и архивного дела Чувашской Республики</t>
  </si>
  <si>
    <t>БЮДЖЕТНОЕ УЧРЕЖДЕНИЕ ЧУВАШСКОЙ РЕСПУБЛИКИ "ГОСУДАРСТВЕННЫЙ АРХИВ СОВРЕМЕННОЙ ИСТОРИИ ЧУВАШСКОЙ РЕСПУБЛИКИ" МИНИСТЕРСТВА КУЛЬТУРЫ, ПО ДЕЛАМ НАЦИОНАЛЬНОСТЕЙ И АРХИВНОГО ДЕЛА ЧУВАШСКОЙ РЕСПУБЛИКИ</t>
  </si>
  <si>
    <t xml:space="preserve">Рынок услуг в сфере культуры
</t>
  </si>
  <si>
    <t>БЮДЖЕТНОЕ УЧРЕЖДЕНИЕ ЧУВАШСКОЙ РЕСПУБЛИКИ "ГОСУДАРСТВЕННЫЙ ИСТОРИЧЕСКИЙ АРХИВ ЧУВАШСКОЙ РЕСПУБЛИКИ" МИНИСТЕРСТВА КУЛЬТУРЫ, ПО ДЕЛАМ НАЦИОНАЛЬНОСТЕЙ И АРХИВНОГО ДЕЛА ЧУВАШСКОЙ РЕСПУБЛИКИ</t>
  </si>
  <si>
    <t>БЮДЖЕТНОЕ ПРОФЕССИОНАЛЬНОЕ ОБРАЗОВАТЕЛЬНОЕ УЧРЕЖДЕНИЕ ЧУВАШСКОЙ РЕСПУБЛИКИ "ЧЕБОКСАРСКОЕ МУЗЫКАЛЬНОЕ УЧИЛИЩЕ (ТЕХНИКУМ) ИМ. Ф.П. ПАВЛОВА" МИНИСТЕРСТВА КУЛЬТУРЫ, ПО ДЕЛАМ НАЦИОНАЛЬНОСТЕЙ И АРХИВНОГО ДЕЛА ЧУВАШСКОЙ РЕСПУБЛИКИ</t>
  </si>
  <si>
    <t>БЮДЖЕТНОЕ ПРОФЕССИОНАЛЬНОЕ ОБРАЗОВАТЕЛЬНОЕ УЧРЕЖДЕНИЕ ЧУВАШСКОЙ РЕСПУБЛИКИ "ЧЕБОКСАРСКОЕ ХУДОЖЕСТВЕННОЕ УЧИЛИЩЕ (ТЕХНИКУМ)" МИНИСТЕРСТВА КУЛЬТУРЫ, ПО ДЕЛАМ НАЦИОНАЛЬНОСТЕЙ И АРХИВНОГО ДЕЛА ЧУВАШСКОЙ РЕСПУБЛИКИ</t>
  </si>
  <si>
    <t>БЮДЖЕТНОЕ ОБРАЗОВАТЕЛЬНОЕ УЧРЕЖДЕНИЕ ВЫСШЕГО ОБРАЗОВАНИЯ ЧУВАШСКОЙ РЕСПУБЛИКИ "ЧУВАШСКИЙ ГОСУДАРСТВЕННЫЙ ИНСТИТУТ КУЛЬТУРЫ И ИСКУССТВ" МИНИСТЕРСТВА КУЛЬТУРЫ, ПО ДЕЛАМ НАЦИОНАЛЬНОСТЕЙ И АРХИВНОГО ДЕЛА ЧУВАШСКОЙ РЕСПУБЛИКИ</t>
  </si>
  <si>
    <t>АВТОНОМНОЕ УЧРЕЖДЕНИЕ ЧУВАШСКОЙ РЕСПУБЛИКИ "РЕСПУБЛИКАНСКИЙ ЦЕНТР НАРОДНОГО ТВОРЧЕСТВА "ДВОРЕЦ КУЛЬТУРЫ ТРАКТОРОСТРОИТЕЛЕЙ" МИНИСТЕРСТВА КУЛЬТУРЫ, ПО ДЕЛАМ НАЦИОНАЛЬНОСТЕЙ И АРХИВНОГО ДЕЛА ЧУВАШСКОЙ РЕСПУБЛИКИ</t>
  </si>
  <si>
    <t>БЮДЖЕТНОЕ УЧРЕЖДЕНИЕ ЧУВАШСКОЙ РЕСПУБЛИКИ "ЧУВАШСКИЙ НАЦИОНАЛЬНЫЙ МУЗЕЙ" МИНИСТЕРСТВА КУЛЬТУРЫ, ПО ДЕЛАМ НАЦИОНАЛЬНОСТЕЙ И АРХИВНОГО ДЕЛА ЧУВАШСКОЙ РЕСПУБЛИКИ</t>
  </si>
  <si>
    <t>БЮДЖЕТНОЕ УЧРЕЖДЕНИЕ ЧУВАШСКОЙ РЕСПУБЛИКИ "ЧУВАШСКИЙ ГОСУДАРСТВЕННЫЙ ХУДОЖЕСТВЕННЫЙ МУЗЕЙ" МИНИСТЕРСТВА КУЛЬТУРЫ, ПО ДЕЛАМ НАЦИОНАЛЬНОСТЕЙ И АРХИВНОГО ДЕЛА ЧУВАШСКОЙ РЕСПУБЛИКИ</t>
  </si>
  <si>
    <t>БЮДЖЕТНОЕ УЧРЕЖДЕНИЕ ЧУВАШСКОЙ РЕСПУБЛИКИ "МЕМОРИАЛЬНЫЙ КОМПЛЕКС ЛЕТЧИКА-КОСМОНАВТА СССР А.Г.НИКОЛАЕВА" МИНИСТЕРСТВА КУЛЬТУРЫ, ПО ДЕЛАМ НАЦИОНАЛЬНОСТЕЙ И АРХИВНОГО ДЕЛА ЧУВАШСКОЙ РЕСПУБЛИКИ</t>
  </si>
  <si>
    <t>БЮДЖЕТНОЕ УЧРЕЖДЕНИЕ ЧУВАШСКОЙ РЕСПУБЛИКИ "ГОСУДАРСТВЕННЫЙ ЦЕНТР ПО ОХРАНЕ КУЛЬТУРНОГО НАСЛЕДИЯ" МИНИСТЕРСТВА КУЛЬТУРЫ, ПО ДЕЛАМ НАЦИОНАЛЬНОСТЕЙ И АРХИВНОГО ДЕЛА ЧУВАШСКОЙ РЕСПУБЛИКИ</t>
  </si>
  <si>
    <t>БЮДЖЕТНОЕ УЧРЕЖДЕНИЕ ЧУВАШСКОЙ РЕСПУБЛИКИ "НАЦИОНАЛЬНАЯ БИБЛИОТЕКА ЧУВАШСКОЙ РЕСПУБЛИКИ" МИНИСТЕРСТВА КУЛЬТУРЫ, ПО ДЕЛАМ НАЦИОНАЛЬНОСТЕЙ И АРХИВНОГО ДЕЛА ЧУВАШСКОЙ РЕСПУБЛИКИ</t>
  </si>
  <si>
    <t>БЮДЖЕТНОЕ УЧРЕЖДЕНИЕ ЧУВАШСКОЙ РЕСПУБЛИКИ "ЧУВАШСКАЯ РЕСПУБЛИКАНСКАЯ ДЕТСКО-ЮНОШЕСКАЯ БИБЛИОТЕКА" МИНИСТЕРСТВА КУЛЬТУРЫ, ПО ДЕЛАМ НАЦИОНАЛЬНОСТЕЙ И АРХИВНОГО ДЕЛА ЧУВАШСКОЙ РЕСПУБЛИКИ</t>
  </si>
  <si>
    <t>БЮДЖЕТНОЕ УЧРЕЖДЕНИЕ ЧУВАШСКОЙ РЕСПУБЛИКИ "ЧУВАШСКАЯ РЕСПУБЛИКАНСКАЯ СПЕЦИАЛЬНАЯ БИБЛИОТЕКА ИМЕНИ Л.Н.ТОЛСТОГО" МИНИСТЕРСТВА КУЛЬТУРЫ, ПО ДЕЛАМ НАЦИОНАЛЬНОСТЕЙ И АРХИВНОГО ДЕЛА ЧУВАШСКОЙ РЕСПУБЛИКИ</t>
  </si>
  <si>
    <t>АВТОНОМНОЕ УЧРЕЖДЕНИЕ ЧУВАШСКОЙ РЕСПУБЛИКИ "ЧУВАШСКИЙ ГОСУДАРСТВЕННЫЙ ТЕАТР ОПЕРЫ И БАЛЕТА" МИНИСТЕРСТВА КУЛЬТУРЫ, ПО ДЕЛАМ НАЦИОНАЛЬНОСТЕЙ И АРХИВНОГО ДЕЛА ЧУВАШСКОЙ РЕСПУБЛИКИ</t>
  </si>
  <si>
    <t>АВТОНОМНОЕ УЧРЕЖДЕНИЕ ЧУВАШСКОЙ РЕСПУБЛИКИ "ЧУВАШСКИЙ ГОСУДАРСТВЕННЫЙ ОРДЕНА ТРУДОВОГО КРАСНОГО ЗНАМЕНИ АКАДЕМИЧЕСКИЙ ДРАМАТИЧЕСКИЙ ТЕАТР ИМ. К.В. ИВАНОВА" МИНИСТЕРСТВА КУЛЬТУРЫ, ПО ДЕЛАМ НАЦИОНАЛЬНОСТЕЙ И АРХИВНОГО ДЕЛА ЧУВАШСКОЙ РЕСПУБЛИКИ</t>
  </si>
  <si>
    <t>АВТОНОМНОЕ УЧРЕЖДЕНИЕ ЧУВАШСКОЙ РЕСПУБЛИКИ "ГОСУДАРСТВЕННЫЙ ОРДЕНА "ЗНАК ПОЧЕТА" РУССКИЙ ДРАМАТИЧЕСКИЙ ТЕАТР" МИНИСТЕРСТВА КУЛЬТУРЫ, ПО ДЕЛАМ НАЦИОНАЛЬНОСТЕЙ И АРХИВНОГО ДЕЛА ЧУВАШСКОЙ РЕСПУБЛИКИ</t>
  </si>
  <si>
    <t>АВТОНОМНОЕ УЧРЕЖДЕНИЕ ЧУВАШСКОЙ РЕСПУБЛИКИ "ЧУВАШСКИЙ ГОСУДАРСТВЕННЫЙ ОРДЕНА ДРУЖБЫ НАРОДОВ ТЕАТР ЮНОГО ЗРИТЕЛЯ ИМ. М.СЕСПЕЛЯ" МИНИСТЕРСТВА КУЛЬТУРЫ, ПО ДЕЛАМ НАЦИОНАЛЬНОСТЕЙ И АРХИВНОГО ДЕЛА ЧУВАШСКОЙ РЕСПУБЛИКИ</t>
  </si>
  <si>
    <t>АВТОНОМНОЕ УЧРЕЖДЕНИЕ ЧУВАШСКОЙ РЕСПУБЛИКИ "ЧУВАШСКИЙ ГОСУДАРСТВЕННЫЙ ТЕАТР КУКОЛ" МИНИСТЕРСТВА КУЛЬТУРЫ, ПО ДЕЛАМ НАЦИОНАЛЬНОСТЕЙ И АРХИВНОГО ДЕЛА ЧУВАШСКОЙ РЕСПУБЛИКИ</t>
  </si>
  <si>
    <t>АВТОНОМНОЕ УЧРЕЖДЕНИЕ ЧУВАШСКОЙ РЕСПУБЛИКИ "ЧУВАШСКИЙ ГОСУДАРСТВЕННЫЙ ЭКСПЕРИМЕНТАЛЬНЫЙ ТЕАТР ДРАМЫ" МИНИСТЕРСТВА КУЛЬТУРЫ, ПО ДЕЛАМ НАЦИОНАЛЬНОСТЕЙ И АРХИВНОГО ДЕЛА ЧУВАШСКОЙ РЕСПУБЛИКИ</t>
  </si>
  <si>
    <t>АВТОНОМНОЕ УЧРЕЖДЕНИЕ ЧУВАШСКОЙ РЕСПУБЛИКИ "ЧУВАШСКАЯ ГОСУДАРСТВЕННАЯ ФИЛАРМОНИЯ" МИНИСТЕРСТВА КУЛЬТУРЫ, ПО ДЕЛАМ НАЦИОНАЛЬНОСТЕЙ И АРХИВНОГО ДЕЛА ЧУВАШСКОЙ РЕСПУБЛИКИ</t>
  </si>
  <si>
    <t>БЮДЖЕТНОЕ УЧРЕЖДЕНИЕ ЧУВАШСКОЙ РЕСПУБЛИКИ "ЧУВАШСКИЙ ГОСУДАРСТВЕННЫЙ АКАДЕМИЧЕСКИЙ АНСАМБЛЬ ПЕСНИ И ТАНЦА" МИНИСТЕРСТВА КУЛЬТУРЫ, ПО ДЕЛАМ НАЦИОНАЛЬНОСТЕЙ И АРХИВНОГО ДЕЛА ЧУВАШСКОЙ РЕСПУБЛИКИ</t>
  </si>
  <si>
    <t>БЮДЖЕТНОЕ УЧРЕЖДЕНИЕ ЧУВАШСКОЙ РЕСПУБЛИКИ "ЧУВАШСКАЯ ГОСУДАРСТВЕННАЯ АКАДЕМИЧЕСКАЯ СИМФОНИЧЕСКАЯ КАПЕЛЛА" МИНИСТЕРСТВА КУЛЬТУРЫ, ПО ДЕЛАМ НАЦИОНАЛЬНОСТЕЙ И АРХИВНОГО ДЕЛА ЧУВАШСКОЙ РЕСПУБЛИКИ</t>
  </si>
  <si>
    <t>БЮДЖЕТНОЕ УЧРЕЖДЕНИЕ ЧУВАШСКОЙ РЕСПУБЛИКИ "ЦЕНТР ФИНАНСОВОГО И ХОЗЯЙСТВЕННОГО ОБЕСПЕЧЕНИЯ УЧРЕЖДЕНИЙ КУЛЬТУРЫ" МИНИСТЕРСТВА КУЛЬТУРЫ, ПО ДЕЛАМ НАЦИОНАЛЬНОСТЕЙ И АРХИВНОГО ДЕЛА ЧУВАШСКОЙ РЕСПУБЛИКИ</t>
  </si>
  <si>
    <t>Министерство природных ресурсов и экологии Чувашской Республики</t>
  </si>
  <si>
    <t>Бюджетное учреждение Чувашской Республики "Алатырское лесничество" Министерства природных ресурсов и экологии Чувашской Республики, 429850 Чувашская Республика, Алатырский район, п. Алтышево, ул. Железнодорожная, д.8</t>
  </si>
  <si>
    <t>Лесоводство и прочая лесохозяйственная деятельность</t>
  </si>
  <si>
    <t>Бюджетное учреждение Чувашской Республики "Вурнарское лесничество" Министерства природных ресурсов и экологии Чувашской Республики, 429220  Чувашская Республика, Вурнарский район, п.г.т. Вурнары, ул. Лесхозная, д.1</t>
  </si>
  <si>
    <t>Бюджетное учреждение Чувашской Республики "Ибресинское лесничество" Министерства природных ресурсов и экологии Чувашской Республики, 429700 Чувашская Республика, Ибресинский район, п. Ибреси, ул. Леспромхозная, д.11</t>
  </si>
  <si>
    <t>Бюджетное учреждение Чувашской Республики "Канашское лесничество" Министерства природных ресурсов и экологии Чувашской Республики, 429320, Чувашская Республика, Канашский р-н, п. Зеленый, ул. Центральная, д.4</t>
  </si>
  <si>
    <t>Бюджетное учреждение Чувашской Республики "Кирское лесничество" Министерства природных ресурсов и экологии Чувашской Республики, 429830 Чувашская Республика, Алатырский район, п. Киря, ул. Лесная, д.1А</t>
  </si>
  <si>
    <t xml:space="preserve">Бюджетное учреждение Чувашской Республики "Мариинско-Посадское лесничество" Министерства природных ресурсов и экологии Чувашской Республики, 429570, Чувашская Республика, г. Мариинский Посад, ул. Николаева, д.99 </t>
  </si>
  <si>
    <t>Бюджетное учреждение Чувашской Республики "Опытное лесничество" Министерства природных ресурсов и экологии Чувашской Республики, 428000, Чувашская Республика, г. Чебоксары, ул. Дубравная, д. 1</t>
  </si>
  <si>
    <t>Бюджетное учреждение Чувашской Республики "Чебоксарское лесничество" Министерства природных ресурсов и экологии Чувашской Республики, 428002 Чувашская Республика, г. Чебоксары, ул. Лесхозная, д.24</t>
  </si>
  <si>
    <t>Бюджетное учреждение Чувашской Республики "Шемуршинское лесничество" Министерства природных ресурсов и экологии Чувашской Республики, 429170, Чувашская Республика, Шемуршинский район, с. Шемурша, ул. Лесхозная, д.18</t>
  </si>
  <si>
    <t>Бюджетное учреждение Чувашской Республики "Шумерлинское лесничество" Министерства природных ресурсов и экологии Чувашской Республики, 429124, Чувашская Республика, г. Шумерля, ул. Кирова, д.64а</t>
  </si>
  <si>
    <t>Бюджетное учреждение Чувашской Республики "Ядринское лесничество" Министерства природных ресурсов и экологии Чувашской Республики, 429061 Чувашская Республика, г. Ядрин, ул. К. Маркса, д.37</t>
  </si>
  <si>
    <t>Казенное учреждение Чувашской Республики "Лесная охрана" Министерства природных ресурсов и экологии Чувашской Республики,428006, г. Чебоксары, п. Лесной, д. 9</t>
  </si>
  <si>
    <t>Предоставление услуг в области лесоводства</t>
  </si>
  <si>
    <t>Казенное учреждение Чувашской Республики "Гидроресурс" Министерства природных ресурсов и экологии Чувашской Республики, Чувашская Республика, с. Батырево, ул. Мичурина, д.72</t>
  </si>
  <si>
    <t>Забор, очистка и распределение воды</t>
  </si>
  <si>
    <t xml:space="preserve">Казенное учреждение Чувашской Республики "Дирекция по охране животного мира и ООПТ" Министерства природных ресурсов и экологии Чувашской Республики, 428024 г. Чебоксары, пр. Мира, д. 90, корп. 2. </t>
  </si>
  <si>
    <t>Деятельность ботанических садов, зоопарков, государственных природных заповедников и национальных парков</t>
  </si>
  <si>
    <t>Бюджетное учреждение Чувашской Республики «Чувашский республиканский радиологический центр» Министерства природных ресурсов и экологии Чувашской Республики,  г. Чебоксары, Базовый проезд, д.22-а.</t>
  </si>
  <si>
    <t>Технические испытания, исследования, анализ и сертификация</t>
  </si>
  <si>
    <t xml:space="preserve">Автономное учреждение Чувашской Республики «Научно-исследовательский институт экологии и природопользования»  Министерства природных ресурсов и экологии Чувашской Республики,  пр. Мира, д. 90, корп. 2. </t>
  </si>
  <si>
    <t>Научные исследования и разработки в области естественных и технических наук</t>
  </si>
  <si>
    <t>Министерство транспорта и дорожного хозяйства Чувашской Республики</t>
  </si>
  <si>
    <t>Казенное учреждение "Чувашупрдор", 428000, Чувашская Республика, г. Чебоксары, Красная площадь, 3</t>
  </si>
  <si>
    <t>84.11.8 - Управление имуществом, находящимся в государственной собственности</t>
  </si>
  <si>
    <t>Казенное учреждение "Центр организацции и обеспечения безопасности дорожного движения", 428000, Чувашская Республика, г. Чебоксары, Красная площадь, 3</t>
  </si>
  <si>
    <t>80.20 Деятельность систем обеспечения безопасности</t>
  </si>
  <si>
    <t>Министерство строительства, архитектуры и жилищно-коммунального хозяйства Чувашской Республики</t>
  </si>
  <si>
    <t>АУ ЧР "Центр экспертизы и ценообразования в строительстве Чувашской Республики" Минстроя Чувашии</t>
  </si>
  <si>
    <t>Государственная экспертиза проектной документации и результатов инженерных изысканий</t>
  </si>
  <si>
    <t>КУ ЧР "Республиканская служба единого заказчика" Минстроя Чувашии</t>
  </si>
  <si>
    <t>Строительный контроль при осуществлении строительства, реконструкции и каптального ремонта объектов капитального строительства</t>
  </si>
  <si>
    <t xml:space="preserve">АО "СЗ "Ипотечная корпорация Чувашской Республики" </t>
  </si>
  <si>
    <t>Жилищное строительство</t>
  </si>
  <si>
    <t>БУ "Республиканский институт развития строительства" Минстроя Чувашии</t>
  </si>
  <si>
    <t>Деятельность в области архитектуры</t>
  </si>
  <si>
    <t>Министерства здравоохранения Чувашской Республики</t>
  </si>
  <si>
    <t>Бюджетное учреждение Чувашской Республики "Республиканская психиатрическая больница" Министерства здравоохранения Чувашской Республики, 428015, Чувашская Республика, г. Чебоксары, ул. Пирогова, д. 6</t>
  </si>
  <si>
    <t>деятельность больничных организаций</t>
  </si>
  <si>
    <t>Бюджетное учреждение Чувашской Республики "Республиканский кардиологический диспансер" Министерства здравоохранения Чувашской Республики, 428020, Чувашская Республика, г. Чебоксары, ул. Федора Гладкова, д. 29 "А"</t>
  </si>
  <si>
    <t>Бюджетное учреждение Чувашской Республики "Республиканская станция переливания крови" Министерства здравоохранения Чувашской Республики, 428017, Чувашская Республика, г. Чебоксары, ул. Пирогова, д. 9</t>
  </si>
  <si>
    <t>деятельность в области медицины прочая, не включенная в другие группировки</t>
  </si>
  <si>
    <t>Бюджетное учреждение Чувашской Республики "Президентский перинатальный центр" Министерства здравоохранения  Чувашской Республики, 428018, Чувашская Республика, г. Чебоксары,проспект Московский , д. 9, кор. 1</t>
  </si>
  <si>
    <t>Бюджетное учреждение Чувашской Республики "Республиканский наркологический диспансер" Министерства здравоохранения Чувашской Республики, 428015, Чувашская Республика, г. Чебоксары, ул. Пирогова, д. 06</t>
  </si>
  <si>
    <t>Бюджетное учреждение Чувашской Республики "Республиканский кожно-венерологический диспансер" Министерства здравоохранения Чувашской Республики, 428015, Чувашская Республика, г. Чебоксары, ул. Пирогова, 6</t>
  </si>
  <si>
    <t>Бюджетное учреждение Чувашской Республики "Республиканское бюро судебно-медицинской экспертизы" Министерства здравоохранения Чувашской Республики, 428017, Чувашская Республика, г.Чебоксары, ул.Пирогова, д.24</t>
  </si>
  <si>
    <t>деятельность организаций судебно-медицинской экспертизы</t>
  </si>
  <si>
    <t>Бюджетное учреждение Чувашской Республики "Республиканский центр общественного здоровья и медицинской профилактики, лечебной физкультуры и спортивной медицины" , 428003, Чувашская Республика, г. Чебоксары, пр. Ленина, 32а</t>
  </si>
  <si>
    <t>Бюджетное учреждение Чувашской Республики"Республиканский центр по профилактике и борьбе со СПИД и инфекционными заболеваниями" Министерства здравоохранения Чувашской Республики, 428003, Чувашская Республика, г. Чебоксары, пр. Ленина, 32а</t>
  </si>
  <si>
    <t>Бюджетное  профессиональное образовательное учреждение Чувашской Республики  "Чебоксарский медицинский колледж" Министерства здравоохранения  Чувашской Республики, 428017, Чувашская Республика, г. Чебоксары, ул. Пирогова, 1а</t>
  </si>
  <si>
    <t>образование профессиональное среднее</t>
  </si>
  <si>
    <t>Бюджетное учреждение Чувашской Республики "Батыревская центральная районная больница" Министерства здравоохранения Чувашской Республики, 429350 Чувашская Республика, Батыревский район, с.Батырево, ул.Мира, д.19</t>
  </si>
  <si>
    <t>Бюджетное учреждение Чувашской Республики "Городской клинический центр" Министерства здравоохранения Чувашской Республики, 428006 Чувашская Республика, г.Чебоксары, ул.Социалистическая, д.1а</t>
  </si>
  <si>
    <t>Бюджетное учреждение Чувашской Республики "Городская детская больница №2" Министерства здравоохранения  Чувашской Республики, 428020 Чувашская Республика, г.Чебоксары, ул.Гладкова, д.15</t>
  </si>
  <si>
    <t>реоганизация</t>
  </si>
  <si>
    <t>Бюджетное учреждение Чувашской Республики "Чебоксарская районная больница" Министерства здравоохранения Чувашской Республики, 429500 Чувашская Республика, Чебоксарский район, п. Кугеси, ул.Школьная, д.13</t>
  </si>
  <si>
    <t>Бюджетное учреждение Чувашской Республики "Центральная городская больница" Министерства здравоохранения Чувашской Республики, 428000 Чувашская Республика, г.Чебоксары, пр.Ленина, 47</t>
  </si>
  <si>
    <t>Бюджетное учреждение Чувашской Республики "Городская клиническая больница №1" Министерства здравоохранения Чувашской Республики, 428028, Чувашская Республика, г.Чебоксары, проспект Тракторостроителей, д.46</t>
  </si>
  <si>
    <t>Бюджетное учреждение Чувашской Республики "Новочебоксарский медицинский центр" Министерства здравоохранения  Чувашской Республики, 428956, Чувашская Республика, г. Новочебоксарск, ул. Винокурова, д. 68</t>
  </si>
  <si>
    <t>Бюджетное учреждение Чувашской Республики "Новочебоксарская городская больница" Министерства здравоохранения Чувашской Республики, 429959 Чувашская Республика, г.Новочебоксарск, ул.Пионерская, д.20</t>
  </si>
  <si>
    <t>Бюджетное учреждение Чувашской Республики "Цивильская центральная районная больница" Министерства здравоохранения Чувашской Республики, 429900 Чувашская Республика, Цивильский район, г.Цивильск, ул.П.Иванова, д.1</t>
  </si>
  <si>
    <t>Бюджетное учреждение Чувашской Республики "Аликовская центральная районная больница" Министерства здравоохранения Чувашской Республики, 429250 Чувашская Республика, Аликовский район, с.Аликово, ул.Октябрьская, д.12</t>
  </si>
  <si>
    <t>Бюджетное учреждение Чувашской Республики "Вурнарская центральная районная больница" Министерства здравоохранения Чувашской Республики, 429220 Чувашская Республика, Вурнарский район, пгт.Вурнары, ул.Жоржа Илюкина, д.15</t>
  </si>
  <si>
    <t>Бюджетное учреждение Чувашской Республики "Ибресинская центральная районная больница" Министерства здравоохранения Чувашской Республики, 429700 Чувашская Республика, Ибресинский район, п.Ибреси, ул.Кооперативная, д.27</t>
  </si>
  <si>
    <t>Бюджетное учреждение Чувашской Республики "Комсомольская центральная районная больница" Министерства здравоохранения Чувашской Республики, 429140 Чувашская Республика, Комсомольский район, с.Комсомольское, ул.Лесная, д.4</t>
  </si>
  <si>
    <t>Бюджетное учреждение Чувашской Республики "Республиканская детская клиническая больница" Министерства здравоохранения Чувашской Республики, 428020, Чувашская Республика, г. Чебоксары, ул. Гладкова, д. 27</t>
  </si>
  <si>
    <t>Бюджетное учреждение Чувашской Республики "Ядринская центральная районная больница им. К.В. Волкова"Министерства здравоохранения  Чувашской Республики, 429060 Чувашская Республика, г.Ядрин, ул.Комсомольская, д.15</t>
  </si>
  <si>
    <t>Бюджетное учреждение Чувашской Республики "Красночетайская районная больница" Министерства здравоохранения Чувашской Республики, 429040 Чувашская Республика, Красночетайский район, с.Красные Четаи, ул.Новая, д.16</t>
  </si>
  <si>
    <t>Бюджетное учреждение Чувашской Республики "Больница скорой медицинской помощи" Министерства здравоохранения Чувашской Республики, 428017, Чувашская Республика, г.Чебоксары, пр.Московский, д. 47</t>
  </si>
  <si>
    <t>Бюджетное учреждение Чувашской Республики "Моргаушская центральная районная больница" Министерства здравоохранения Чувашской Республики, 429530 Чувашская Республика, Моргаушский район, с.Моргауши, ул.Чапаева, д.52</t>
  </si>
  <si>
    <t>Бюджетное учреждение Чувашской Республики "Канашский межтерриториальный медицинский центр" Министерства здравоохранения Чувашской Республики, 429335, Чувашская Республика, г.Канаш, ул.В.Б.Павлова, д. 10</t>
  </si>
  <si>
    <t>Бюджетное учреждение Чувашской Республики "Мариинско-Посадская центральная районная больница им. Н.А.Геркена" Министерства здравоохранения Чувашской Республики, 429570 Чувашская Республика, г.Мариинский Посад, ул.Николаева, д.57</t>
  </si>
  <si>
    <t>Бюджетное учреждение Чувашской Республики "Республиканский центр медицины катастроф и скорой медицинской помощи" Министерства здравоохранения Чувашской Республики, 428027, Чувашская Республика, г. Чебоксары, проспект 9-ой Пятилетки, д. 10</t>
  </si>
  <si>
    <t>Автономное учреждение Чувашской Республики "Республиканский клинический онкологический диспансер" Министерства здравоохранения Чувашской Республики, 428020, Чувашская Республика, г. Чебоксары, ул. Гладкова, д. 23</t>
  </si>
  <si>
    <t>Бюджетное учреждение Чувашской Республики "Республиканский клинический госпиталь для ветеранов войн" Министерства здравоохранения Чувашской Республики, 428017, Чувашская Республика, г. Чебоксары, Московский проспект, д. 49</t>
  </si>
  <si>
    <t>Бюджетное учреждение Чувашской Республики "Медицинский информационно-аналитический центр" Министерства здравоохранения Чувашской Республики, 428022, Чувашская Республика, г. Чебоксары, ул. Калинина, д. 112</t>
  </si>
  <si>
    <t>деятельность по обработке данных, предоставление услуг по размещению информации и связанная с этим деятельность</t>
  </si>
  <si>
    <t>Бюджетное учреждение Чувашской Республики "Республиканский детский санаторий "Лесная сказка" Министерства здравоохранения Чувашской Республики, 429541, Чувашская Республика, Моргаушский район, д. Шомиково, ул. Лесная, дом 55</t>
  </si>
  <si>
    <t>деятельность санаторно-курортных организаций</t>
  </si>
  <si>
    <t>Бюджетное учреждение Чувашской Республики "Республиканская клиническая офтальмологическая больница" Министерства здравоохранения  Чувашской Республики, 428014, Чувашская Республика, г. Чебоксары, ул. Ашмарина, д. 85</t>
  </si>
  <si>
    <t>Бюджетное учреждение Чувашской Республики "Республиканская клиническая больница" Министерства здравоохранения Чувашской Республики</t>
  </si>
  <si>
    <t>Бюджетное учреждение Чувашской Республики "Городская детская клиническая больница" Министерства здравоохранения Чувашской Республики, 428018, Чувашская Республика, г.Чебоксары, пр. Тракторостроителей,  д. 12</t>
  </si>
  <si>
    <t>Бюджетное учреждение Чувашской Республики "Шемуршинская районная больница" Министерства здравоохранения Чувашской Республики, 429170 Чувашская Республика, Шемуршинский район, с.Шемурша, ул.Ленина, д.20</t>
  </si>
  <si>
    <t>Бюджетное учреждение Чувашской Республики "Урмарская центральная районная больница" Министерства здравоохранения Чувашской Республики, 429400 Чувашская Республика, Урмарский район, п.Урмары, ул.Ленина, д.20</t>
  </si>
  <si>
    <t>Бюджетное учреждение Чувашской Республики "Яльчикская центральная районная больница" Министерства здравоохранения  Чувашской Республики, 429380 Чувашская Республика, Яльчикский район, с.Яльчики, ул.Восточная, д.1</t>
  </si>
  <si>
    <t>Бюджетное учреждение Чувашской Республики "Янтиковская центральная районная больница" Министерства здравоохранения  Чувашской Республики, 429290 Чувашская Республика, Янтиковский район, с.Янтиково, пр.Ленина, д.16</t>
  </si>
  <si>
    <t>Бюджетное учреждение Чувашской Республики "Канашская центральная районная больница им.Ф.Г. Григорьева" Министерства здравоохранения Чувашской Республики, 429310 Чувашская Республика, Канашский район, с.Шихазаны, ул.В.П.Епифанова, д.12</t>
  </si>
  <si>
    <t>Бюджетное учреждение Чувашской Республики "Козловская центральная районная больница им.И.Е.Виноградова" Министерства здравоохранения  Чувашской Республики, 429430 Чувашская Республика, Козловский район, г.Козловка, ул.Виноградова, д.2</t>
  </si>
  <si>
    <t>Бюджетное учреждение Чувашской Республики "Шумерлинский межтерриториальный медицинский центр" Министерства здравоохранения и социального развития Чувашской Республики, 429127, Чувашская Республика, г.Шумерля, ул. Свердлова, д.2</t>
  </si>
  <si>
    <t>Бюджетное учреждение Чувашской Республики "Центральная районная больница Алатырского района" Министерства здравоохранения Чувашской Республики, 429820, Чувашская Республика, г.Алатырь, ул.Ленина, д.130</t>
  </si>
  <si>
    <t>Бюджетное учреждение Чувашской Республики "Республиканский противотуберкулезный диспансер" Министерства здравоохранения  Чувашской Республики, 428015, Чувашская Республика, город Чебоксары, ул. Пирогова, д. № 4 "В"</t>
  </si>
  <si>
    <t>Казенное учреждение Чувашской Республики "Центр ресурсного обеспечения государственных учреждений здравоохранения" Министерства здравоохранения Чувашской Республики, 428022, Чувашская Республика, г.Чебоксары, ул.Калинина, д.106а, пом.2</t>
  </si>
  <si>
    <t>вспомогательная деятельность в области государственного управления</t>
  </si>
  <si>
    <t>Казенное учреждение Чувашской Республики "Специализированный Дом ребенка "Малютка" для детей с органическими поражениями центральной нервной системы с нарушением психики" Министерства здравоохранения Чувашской Республики, 428022, Чувашская Республика, г. Чебоксары, пр. Мира, д. 36 "а"</t>
  </si>
  <si>
    <t>передан в МО</t>
  </si>
  <si>
    <t>Казенное учреждение Чувашской Республики "Республиканский медицинский центр мобилизационных резервов "Резерв" Министерства здравоохранения  Чувашской Республики, 428020, Чувашская Республика, г. Чебоксары, Базовый проезд, д. 10</t>
  </si>
  <si>
    <t>деятельность по складированию и хранению</t>
  </si>
  <si>
    <t>Казенное учреждение Чувашской Республики "Республиканский детский противотуберкулезный санаторий "Чуварлейский бор" Министерства здравоохранения Чувашской Республики, 429810, Чувашская Республика, Алатырский район, с.Чуварлеи, ул.Николаева, д. 143</t>
  </si>
  <si>
    <t>Государственное автономное учреждение Чувашской Республики дополнительного профессионального образования "Институт усовершенствования врачей" Министерства здравоохранения Чувашской Республики, 428032, Чувашская Республика, г. Чебоксары, Красная площадь, д. 3</t>
  </si>
  <si>
    <t>образование профессиональное</t>
  </si>
  <si>
    <t>Автономное учреждение Чувашской Республики "Республиканская стоматологическая поликлиника" Министерства здравоохранения Чувашской Республики, 428018, Чувашская Республика, г. Чебоксары, пр. Московский, д. 11 "А"</t>
  </si>
  <si>
    <t>Автономное учреждение Чувашской Республики"Республиканский центр мануальной терапии" Министерства здравоохранения Чувашской Республики, 428003, Чувашская Республика, г. Чебоксары, Школьный проезд, д. 8а</t>
  </si>
  <si>
    <t>Автономное учреждение Чувашской Республики "Новочебоксарская городская стоматологическая поликлиника" Министерства здравоохранения Чувашской Республики, 429959  Чувашская Республика, г.Новочебоксарск, ул.Пионерская, д.21</t>
  </si>
  <si>
    <t>Автономное учреждение Чувашской Республики "Городская стоматологическая поликлиника" Министерства здравоохранения Чувашской Республики, 428000 Чувашская Республика, г.Чебоксары, проспект М.Горького, д.11</t>
  </si>
  <si>
    <t>Государственное унитарное предприятие Чувашской Республики «Фармация» Министерства здравоохранения Чувашской Республики, 428018, Чувашская Республика, г. Чебоксары, ул. Бондарева, д. 13</t>
  </si>
  <si>
    <t>торговля розничная лекарственными
средствами в специализированных
магазинах (аптеках)</t>
  </si>
  <si>
    <t>Акционерно общество «Санаторий «Надежда», 429951, г. Новочебоксарск, ул. Набережная, д.46</t>
  </si>
  <si>
    <t xml:space="preserve">Государственный комитет Чувашской Республики по делам гражданской обороны и чрезвычайным ситуациям </t>
  </si>
  <si>
    <t>КАЗЕННОЕ УЧРЕЖДЕНИЕ ЧУВАШСКОЙ РЕСПУБЛИКИ "ЧУВАШСКАЯ РЕСПУБЛИКАНСКАЯ ПРОТИВОПОЖАРНАЯ СЛУЖБА", г.Чебоксары, пр. Мира,5</t>
  </si>
  <si>
    <t>Деятельность по обеспечению пожарной безопасности</t>
  </si>
  <si>
    <t>КАЗЕННОЕ УЧРЕЖДЕНИЕ ЧУВАШСКОЙ РЕСПУБЛИКИ "ЧУВАШСКАЯ РЕСПУБЛИКАНСКАЯ ПОИСКОВО-СПАСАТЕЛЬНАЯ СЛУЖБА", г.Чебоксары, Канашское шоссе,19</t>
  </si>
  <si>
    <t>Деятельность по обеспечению безопасности в чрезвычайных ситуациях; деятельность по обеспечению безопасности в области использования атомной энергии</t>
  </si>
  <si>
    <t>КАЗЕННОЕ УЧРЕЖДЕНИЕ ЧУВАШСКОЙ РЕСПУБЛИКИ "СЛУЖБА ОБЕСПЕЧЕНИЯ МЕРОПРИЯТИЙ ГРАЖДАНСКОЙ ЗАЩИТЫ", г.Чебоксары, пр. Мира,5</t>
  </si>
  <si>
    <t>Деятельность по обеспечению безопасности в чрезвычайных ситуациях прочая</t>
  </si>
  <si>
    <t>ГОСУДАРСТВЕННОЕ АВТОНОМНОЕ УЧРЕЖДЕНИЕ ЧУВАШСКОЙ РЕСПУБЛИКИ ДОПОЛНИТЕЛЬНОГО ПРОФЕССИОНАЛЬНОГО ОБРАЗОВАНИЯ "УЧЕБНО-МЕТОДИЧЕСКИЙ ЦЕНТР ГРАЖДАНСКОЙ ЗАЩИТЫ" ГОСУДАРСТВЕННОГО КОМИТЕТА ЧУВАШСКОЙ РЕСПУБЛИКИ ПО ДЕЛАМ ГРАЖДАНСКОЙ ОБОРОНЫ И ЧРЕЗВЫЧАЙНЫМ СИТУАЦИЯМ, г.Чебоксары, пр.Мира,5</t>
  </si>
  <si>
    <t>Деятельность по дополнительному профессиональному образованию прочая, не включенная в другие группировки</t>
  </si>
  <si>
    <t>Министерство труда и социальной защиты Чувашской Республики</t>
  </si>
  <si>
    <t>БУ «Алатырский комплексный центр социального обслуживания населения»  429820, Чувашская Республика, г. Алатырь, мкр. Стрелка,37</t>
  </si>
  <si>
    <t>87.90 Деятельность по уходу с обеспечением проживания прочая</t>
  </si>
  <si>
    <t>БУ «Аликовский центр социального обслуживания населения» Министерства труда и социальной защиты Чувашской Республики, 429230, Аликовский район, с.Аликово, ул. Октябрьская, д. 10</t>
  </si>
  <si>
    <t>БУ «Батыревский центр социального обслуживания населения» Министерства труда и социальной защиты Чувашской Республики, 429350, Чувашская Республика, Батыревский район, с. Батырево, проспект Ленина, д. 27</t>
  </si>
  <si>
    <t xml:space="preserve">БУ «Вурнарский центр социального обслуживания населения» Министерства труда и социальной защиты Чувашской Республики,429220,Чувашская Республика, Вурнарский район, пос.Вурнары, ул. Ленина, д. 54
</t>
  </si>
  <si>
    <t xml:space="preserve">БУ «Ибресинский центр социального обслуживания населения» Министерства труда и социальной защиты Чувашской Республики,429700, Чувашская Республика, Ибресинский район, п.Ибреси, ул. Кооперативная, д. 27, корп.1
</t>
  </si>
  <si>
    <t>87.30  Деятельность по уходу за престарелыми и инвалидами с обеспечением проживания</t>
  </si>
  <si>
    <t>БУ «Канашский комплексный центр социального обслуживания населения» Министерства труда и социальной защиты Чувашской Республики, 429334, Чувашская Республика, г.Канаш, ул.30 лет Победы 32 а.;</t>
  </si>
  <si>
    <t>БУ «Козловский комплексный  центр социального обслуживания населения» Министерства труда и социальной защиты Чувашской Республики,429430 Чувашская Республика г. Козловка ул.Лобачевского,д.32</t>
  </si>
  <si>
    <t>БУ «Комсомольский центр социального обслуживания населения» Министерства труда и социальной защиты Чувашской Республики,429140, Чувашская Республика, Комсомольский район, с.Комсомольское, ул. Заводская, д. 57</t>
  </si>
  <si>
    <t xml:space="preserve">87.90 Деятельность по уходу с обеспечением проживания прочая   </t>
  </si>
  <si>
    <t>БУ «Красноармейский центр социального обслуживания населения» Министерства труда и социальной защиты Чувашской Республики,429620, с.Красноармейское, ул. Ленина, д. 33</t>
  </si>
  <si>
    <t xml:space="preserve">87.90  Деятельность по уходу с обеспечением проживания прочая       </t>
  </si>
  <si>
    <t>БУ «Красночетайский центр социального обслуживания населения» Министерства труда и социальной защиты Чувашской Республики,429040, Чувашская Республика, Красночетайский район, с. Красные Четаи, пл.Победы, д.1</t>
  </si>
  <si>
    <t>БУ «Мариинско-Посадский центр социального обслуживания населения» Министерства труда и социальной защиты Чувашской Республики,429570, г.Маринский-Посад, ул. С. Лазо, д. 82</t>
  </si>
  <si>
    <t>87.90  Деятельность по уходу с обеспечением проживания прочая</t>
  </si>
  <si>
    <t>БУ «Моргаушский центр социального обслуживания населения» Министерства труда и социальной защиты Чувашской Республики,429530, Чувашская Республика, с.Моргауши, ул. Мира, д. 6</t>
  </si>
  <si>
    <t xml:space="preserve">87.90 Деятельность по уходу с обеспечением проживания прочая           </t>
  </si>
  <si>
    <t>АУ «Новочебоксарский комплексный центр социального обслуживания населения» ,429955, Чувашская Республика - Чувашия, Новочебоксарск г, Солнечная ул, 13/2</t>
  </si>
  <si>
    <t>88.10  Предоставление социальных услуг без обеспечения проживания престарелым и инвалидам</t>
  </si>
  <si>
    <t>БУ «Порецкий центр социального обслуживания населения» Министерства труда и социальной защиты Чувашской Республики,429020, с.Порецкое, ул. Октябрьская, д. 6</t>
  </si>
  <si>
    <t>БУ «Урмарский центр социального обслуживания населения» Министерства труда и социальной защиты Чувашской Республики,429400, пос. Урмары, ул. Молодежная, д. 2</t>
  </si>
  <si>
    <t>АУ «Комплексный центр социального обслуживания населения города Чебоксары» Министерства труда и социальной защиты Чувашской Республики,428027, г.Чебоксары, ул. 324 Стрелковой дивизии, 21а.</t>
  </si>
  <si>
    <r>
      <t>БУ «Центр социального обслуживания населения Чебоксарского района» Министерства труда и социальной защиты Чувашской Республики,429500 Чувашская Республика, Чебоксарский район, пос. Кугеси, ул. Советская, д.23</t>
    </r>
    <r>
      <rPr>
        <b/>
        <sz val="10"/>
        <color theme="1"/>
        <rFont val="Times New Roman"/>
      </rPr>
      <t xml:space="preserve"> </t>
    </r>
  </si>
  <si>
    <t>БУ «Цивильский центр социального обслуживания населения» Министерства труда и социальной защиты Чувашской Республики,429900, г.Цивильск, ул. Гагарина, д. 41</t>
  </si>
  <si>
    <r>
      <t>БУ «Шемуршинский центр социального обслуживания населения» Министерства труда и социальной защиты Чувашской Республики,429170, с. Шемурша, ул. Ленина, д.50</t>
    </r>
    <r>
      <rPr>
        <b/>
        <sz val="10"/>
        <color theme="1"/>
        <rFont val="Times New Roman"/>
      </rPr>
      <t xml:space="preserve"> </t>
    </r>
  </si>
  <si>
    <t>БУ «Шумерлинский комплексный центр социального обслуживания населения» Министерства труда и социальной защиты Чувашской Республики,429120, г.Шумерля, пр. Мебельщиков, д.9</t>
  </si>
  <si>
    <t>БУ «Ядринский комплексный центр социального обслуживания населения» Министерства труда и социальной защиты Чувашской Республики,429060, Чувашская Республика - Чувашия, Ядрин г, 30 лет Победы ул, 29</t>
  </si>
  <si>
    <t xml:space="preserve">88.10  Предоставление социальных услуг без обеспечения проживания престарелым и инвалидам  </t>
  </si>
  <si>
    <t>БУ «Яльчикский центр социального обслуживания населения» Министерства труда и социальной защиты Чувашской Республики,429380, с. Яльчики, ул. Пушкина, д. 1</t>
  </si>
  <si>
    <t>БУ «Янтиковский центр социального обслуживания населения» Министерства труда и социальной защиты Чувашской Республики,429290, с. Янтиково, пр. Ленина, д. 22</t>
  </si>
  <si>
    <t xml:space="preserve">87.90 Деятельность по уходу с обеспечением проживания прочая              </t>
  </si>
  <si>
    <t>БУ «Атратский дом-интернат» ,429841, Алатырский р-н, с.Атрать, ул.Лесная, д.1</t>
  </si>
  <si>
    <t>БУ «Ибресинский психоневрологический интернат» Министерства труда и социальной защиты Чувашской Республики,пос.Ибреси,ул.Комсомольская, д.49</t>
  </si>
  <si>
    <t>БУ «Калининский психоневрологический интернат» Министерства труда и социальной защиты Чувашской Республики,429212, Вурнарский район, с. Калинино, ул. Советская, 26</t>
  </si>
  <si>
    <t>БУ «Карабай-Шемуршинский психоневрологический интернат» Министерства труда и социальной защиты Чувашской Республики,429181, Шемуршинский р-н, д.Карабай-Шемурша, ул.Лесная. д.10</t>
  </si>
  <si>
    <t>БУ «Тарханский психоневрологический интернат» Министерства труда и социальной защиты Чувашской Республики, 429362, Чувашская Республика, Батыревский район, с. Тарханы, ул. Лесная, д.1</t>
  </si>
  <si>
    <t>БУ «Шомиковский дом- интернат» , 429541,  Чувашская Республика - Чувашия, Моргаушский р-н, д.Шомиково, ул.Лесная, д.56</t>
  </si>
  <si>
    <t>БУ «Кугесьский дом-интернат для престарелых и инвалидов" Министерства труда и социальной защиты Чувашской Республики,429500, Чувашская Республика, Чебоксарский район, п.Кугеси, ул.Первомайская, д.15</t>
  </si>
  <si>
    <t>БУ «Кугесьский детский дом интернат для умственно отсталых детей» Министерства труда и социальной защиты Чувашской Республики,429500, Чувашская Республика-Чувашия, Чебоксарский район, поселок Кугеси, ул.Первомайская д. 14</t>
  </si>
  <si>
    <t>87.90 Деятельность по уходу 
с обеспечиванием проживания прочая</t>
  </si>
  <si>
    <t>БУ «Юськасинский дом-интернат для престарелых и инвалидов» Министерства труда и социальной защиты Чувашской Республики,429534, Чувашская Республика - Чувашия, Моргаушский р-н, Юськасы с, Центральная ул, 63</t>
  </si>
  <si>
    <t>БУ «Социально-оздоровительный центр граждан пожилого возраста и инвалидов «Вега» Министерства труда и социальной защиты Чувашской Республики,429526, Чебоксарский р-н, дер. Вурманкасы, ул.Вега, д.3</t>
  </si>
  <si>
    <t>БУ «Республиканский центр социальной адаптации для лиц без определенного места жительства и занятий» Министерства труда и социальной защиты Чувашской Республики,428003, г.Чебоксары, Хозяйственный проезд, д.7</t>
  </si>
  <si>
    <t>БУ «Реабилитационный центр для детей и подростков с ограниченными возможностями» Министерства труда и социальной защиты Чувашской Республики,428024, Чувашская Республика - Чувашия, Чебоксары г, Мира пр-кт, 31</t>
  </si>
  <si>
    <t>86.10 Деятельность больничных организаций</t>
  </si>
  <si>
    <t xml:space="preserve">БУ «Социально-реабилитационный центр для несовершеннолетних города Чебоксары» Министерства труда и социальной защиты Чувашской Республики,428027 г. Чебоксары, ул. Хузангая, д. 29 А </t>
  </si>
  <si>
    <t>КУ "Центр занятости  населения по Чувашской Республике" Министерства труда и социальной защиты Чувашской Республики,428003, г. Чебоксары, ул. Водопроводная, 16а</t>
  </si>
  <si>
    <t>78.10 Деятельность агентств по подбору персонала</t>
  </si>
  <si>
    <t>ГАУ ДПО «УМЦ «Аспект» Министерства труда и социальной защиты Чувашской Республики, 428022, ул.Николаева, д.38</t>
  </si>
  <si>
    <t>БУ "Централизованная бухгалтерия" Министерства труда и социальной защиты Чувашской Республики,428003, г. Чебоксары, ул. Водопроводная, 16а</t>
  </si>
  <si>
    <t>69.20.2 Деятельность по оказанию услуг в области бухгалтерского учета</t>
  </si>
  <si>
    <t>КУ "Центр предоставления мер социальной поддержки" Министерства труда и социальной защиты Чувашской Республики,428003, Чувашская Республика - Чувашия, город Чебоксары, Московский пр-кт, д. 3 к. 1</t>
  </si>
  <si>
    <t>84.11 Деятельность органов государственного управления и местного самоуправления по вопросам общего характера</t>
  </si>
  <si>
    <t>Администрация Главы Чувашской Республики</t>
  </si>
  <si>
    <t xml:space="preserve">АУ ЧР «РСО государственных органов Чувашской Республики» </t>
  </si>
  <si>
    <t xml:space="preserve">деятельность вспомогательная, связанная с автомобильным транспортом </t>
  </si>
  <si>
    <t xml:space="preserve">КУ ЧР "Аппарат Общественной палаты Чувашской Республики" </t>
  </si>
  <si>
    <t>деятелность органов государственной власти по управлению вопросами общего характера, кроме судебной власти Российской Федерации</t>
  </si>
  <si>
    <t>ГАУ ЧР ДО "Центр АВАНГАРД" Минобразования Чувашии, 428017, Чувашская Республика, г. Чебоксары, проспект Максима Горького, 5</t>
  </si>
  <si>
    <t>молодежная политика</t>
  </si>
  <si>
    <t>БОУ  Чувашской Республики дополнительного образования «Центр молодежных инициатив» Министерства образования и молодежной политики Чувашской Республики, 428017, Чувашская Республика, г. Чебоксары, проспект Максима Горького, 5</t>
  </si>
  <si>
    <t>ООО "Чувашия-Сервис"</t>
  </si>
  <si>
    <t>Деятельность ресторанов и услуги по 
доставке продуктов питания</t>
  </si>
  <si>
    <t xml:space="preserve">Алатырский муниципальный округ </t>
  </si>
  <si>
    <t>МУП "ЖКХ Алатырского муниципального округа"</t>
  </si>
  <si>
    <t>Производство пара и горячей воды (тепловой энергии) котельными</t>
  </si>
  <si>
    <t>МБОУ "Алтышевская средняя общеобразовательная школа"Алатырского муниципального округа, 429850, Чувашская Республика, Алатырский р-н, п.Алтышево, ул.Школьная, д.10-А</t>
  </si>
  <si>
    <t>образование среднее общее</t>
  </si>
  <si>
    <t>МБОУ "Атратская средняя общеобразовательная школа" Алатырского муниципального округа, 429841 Чувашская Республика, Алатырский район, с. Атрать, ул. Щорса, д.11</t>
  </si>
  <si>
    <t>Муниципальное бюджетное общеобразовательное учреждение"Ахматовская средняя общеобразовательная школа имени кавалера двух Орденов Мужества Левочкина Евгения Павловича" Алатырского Муниципального округа Чувашской Республики, 429816 Чувашская Республика, Алатырский район, с. Ахматово, ул. Ленина. д.44а</t>
  </si>
  <si>
    <t>Муниципальное бюджетное общеобразовательное учреждение "Кувакинская  основная общеобразовательная школа имени Героя Советского Союза Ивкина Ивана Михайловича" Алатырского муниципального округа Чувашской Республики, 429812 Чувашская Республика, Алатырский район, с. Кувакино, ул. Пролетарская, д. 21</t>
  </si>
  <si>
    <t>МБОУ "Новоайбесинская средняя общеобразовательная школа им. первого Чувашского драматурга Михаила Филипповича Акимова-Аруя" Алатырского Муниципального Округа Чувашской Республики, 429808 Чувашская Республика, Алатырский район, с.Новые Айбеси, ул. Ленина, д.19</t>
  </si>
  <si>
    <t>Муниципальное бюджетное общеобразовательное учреждение «Первомайская средняя общеобразовательная школа » Алатырского  муниципального округа Чувашской Республики", 429806 Чувашская Республика, Алатырский район. пос. Первомайский, ул. Ленина. д.28</t>
  </si>
  <si>
    <t>Муниципальное бюджетное общеобразовательное учреждение «Сойгинская средняя общеобразовательная школа » Алатырского муниципального округа Чувашской Республики, 429809 Чувашская Республика, Алатырский район, с. Сойгино, ул. Ленина, д.13</t>
  </si>
  <si>
    <t>Муниципальное бюджетное общеобразовательное учреждение "Кирская средняя общеобразовательная школа имени Героя России летчика-космонавта Н.М.Бударина" Алатырского муниципального округа Чувашской Республики", 429830 Чувашская Республика, Алатырский район, пос. Киря, ул. Ленина, д.44</t>
  </si>
  <si>
    <t>МБОУ "Чуварлейская средняя общеобразовательная школа имени Героя России Старчкова Александра Ивановича" Алатырского муниципального округа Чувашской Республики, 429810 Чувашская Республика, Алатырский район, с. Чуварлеи, ул. Николаева, д.2</t>
  </si>
  <si>
    <t>Муниципальное бюджетное общеобразовательное учреждение «Староайбесинская средняя общеобразовательная школа» Алатырского Муниципального округа Чувашской Республики, 429807 Чувашская Республика, Алатырский район, с. Старые Айбеси, ул. Школьная, д.5</t>
  </si>
  <si>
    <t>Муниципальное бюджетное общеобразовательное учреждение  "Алтышевская основная общеобразовательная школа имени Героя Советского Союза Якова Григорьевича Сульдина" Алатырского Муниципального округа Чувашской Республики 429850 Чувашская Республика, Алатырский район, с. Алтышево, ул. Полевая, д.25а</t>
  </si>
  <si>
    <t>образование основное общее</t>
  </si>
  <si>
    <t>Муниципальное бюджетное общеобразовательное учреждение "Стемасская основная общеобразовательная школа" Алатырского муниципального округа Чувашской Республики, 429802 Чувашская Республика, Алатырский район, с. Стемасы, ул.141 Стрелковой дивизии, д.8</t>
  </si>
  <si>
    <t>Муниципальное автономное  дошкольное образовательное учреждение"Чуварлейский детский сад "Колокольчик"  Алатырского муниципального округа Чувашской Республики, 429810 Чувашская Республика, Алатырский район, с.Чуварлей, ул. Ворошилова, д.  237</t>
  </si>
  <si>
    <t>образование дошкольное</t>
  </si>
  <si>
    <t>Муниципальное автономное учреждение дополнительного образования "Спортивная школа"Алатырского муниципального округа Чувашской Республики,429841 Чувашская Республика, Алатырский район, с. Атрать, ул. Пролетарская, д.27 А</t>
  </si>
  <si>
    <t>деятельность в области спорта прочая</t>
  </si>
  <si>
    <t>МБУ ДО "Алтышевская детская музыкальная школа", 429850, Чувашская Республика, Алатырский р-н, п.Алтышево, ул.Заводская, д.6</t>
  </si>
  <si>
    <t>образование дополнительное для детей и взрослых</t>
  </si>
  <si>
    <t>МБУ "Архив Алатырского муниципального округа"429802, Чувашская Республика - Чувашия, Алатырский район, село Стемасы, ул. 141 Стрелковой Дивизии, д.8</t>
  </si>
  <si>
    <t>деятельность библиотек и архивов</t>
  </si>
  <si>
    <t>МБУК "Централизованная библиотечная  система" Алатырского муниципального округа Чувашской Республики, 429802, Чувашская Республика - Чувашия, Алатырский район, поселок Восход, ул. Ленина, д. 10</t>
  </si>
  <si>
    <t>МБУК "Централизованная клубная система" Алатырского муниципального округа Чувашской Республики, 429810, Чувашская Республика, Алатырский район, ул. Ворошилова, д.144</t>
  </si>
  <si>
    <t>деятельность учреждений клубного типа</t>
  </si>
  <si>
    <t>МКУ "Центр методического и хозяйственного обеспечения" Алатырского муниципального округа Чувашской Республики, 429816, Чувашская Республика - Чувашия, Алатырский р-н, с Ахматово, ул. Ленина, д. 53</t>
  </si>
  <si>
    <t>УБРТ администрации Алатырского муниципального округа Чувашской Республики, 429802, Чувашская Республика - Чувашия, Алатырский р-н, с Стемасы, ул Ленина, д. 122</t>
  </si>
  <si>
    <t>Деятельность органов местного самоуправления муниципальных округов </t>
  </si>
  <si>
    <t>МУП «ПОК и ТС», Чувашская Республика, г. Алатырь, ул. Чайковского,102</t>
  </si>
  <si>
    <t>производство пара и горячей воды (тепловой энергии) котельными</t>
  </si>
  <si>
    <t>Общество с ограниченной ответственностью «Алатырьторгсервис», Чувашская Республика, г. Алатырь, ул. Гоголя, 68</t>
  </si>
  <si>
    <t>68.20.2 Аренда и управление собственным
или арендованным нежилым недвижимым
имуществом</t>
  </si>
  <si>
    <t>Общество с ограниченной ответственностью «Чистый город», Чувашская Республика, г. Алатырь, ул. Чайковского,104</t>
  </si>
  <si>
    <t>38.21 Обработка и утилизация неопасных отходов</t>
  </si>
  <si>
    <t>МУП «Водоканал» города Алатыря Чувашской Республики, Чувашская Республика, г. Алатырь, ул. Южная, д.1</t>
  </si>
  <si>
    <t>оказание жилищно-коммунальных услуг хозяйствующим субъектам и населению города по водоснабжению, водоотведению</t>
  </si>
  <si>
    <t>МБДОУ "Детский сад № 15 "Малыш" города Алатыря Чувашской Республики, Чувашская Республика, г. Алатырь, ул.Ленина-116а</t>
  </si>
  <si>
    <t>предоставление общедоступного и бесплатного дошкольного образования</t>
  </si>
  <si>
    <t>МБДОУ "Детский сад № 3 "Светлячок" города Алатыря Чувашской Республики,Чувашская Республика, г. Алатырь, ул.Дмитрова-2</t>
  </si>
  <si>
    <t>МБДОУ "Детский сад № 5 "Березка" города Алатыря Чувашской Республики, Чувашская Республика, г. Алатырь,ул.Комиссариатская-77а</t>
  </si>
  <si>
    <t>МБДОУ "Детский сад № 6 "Колосок"  города Алатыря Чувашской Республики, Чувашская Республика, г. Алатырь,ул. Школьный проезд, 1</t>
  </si>
  <si>
    <t>МБДОУ "Детский сад № 1 "Теремок" города Алатыря Чувашской Республики,Чувашская Республика, г. Алатырь, ул.Чайковского-36а</t>
  </si>
  <si>
    <t>МБДОУ "Детский сад № 10 "Сказка" города Алатыря Чувашской Республики, Чувашская Республика, г. Алатырь,ул.Березовая-4</t>
  </si>
  <si>
    <t>МБДОУ "Детский сад № 14 "Родничок" города Алатыря Чувашской Республики, Чувашская Республика, г. Алатырь,ул.Стрелецкая-30</t>
  </si>
  <si>
    <t>МБДОУ "Детский сад № 4 "Колокольчик" города Алатыря Чувашской Республики, Чувашская Республика, г. Алатырь,Стрелка-2</t>
  </si>
  <si>
    <t>МБДОУ "Детский сад № 8 "Звездочка" города Алатыря Чувашской Республики, Чувашская Республика, г. Алатырь,Стрелка,24</t>
  </si>
  <si>
    <t>МБОУ ДО "СШ №1 им.летчика-космонавта А.Г.Николаева" города Алатыря чувашской Республики</t>
  </si>
  <si>
    <t>Реализация дополнительных общеразвивающих программ</t>
  </si>
  <si>
    <t>МБОУ "Гимназия № 6 им. академика А.Н. Крылова" г.Алатырь ЧР, Чувашская Республика, г. Алатырь, ул.Жуковского-63</t>
  </si>
  <si>
    <t>предоставление общедоступного и бесплатного начального общего образования, основного общего образования, среднего общего образования</t>
  </si>
  <si>
    <t>МБОУ "СОШ № 11"г. Алатыря Чувашской Республики, Чувашская Республика, г. Алатырь, ул.Комсомола-14</t>
  </si>
  <si>
    <t>МБОУ "СОШ № 2" г.Алатырь ЧР, Чувашская Республика, г. Алатырь, ул.Южная-3</t>
  </si>
  <si>
    <t>МБОУ "СОШ № 5" г.Алатырь ЧР, Чувашская Республика, г. Алатырь, ул.Школьный проезд,5</t>
  </si>
  <si>
    <t>МБОУ "СОШ № 7" г.Алатыря ЧР, Чувашская Республика, г. Алатырь, ул.Березовая-1</t>
  </si>
  <si>
    <t>МБОУ "СОШ № 3" г.Алатырь ЧР,Чувашская Республика, г. Алатырь, ул.Димитрова-9</t>
  </si>
  <si>
    <t>МБОУ "СОШ № 9" г.Алатырь ЧР,Чувашская Республика, г. Алатырь, ул.Володарского-14</t>
  </si>
  <si>
    <t>МБУ "Алатырский городской архив", Чувашская Республика, г. Алатырь, ул. Комиссариатская, 40а</t>
  </si>
  <si>
    <t>предоставление архивных справок, архивных копий, выписок, информационных писем</t>
  </si>
  <si>
    <t>Муниципальное бюджетное учреждение дополнительного образования «Алатырская детская школа искусств» ,Чувашская Республика, г. Алатырь, Первомайская, 76а</t>
  </si>
  <si>
    <t>Реализация дополнительных общеразвивающих предпрофессиональных программ</t>
  </si>
  <si>
    <t>МБУК "АЦБС",Чувашская Республика, г. Алатырь, ул.Московская д.106</t>
  </si>
  <si>
    <t>библиотечное, библиграфическое и информационное обслуживание пользователей библиотек</t>
  </si>
  <si>
    <t>МБУК  "АКМ", Чувашская Республика, г. Алатырь,ул.Московская-23</t>
  </si>
  <si>
    <t>публичный показ музейных предметов, музейных коллекций</t>
  </si>
  <si>
    <t>АОУДО "СШ № 2" г.Алатырь ЧР</t>
  </si>
  <si>
    <t>реализация дополнительных общеразвивающих программ</t>
  </si>
  <si>
    <t>Муниципальное бюджетное учреждение "Центр ресурсного обеспечения" города Алатыря Чувашской Республики, г. Алатырь, ул. Первомайская, д. 70</t>
  </si>
  <si>
    <t>организация мероприятий</t>
  </si>
  <si>
    <t>МАУ "Алатырский городской Дворец культуры",Чувашская Республика, г. Алатырь, ул.Московская-106</t>
  </si>
  <si>
    <t xml:space="preserve">Муниципальное казенное учреждение "Центр бухгалтерского учета и финансовой отчетности" города Алатыря Чувашской Республики, Чувашская Республика. Г. Алатырь, ул. Первомайская, 87 </t>
  </si>
  <si>
    <t xml:space="preserve">69.20.2 Деятельность по оказанию услуг в области бухгалтерского учета </t>
  </si>
  <si>
    <t xml:space="preserve">Аликовский муниципальный округ </t>
  </si>
  <si>
    <t>Автономное учреждение "Бизнес-инкубатор "Меркурий" по поддержке малого и среднего предпринимательства и содействию занятости населения" Аликовского муниципального округа Чувашской Республики. 429250, Чувашская Республика, Аликовский район, с. Аликово, ул. Октябрьская, д.19</t>
  </si>
  <si>
    <t>Аренда и управление собственным или арендованным нежилым недвижимым имуществом</t>
  </si>
  <si>
    <t>Автономное учреждение «Централизованная клубная система» Аликовского муниципального округа Чувашской Республики. 429250, Чувашская республика, Аликовский район. с. Аликово, ул. Советская, д. 13</t>
  </si>
  <si>
    <t>Рынок услуг в сфере культуры</t>
  </si>
  <si>
    <t>Муниципальное автономное учреждение дополнительного образования "Спортивная школа "Хелхем" Аликовского муниципального округа Чувашской Республики". Чувашская Республика, Аликовский район, с. Аликово, ул. Парковая, д.9 а</t>
  </si>
  <si>
    <t>Деятельность физкультурно- оздоровительная</t>
  </si>
  <si>
    <t>МУНИЦИПАЛЬНОЕ АВТОНОМНОЕ УЧРЕЖДЕНИЕ ДОПОЛНИТЕЛЬНОГО ОБРАЗОВАНИЯ "АЛИКОВСКАЯ ДЕТСКАЯ ШКОЛА ИСКУССТВ" АЛИКОВСКОГО МУНИЦИПАЛЬНОГО ОКРУГА ЧУВАШСКОЙ РЕСПУБЛИКИ. 429250, Чувашская Республика, Аликовский район, с. Аликово, ул. Советская, д.13</t>
  </si>
  <si>
    <t>Рынок услуг дополнительного образования детей</t>
  </si>
  <si>
    <t>Муниципальное автономное общеобразовательное учреждение "Большевыльская средняя общеобразовательная школа имени братьев Семеновых" Аликовского района Чувашской Республики. Чувашская Республика, Аликовский район, с Большая Выла, ул. Кооперативная, д.45</t>
  </si>
  <si>
    <t>Рынок услуг основного  общего,  основного среднего,  основного  начального  образования</t>
  </si>
  <si>
    <t>Муниципальное автономное общеобразовательное учреждение "Большеямашевская средняя общеобразовательная школа" Аликовского района Чувашской Республики. Чувашская Республика, Аликовский район, с . Большое Ямашево, ул. Школьная, д.52</t>
  </si>
  <si>
    <t>Муниципальное автономное общеобразовательное учреждение "Раскильдинская средняя общеобразовательная школа" Аликовского района Чувашской Республики. 429241,Чувашская Республика, Аликовский район, с Раскильдино, ул. Ленина, д.2</t>
  </si>
  <si>
    <t>Муниципальное автономное общеобразовательное учреждение "Чувашско-Сорминская средняя общеобразовательная школа" Аликовского района Чувашской Республики. Чувашская Республика, Аликовский район, с. Чувашская Сорма, ул. Советская, д.16</t>
  </si>
  <si>
    <t>Муниципальное автономное общеобразовательное учреждение "Яндобинская средняя общеобразовательная школа" Аликовского района Чувашской Республики. 429256, Чувашская Республика, Аликовский район, с. Яндоба, ул Школьная, д.1</t>
  </si>
  <si>
    <t>Муниципальное автономное общеобразовательное учреждение"Вотланская основная общеобразовательная школа" Аликовского района Чувашской Республики. Чувашская Республика, Аликовский район, д. Вотланы, ул. Мира, д.1</t>
  </si>
  <si>
    <t>Муниципальное автономное дошкольное образовательное учреждение "Аликовский детский сад №1 "Салкус" Аликовского муниципального округа Чувашской Республики. 429250, Чувашская Республика - Чувашия, М.О. АЛИКОВСКИЙ, С АЛИКОВО, УЛ ПАРКОВАЯ, Д. 11А</t>
  </si>
  <si>
    <t>Рынок услуг дошкольного образования</t>
  </si>
  <si>
    <t>Муниципальное бюджетное дошкольное образовательное учреждение Таутовский детский сад №3 "Колосок" Аликовского района Чувашской Республики. 429260, Чувашская Республика, Аликовский район, д. Таутово, ул. Молодежная, д.9</t>
  </si>
  <si>
    <t>Муниципальное бюджетное учреждение дополнительного образования "Центр детского и юношеского творчества" Аликовского муниципального округа Чувашской Республики. Чувашская Республика, Аликовский район, с. Аликово, ул. Парковая, д 9</t>
  </si>
  <si>
    <t>МУНИЦИПАЛЬНОЕ БЮДЖЕТНОЕ ОБЩЕОБРАЗОВАТЕЛЬНОЕ УЧРЕЖДЕНИЕ "ТЕНЕЕВСКАЯ ОСНОВНАЯ ОБЩЕОБРАЗОВАТЕЛЬНАЯ ШКОЛА" АЛИКОВСКОГО МУНИЦИПАЛЬНОГО ОКРУГА ЧУВАШСКОЙ РЕСПУБЛИКИ. 429257, Чувашская Республика, Аликовский район, с. Тенеево, ул. Школьная, д.1</t>
  </si>
  <si>
    <t>Муниципальное бюджетное общеобразовательное учреждение "Аликовская средняя общеобразовательная школа им. И.Я. Яковлева" Аликовского муниципального округа Чувашской Республики. 429250, Чувашская Республика, Аликовский район, с. Аликово, ул. Советская, д.15</t>
  </si>
  <si>
    <t>Муниципальное бюджетное общеобразовательное учреждение "Питишевская средняя общеобразовательная школа" Аликовского района Чувашской Республики. Чувашская Республика, Аликовский район, д. Питишево, ул. Войкова, д.54</t>
  </si>
  <si>
    <t>Муниципальное бюджетное общеобразовательное учреждение "Таутовская средняя общеобразовательная школа им. Б.С.Маркова" Аликовского района Чувашской Республики. 429260,Чувашская Республика, Аликовский район, д Таутово, ул. Школьная, 2"В"</t>
  </si>
  <si>
    <t>Муниципальное казенное учреждение "Финансовый центр Аликовского муниципального округа Чувашской Республики". 429250, Чувашская Республика, Аликовский район, с. Аликово, ул. Октябрьская, д. 21</t>
  </si>
  <si>
    <t>Деятельность по оказанию услуг в области бухгалтерского учета</t>
  </si>
  <si>
    <t>Муниципальное бюджетное учреждение культуры "Аликовский муниципальный архив" Аликовского муниципального округа Чувашской Республики. 429250, Чувашская Республика, Аликовский район, с Аликово, ул. Советская, д. 13</t>
  </si>
  <si>
    <t>Рынок услуг в сфере  библиотек и архивов</t>
  </si>
  <si>
    <t>Муниципальное бюджетное учреждение культуры "Аликовский литературно-краеведческий музей" Аликовского муниципального округа Чувашской Республики. 429250, Чувашская республика, Аликовский район, с. Аликово, ул. Советская, д.15/1</t>
  </si>
  <si>
    <t>Организация музейного обслуживания</t>
  </si>
  <si>
    <t>Муниципальное бюджетное учреждение культуры «Централизованная библиотечная система» Аликовского муниципального округа Чувашской Республики. 429250, Чувашская Республика, Аликовский район, с Аликово, ул. Советская, д.13</t>
  </si>
  <si>
    <t>МУНИЦИПАЛЬНОЕ БЮДЖЕТНОЕ УЧРЕЖДЕНИЕ "ЦЕНТР ХОЗЯЙСТВЕННОГО ОБЕСПЕЧЕНИЯ АЛИКОВСКОГО МУНИЦИПАЛЬНОГО ОКРУГА".429250, Чувашская Республика, Аликовский район, с. Аликово, ул. Октябрьская, д.21</t>
  </si>
  <si>
    <t>Деятельность административнохозяйственная комплексная по обеспечению работы организации</t>
  </si>
  <si>
    <t xml:space="preserve">Муниципальное казенное учреждение "Единая дежурно-диспетчерская служба Аликовского муниципального округа Чувашской Республики".429250, Чувашская Республика - Чувашия, м.о. Аликовский, с Аликово, ул Октябрьская, д. 21 </t>
  </si>
  <si>
    <t>Деятельность по обеспечению
безопасности в чрезвычайных ситуациях;
деятельность по обеспечению безопасности
в области использования атомной энергии</t>
  </si>
  <si>
    <t xml:space="preserve">Батыревский  муниципальный округ </t>
  </si>
  <si>
    <t>Автономное учреждение "Бизнес-инкубатор по поддержке малого предпринимательства и содействию занятости населения" Батыревского муниципального округа Чувашской Республики, 429350, Чувашская Республика, с. Батырево, пр. Ленина, дом 16</t>
  </si>
  <si>
    <t>Предоставление посреднических
услуг при купле-продаже нежилого
недвижимого имущества за вознаграждение
или на договорной основе</t>
  </si>
  <si>
    <t xml:space="preserve"> Автономное учреждение "Централизованная клубная система" Батыревского муниципального округа Чувашской Республики, 429350,Чувашская Республика,Батыревский р-н,с.Батырево,ул.Советская,д.6</t>
  </si>
  <si>
    <t>Деятельность учреждений клубного типа: клубов, дворцов и домов культуры, домов народного творчества</t>
  </si>
  <si>
    <t>Бюджетное учреждение культуры Батыревский районный историко-этнографический музей "Хлеб" Батыревского муниципального округа Чувашской Республики, 429350,  Чувашская Республика, Батыревский р-н, с. Батырево, пр-т Ленина, д. 21</t>
  </si>
  <si>
    <t>деятельность музеев</t>
  </si>
  <si>
    <t>Муниципальное автономное дошкольное образовательное учреждение "Батыревский детский сад "Сказка" Батыревского муниципального округа Чувашской Республики, 429350, Чувашская Республика, Батыревский район, с. Батырево, пр. Ленина, д. 22</t>
  </si>
  <si>
    <t>Муниципальное автономное дошкольное образовательное учреждение "Шыгырданский детский сад "Сандугач" Батыревского муниципального округа Чувашской Республики, 429362, Чувашская Республика, Батыревский район, с. Шыгырдан, ул. Наримана, д. 91 А</t>
  </si>
  <si>
    <t>Муниципальное автономное общеобразовательное учреждение "Сугутская средняя общеобразовательная школа" Батыревского муниципального округа Чувашской Республики, 429356, Чувашская Республика, Батыревский район, д.Сугуты, ул.Советская, д.2</t>
  </si>
  <si>
    <t>Муниципальное автономное общеобразовательное учреждение "Татарско-Сугутская средняя общеобразовательная школа" Батыревского муниципального округа Чувашской Республики, 429357, Чувашская Республика, Батыревский район, д. Татарские-Сугуты, улица Школьная, д.22</t>
  </si>
  <si>
    <t>Муниципальное автономное общеобразовательное учреждение "Шыгырданская средняя общеобразовательная школа имени профессора Э.З.Феизова" Батыревского муниципального округа Чувашской Республики, 429360, Чувашская Республика, Батыревский район, с. Шыгырдан, ул. Ленина, д.58</t>
  </si>
  <si>
    <t>Муниципальное автономное учреждение дополнительного образования "Спортивная школа "Паттар" Батыревского муниципального округа Чувашской Республики, 429350, Чувашская Республика, Батыревский район, с. Батвырево, ул. Гагарина, д.17</t>
  </si>
  <si>
    <t>Образование в области спорта и отдыха</t>
  </si>
  <si>
    <t>Муниципальное бюджетное дошкольное образовательное учреждение "Батыревский детский сад "Василек" Батыревского муниципального округа Чувашской Республики, 429350, Чувашская Республика, Батыревский район, с. Батырево, ул .Мичурина , д.25 "А"</t>
  </si>
  <si>
    <t>Муниципальное бюджетное дошкольное образовательное учреждение "Батыревский детский сад "Солнышко" Батыревского муниципального округа Чувашской Республики, 429350, Чувашская Республика, Батыревский район, с. Батырево, ул. Мичурина, д.20</t>
  </si>
  <si>
    <t>Муниципальное бюджетное дошкольное образовательное учреждение "Батыревский детский сад "Центральный"  Батыревского муниципального округа Чувашской Республики, 429350, Чувашская Республика, Батыревский район, с. Батырево,  проспект Ленина, д.4</t>
  </si>
  <si>
    <t>Муниципальное бюджетное дошкольное образовательное учреждение "Новокотяковский детский сад им. А.Т.Краснова" Батыревского муниципального округа Чувашской Республики, 429372, Чувашская Республика, Батыревский район, д. Новое Котяково, ул. Николая Кошкина, дом 35</t>
  </si>
  <si>
    <t>Муниципальное бюджетное дошкольное образовательное учреждение "Первомайский детский сад "Шусам"  Батыревского муниципального округа Чувашской Республики, 429364, Чувашская Республика, Батыревский район, с.Первомайское, ул .Кирова, д.71</t>
  </si>
  <si>
    <t>Муниципальное бюджетное дошкольное образовательное учреждение "Сугутский детский сад "Родник" Батыревского муниципального округа Чувашской Республики, 429356, Чувашская Республика, Батыревский район, с. Сугуты, ул. Советская, д.6</t>
  </si>
  <si>
    <t xml:space="preserve"> Муниципальное бюджетное дошкольное образовательное учреждение "Тарханский детский сад "Сеспель" Батыревского муниципального округа Чувашской Республики, 429362, Чувашская Республика, Батыревский район, с. Тарханы, ул. Центральная, д.34</t>
  </si>
  <si>
    <t xml:space="preserve"> Муниципальное бюджетное дошкольное образовательное учреждение "Шыгырданский детский сад "Ромашка" Батыревского муниципального округа Чувашской Республики, 429360, Чувашская Республика, Батыревский район, с.Шыгырданы, ул. Ленина, д.35</t>
  </si>
  <si>
    <t>Муниципальное бюджетное общеобразовательное учреждение "Алманчиковская основная общеобразовательная школа" Батыревского муниципального округа Чувашской Республики, 429368, Чувашская Республика, Батыревский район, с. Алманчиково, ул. Ленина , д.20а</t>
  </si>
  <si>
    <t>Муниципальное бюджетное общеобразовательное учреждение "Балабаш-Баишевская средняя общеобразовательная школа" Батыревского муниципального округа Чувашской Республики, 429366, Чувашская Республика, Батыревский район, с.Балабаш-Баишево, ул. Аптечная, д.50</t>
  </si>
  <si>
    <t>Муниципальное бюджетное общеобразовательное учреждение "Батыревская вечерняя (сменная) средняя общеобразовательная школа" Батыревского муниципального округа Чувашской Республики, 429350 Чувашская Республика, Батыревский район,с.Батырево, проспект Ленина, д.18</t>
  </si>
  <si>
    <t>Муниципальное автономное общеобразовательное учреждение "Батыревская средняя общеобразовательная школа №1" Батыревского муниципального округа Чувашской Республики, 429350, Чувашская Республика, Батыревский р-н, с.Батырево, пр.Ленина, д.30</t>
  </si>
  <si>
    <t>Муниципальное бюджетное общеобразовательное учреждение "Батыревская средняя общеобразовательная школа №2" Батыревского муниципального округа Чувашской Республики, 429350,Чувашская Республика,Батыревский р-н,с.Батырево, ул. А.П.Табакова, д. 11</t>
  </si>
  <si>
    <t>Муниципальное бюджетное общеобразовательное учреждение "Бахтигильдинская основная общеобразовательная школа" Батыревского муниципального округа Чувашской Республики, 429365, Чувашская Республика, Батыревский район, д. Бахтигильдино, ул. Школьная, д.37</t>
  </si>
  <si>
    <t>Муниципальное бюджетное общеобразовательное учреждение "Большечеменевская средняя общеобразовательная школа" Батыревского муниципального округа Чувашской Республики, 429363, Чувашская Республика, Батыревский район, с.Большое Чеменево, ул.Центральная, д.6</t>
  </si>
  <si>
    <t>Муниципальное бюджетное общеобразовательное учреждение "Долгоостровская средняя общеобразовательная школа" Батыревского муниципального округа Чувашской Республики, 429372, Чувашская Республика, Батыревский р-н, д.Долгий Остров, ул.Школьная, д.3</t>
  </si>
  <si>
    <t>Муниципальное бюджетное общеобразовательное учреждение "Новоахпердинская основная общеобразовательная школа" Батыревского муниципального округа Чувашской Республики</t>
  </si>
  <si>
    <t>Муниципальное бюджетное общеобразовательное учреждение "Норваш Шигалинская средняя общеобразовательная школа" Батыревского муниципального округа Чувашской Республики, 429361, Чувашская Республика, Батыревский район, с.Норваш Шигали, ул. Молодцыгина, д.59</t>
  </si>
  <si>
    <t>Муниципальное бюджетное общеобразовательное учреждение "Первомайская средняя общеобразовательная школа имени Васлeя Митты" Батыревского муниципального округа Чувашской Республики, 429364, Чувашская Республика, Батыревский район, с.Первомайское, ул. Кирова, д.71</t>
  </si>
  <si>
    <t>Муниципальное бюджетное общеобразовательное учреждение "Полевобикшикская средняя общеобразовательная школа" Батыревского муниципального округа Чувашской Республики, 429371,Чувашская Республика, Батыревский район, д.Полевын Бикшики, ул.Ф. Камалетдинова, д.1</t>
  </si>
  <si>
    <t>Муниципальное бюджетное общеобразовательное учреждение "Староахпердинская основная общеобразовательная школа" Батыревского муниципального округа Чувашской Республики, 429354, Чувашская Республика, Батыревский район, д.Старое Ахпердино, ул. Калинина, д.1</t>
  </si>
  <si>
    <t>Муниципальное бюджетное общеобразовательное учреждение "Тарханская средняя общеобразовательная школа" Батыревского муниципального округа Чувашской Республики, 429362, Чувашская Республика, Батыревский район, с.Тарханы, ул.Школьная, д.1</t>
  </si>
  <si>
    <t>Муниципальное бюджетное общеобразовательное учреждение "Тойсинская средняя общеобразовательная школа" Батыревского муниципального округа Чувашской Республики, 429354, Чувашская Республика, Батыревский район, с.Тойси, ул. Школьная, д.5</t>
  </si>
  <si>
    <t>Муниципальное бюджетное общеобразовательное учреждение "Шаймурзинская основная общеобразовательная школа имени Г.Айги" Батыревского муниципального округа Чувашской Республики, 429367, Чувашская Республика, Батыревский район, д.Шаймурзино, ул. Николаева, д.1</t>
  </si>
  <si>
    <t>Муниципальное автономное общеобразовательное учреждение "Шыгырданская средняя общеобразовательная школа №1" Батыревского муниципального округа Чувашской Республики, 429360, Чувашская Республика, Батыревский район, с. Шыгырдан, ул. Наримана, д.78</t>
  </si>
  <si>
    <t>Муниципальное бюджетное учреждение "Архив Батыревcкого муниципального округа Чувашской Республики", 429350,  Чувашская Республика, Батыревский р-н, с. Батырево, пр-т Ленина, д. 18</t>
  </si>
  <si>
    <t>Муниципальное бюджетное учреждение дополнительного образования "Батыревская детская школа искусств" Батыревского муниципального округа Чувашской Республики, 429350,  Чувашская Республика, Батыревский р-н, с. Батырево, пр-т Ленина, д. 12</t>
  </si>
  <si>
    <t>образование дополнительное детей и взрослых</t>
  </si>
  <si>
    <t>Муниципальное бюджетное учреждение дополнительного образования "Дом детского творчества" Батыревского муниципального округа Чувашской Республики, 429350, Чувашская Республика, Батыревский район, с. Батырево, проспект Ленина, д.18</t>
  </si>
  <si>
    <t>Муниципальное бюджетное учреждение культуры "Централизованная библиотечная система" Батыревского муниципального округа Чувашской Республики, 429350,  Чувашская Республика, Батыревский р-н, с. Батырево, пр-т Ленина, д.20</t>
  </si>
  <si>
    <t xml:space="preserve">Вурнарский муниципальный округ </t>
  </si>
  <si>
    <t>Муниципальное автономное дошкольное образовательное учреждение "Детский сад № 7 "Ручеек" п.Вурнары Чувашской Республики</t>
  </si>
  <si>
    <t>Дошкольное образование</t>
  </si>
  <si>
    <t>Муниципальное автономное общеобразовательное учреждение "Кюстюмерская средняя общеобразовательная школа"</t>
  </si>
  <si>
    <t>Образование</t>
  </si>
  <si>
    <t>Муниципальное автономное учреждение дополнительного образования "Спортивная школа  "Рассвет" Вурнарского муниципального округа Чувашской Республике</t>
  </si>
  <si>
    <t>Муниципальное бюджетное  общеобразовательное учреждение "Вурнарская средняя общеобразовательная школа № 1" имени И.Н.Никифорова Вурнарского района Чувашской Республики</t>
  </si>
  <si>
    <t>Муниципальное бюджетное дошкольное образовательное учреждение   "Детский сад "Светлячок" с. Калинино</t>
  </si>
  <si>
    <t>Муниципальное бюджетное дошкольное образовательное учреждение  "Детский сад №3 "Ромашка"</t>
  </si>
  <si>
    <t>Муниципальное бюджетное дошкольное образовательное учреждение  "Детский сад №5 Рябинка"</t>
  </si>
  <si>
    <t>Муниципальное бюджетное дошкольное образовательное учреждение  "Детский сад №6 "Сеспель"</t>
  </si>
  <si>
    <t>Муниципальное бюджетное дошкольное образовательное учреждение "Детский сад "Ивушка" д. Н.Яхакасы</t>
  </si>
  <si>
    <t>Муниципальное бюджетное дошкольное образовательное учреждение"Детский сад №1 "Солнышко"</t>
  </si>
  <si>
    <t>Муниципальное бюджетное дошкольное оброзовательное учреждение "Детский сад №4 "Березка" Вурнарского муниципального округа Чувашской Республики</t>
  </si>
  <si>
    <t>Муниципальное бюджетное нетиповое образовательное учреждение "Центр психолого - педагогической,  медицинской и социальной помощи" Вурнарского муниципального округа Чувашской Республики</t>
  </si>
  <si>
    <t>Муниципальное бюджетное образовательное учреждение  дополнительного образования детей "Дом детского творчества"</t>
  </si>
  <si>
    <t>Муниципальное бюджетное общеобразовательное учреждение "Абызовская средняя общеобразовательная школа"</t>
  </si>
  <si>
    <t>Муниципальное бюджетное общеобразовательное учреждение "Азимсирминская средняя общеобразовательная школа"</t>
  </si>
  <si>
    <t>Муниципальное бюджетное общеобразовательное учреждение "Алгазинская средняя общеобразовательная школа им В. П. Петрова (Праски Витти""</t>
  </si>
  <si>
    <t>Муниципальное бюджетное общеобразовательное учреждение "Большеяушская средняя общеобразовательная школа им Ф.И. Ашмарова"</t>
  </si>
  <si>
    <t>Муниципальное бюджетное общеобразовательное учреждение "Буртасинская средняя общеобразовательная школа"</t>
  </si>
  <si>
    <t>Муниципальное бюджетное общеобразовательное учреждение "Вурманкасинская основная общеобразовательная школа"</t>
  </si>
  <si>
    <t>Муниципальное бюджетное общеобразовательное учреждение "Вурман-Кибекская средняя общеобразовательная школа"</t>
  </si>
  <si>
    <t>Муниципальное бюджетное общеобразовательное учреждение "Вурнарская средняя общеобразовательная школа №2"</t>
  </si>
  <si>
    <t>Муниципальное бюджетное общеобразовательное учреждение "Ермошкинская средняя общеобразовательная школа"</t>
  </si>
  <si>
    <t>Муниципальное бюджетное общеобразовательное учреждение "Калининская средняя общеобразовательная школа"</t>
  </si>
  <si>
    <t>Муниципальное бюджетное общеобразовательное учреждение "Кольцовская средняя общеобразовательная школа"</t>
  </si>
  <si>
    <t>Муниципальное бюджетное общеобразовательное учреждение "Малояушская средняя общеобразовательная школа"</t>
  </si>
  <si>
    <t>Муниципальное бюджетное общеобразовательное учреждение "Санарпосинская средняя общеобразовательная школа"</t>
  </si>
  <si>
    <t>Муниципальное бюджетное общеобразовательное учреждение "Янгорчинская средняя общеобразовательная школа"</t>
  </si>
  <si>
    <t>Муниципальное бюджетное учреждение дополнительного образования "Вурнарская детская школа искусств" Вурнарского района Чувашской Республики</t>
  </si>
  <si>
    <t>Муниципальное бюджетное Учреждение "Архив Вурнарского муниципального округа Чувашской Республики"</t>
  </si>
  <si>
    <t>91.01  деятельность библиотек и архивов</t>
  </si>
  <si>
    <t>Муниципальное бюджетное учреждение культуры "Централизованная библиотечкая система" Вуранрского муниципального округв Чувашской Республики</t>
  </si>
  <si>
    <t>Муниципальное бюджетное учреждение культуры "Централизованная клубная система" Вуранрского муниципального округв Чувашской Республики</t>
  </si>
  <si>
    <t>90.04.3 деятельность учреждений клубного типа:клубов, дворцов и доиов культуры, домов народного творчества.                                            91.02 деятельность музеев</t>
  </si>
  <si>
    <t xml:space="preserve">Ибресинский муниципальный округ </t>
  </si>
  <si>
    <t xml:space="preserve">ООО "БТИ" Ибресинского Муниципального округа Чувашской Республики" 
 </t>
  </si>
  <si>
    <t>71.12.7  кадастровая стоимость</t>
  </si>
  <si>
    <t>МП "ДЕЗ ЖКХ" Ибресинского МО</t>
  </si>
  <si>
    <t>35.30.14 производство пара и горячей воды (тепловой энергии) котельными</t>
  </si>
  <si>
    <t>МУП "Водоканал" Ибресинского Муниципального округа Чувашской Республики</t>
  </si>
  <si>
    <t>38.11 сбор неопасных отходов</t>
  </si>
  <si>
    <t>МБДОУ "Ибресинский Детский Сад "Радуга"</t>
  </si>
  <si>
    <t>85.11 образование дошкольное</t>
  </si>
  <si>
    <t>МБДОУ "Ибресинский Детский Сад "Рябинка"</t>
  </si>
  <si>
    <t>МБДОУ "Ибресинский Детский Сад "Солнышко" </t>
  </si>
  <si>
    <t>МБДОУ "Айбечский Детский Сад "Аистенок"</t>
  </si>
  <si>
    <t>МБДОУ "Хормалинский Детский Сад "Весна" Ибресинского Муниципального округа Чувашской Республики</t>
  </si>
  <si>
    <t>МБДОУ "Новочурашевский Детский Сад "Колосок"</t>
  </si>
  <si>
    <t>МБДОУ "Чуваштимяшский Детский Сад "Колосок"</t>
  </si>
  <si>
    <t>МБДОУ "Детский Сад "Путене" </t>
  </si>
  <si>
    <t>МБОУ "Ибресинская СОШ №1"</t>
  </si>
  <si>
    <t>85.14 образование среднее общее</t>
  </si>
  <si>
    <t>МБОУ "Ибресинская СОШ №2"</t>
  </si>
  <si>
    <t>МБОУ "Айбечская СОШ"</t>
  </si>
  <si>
    <t>МБОУ "Климовская СОШ"</t>
  </si>
  <si>
    <t>МБОУ "Новочурашевская СОШ"</t>
  </si>
  <si>
    <t>МБОУ "Хормалинская СОШ"</t>
  </si>
  <si>
    <t>МБОУ "Чуваштимяшская СОШ"</t>
  </si>
  <si>
    <t xml:space="preserve">МБОУ Буинская СОШ </t>
  </si>
  <si>
    <t>85.13 образование основное общее</t>
  </si>
  <si>
    <t xml:space="preserve">МБОУ "Березовская ООШ" </t>
  </si>
  <si>
    <t>МБОУ "Большеабакасинская ООШ"</t>
  </si>
  <si>
    <t xml:space="preserve">МБОУ "Липовская ООШ" </t>
  </si>
  <si>
    <t>85.12 образование начальное общее</t>
  </si>
  <si>
    <t>МБОУ "Малокармалинская СОШ"</t>
  </si>
  <si>
    <t>84.14 образование среднее общее</t>
  </si>
  <si>
    <t>МАОУ "Андреевская ООШ"</t>
  </si>
  <si>
    <t>МБУ ДО "Ибресинская ДШИ"</t>
  </si>
  <si>
    <t>85.41 образование дополнительное детей и взрослых</t>
  </si>
  <si>
    <t>МАУДО "СШ "Патвар" Ибресинского МО </t>
  </si>
  <si>
    <t>МБОУ ДО "ДДТ" Ибресинского Муниципального округа </t>
  </si>
  <si>
    <t>Центр Развития Культуры Ибресинского Муниципального округа</t>
  </si>
  <si>
    <t>ЦБС Ибресинского Муниципального округа</t>
  </si>
  <si>
    <t xml:space="preserve">Канашский  муниципальный округ </t>
  </si>
  <si>
    <t xml:space="preserve">АУ ДО "ДОЛ Космонавт" им. А.Г. Николаева" им. А.Г. Николаева" Канашского муниципального округа Чувашской Республики
</t>
  </si>
  <si>
    <t>85.41 Образование дополнительное детей и взрослых</t>
  </si>
  <si>
    <t>АВТОНОМНОЕ УЧРЕЖДЕНИЕ ДОПОЛНИТЕЛЬНОГО ОБРАЗОВАНИЯ "СПОРТИВНАЯ ШКОЛА "ИМПУЛЬС" КАНАШСКОГО МУНИЦИПАЛЬНОГО ОКРУГА ЧУВАШСКОЙ РЕСПУБЛИКИ</t>
  </si>
  <si>
    <t>93.19 Деятельность в области спорта прочая</t>
  </si>
  <si>
    <t>МБДОУ "Атнашевский детский сад "Солнышко" Канашского муниципального округа ЧР</t>
  </si>
  <si>
    <t>85.11 Образование дошкольное</t>
  </si>
  <si>
    <t>Муниципальное бюджетное дошкольное образовательное учреждение "Байгильдинский детский сад "Солнышко" Канашского муниципального округа Чувашской Республики</t>
  </si>
  <si>
    <t>Муниципальное бюджетное дошкольное образовательное учреждение "Большебикшихский детский сад "Надежда" Канашского муниципального округа Чувашской Республики</t>
  </si>
  <si>
    <t>Муниципальное бюджетное дошкольное образовательное учреждение "Вутабосинский детский сад "Колокольчик" Канашского муниципального округа Чувашской Республики</t>
  </si>
  <si>
    <t>Муниципальное бюджетное дошкольное образовательное учреждение "Караклинский детский сад "Солнышко" Канашского муниципального округа Чувашской Республики</t>
  </si>
  <si>
    <t>Муниципальное бюджетное дошкольное образовательное учреждение «Кошноруйский детский сад «Ромашка» Канашского муниципального округа Чувашской Республики</t>
  </si>
  <si>
    <t>Муниципальное бюджетное дошкольное образовательное учреждение" Малобикшихский детский сад "Солнышко" Канашского муниципального округа Чувашской Республикии</t>
  </si>
  <si>
    <t>Муниципальное бюджетное дошкольное образовательное учреждение "Оженарский детский сад "Радуга" Канашского муниципального округа Чувашской Республики</t>
  </si>
  <si>
    <t>МУНИЦИПАЛЬНОЕ БЮДЖЕТНОЕ ДОШКОЛЬНОЕ ОБРАЗОВАТЕЛЬНОЕ УЧРЕЖДЕНИЕ "СРЕДНЕКИБЕЧСКИЙ ДЕТСКИЙ САД "ГНОМИК" КАНАШСКОГО МУНИЦИПАЛЬНОГО ОКРУГА ЧУВАШСКОЙ РЕСПУБЛИКИ</t>
  </si>
  <si>
    <t>Муниципальное бюджетное дошкольное образовательное учреждение "Среднетатмышский детский сад "Солнышко" Канашского муниципального округа Чувашской Республики</t>
  </si>
  <si>
    <t>Муниципальное бюджетное дошкольное образовательное учреждение "Тобурдановский детский сад "Березка" Канашского муниципального округа Чувашской Республики</t>
  </si>
  <si>
    <t>Муниципальное бюджетное дошкольное образовательное учреждение "Ухманский детский сад "Рябинушка" Канашского муниципального округа Чувашской Республики</t>
  </si>
  <si>
    <t>Муниципальное автономное дошкольное образовательное учреждение "Шихазанский детский сад №1 "Искорка" Канашского муниципального округа Чувашской Республики</t>
  </si>
  <si>
    <t>Муниципальное бюджетное дошкольное образовательное учреждение "Янгличский детский сад "Перепелочка" Канашского муниципального округа Чувашской Республики</t>
  </si>
  <si>
    <t>АВТОНОМНОЕ УЧРЕЖДЕНИЕ ДОПОЛНИТЕЛЬНОГО ОБРАЗОВАНИЯ "СПОРТИВНАЯ ШКОЛА ИМ. Г.Н. СМИРНОВА" КАНАШСКОГО МУНИЦИПАЛЬНОГО ОКРУГА ЧУВАШСКОЙ РЕСПУБЛИКИ</t>
  </si>
  <si>
    <t>93.1 Деятельность в области спорта</t>
  </si>
  <si>
    <t>Муниципальное бюджетное учреждение дополнительного образования "Детская школа искусств" Канашского муниципального округа Чувашской Республики</t>
  </si>
  <si>
    <t>Муниципальное бюджетное общеобразовательное учреждение "Атнашевская основная общеобразовательная школа" Канашского муниципального округа Чувашской Республики</t>
  </si>
  <si>
    <t>85.13 Образование основное общее</t>
  </si>
  <si>
    <t>Муниципальное бюджетное общеобразовательное учреждение "Ачакасинкая основная общеобразовательная школа имени Героя Советского Союза А.П. Петрова" Канашского муниципального округа Чувашской Республики</t>
  </si>
  <si>
    <t>МБОУ "Байгильдинская средняя общеобразовательная школа" Канашского муниципального округа Чувашской Республики</t>
  </si>
  <si>
    <t>85.14 Образование среднее</t>
  </si>
  <si>
    <t>Муниципальное бюджетное общеобразовательное учреждение "Большебикшихская средняя общеобразовательная школа" Канашского муниципального округа Чувашской Республики</t>
  </si>
  <si>
    <t>Муниципальное бюджетное общеобразовательное учреждение "Вутабосинская СОШ" Канашского муниципального округа Чувашской Республики</t>
  </si>
  <si>
    <t>Муниципальное бюджетное общеобразовательное учреждение «Караклинская средняя общеобразовательная школа» Канашского муниципального округа Чувашской Республики</t>
  </si>
  <si>
    <t>Муниципальное бюджетное общеобразовательное учреждение "Кармамейская основная общеобразовательная школа" Канашского муниципального округа Чувашкой Республики</t>
  </si>
  <si>
    <t>Муниципальное бюджетное общеобразовательное учреждение "Малобикшихская средняя общеобразовательная школа" Канашского муниципального округа Чувашской Республики</t>
  </si>
  <si>
    <t>Муниципальное бюджетное общеобразовательное учреждение "Малокибечская основная общеобразовательная школа имени Алексея Яковлевича Яковлева" Канашского муниципального округа Чувашской Республики</t>
  </si>
  <si>
    <t xml:space="preserve">МБОУ "Напольнокотякская СОШ" Канашского Муниципального округа Чувашской Республики </t>
  </si>
  <si>
    <t>МБОУ "Новоурюмовская основная общеобразовательная школа" Канашского муниципального округа Чувашской Республики</t>
  </si>
  <si>
    <t>Муниципальное бюджетное образовательное учреждение "Новочелкасинская основная общеобразовательная школа" Канашского муниципального округа Чувашской Республики</t>
  </si>
  <si>
    <t>Муниципальное бюджетное общеобразовательное учреждение "Сеспельская средняя общеобразовательная школа" Канашского муниципального округа Чувашской Республики</t>
  </si>
  <si>
    <t xml:space="preserve">МБОУ "Среднекибечская СОШ" Канашского Муниципального округа Чувашской Республики </t>
  </si>
  <si>
    <t>МАОУ "СРЕДНЕТАТМЫШСКАЯ СОШ" КАНАШСКОГО МУНИЦИПАЛЬНОГО ОКРУГА ЧУВАШСКОЙ РЕСПУБЛИКИ</t>
  </si>
  <si>
    <t>МБОУ "СУГАЙКАСИНСКАЯ ООШ" КАНАШСКОГО МУНИЦИПАЛЬНОГО ОКРУГА ЧУВАШСКОЙ РЕСПУБЛИКИ</t>
  </si>
  <si>
    <t xml:space="preserve">Муниципальное бюджетное общеобразовательное учреждение "Тобурдановская средняя общеобразовательная школа имени Анатолия Ивановича Миттова" Канашского муниципального округа Чувашской Республики
</t>
  </si>
  <si>
    <t>Муниципальное бюджетное общеобразовательное учреждение "Ухманская средняя общеобразовательная школа" Канашского муниципального округа Чувашской Республики</t>
  </si>
  <si>
    <t>Муниципальное бюджетное общеобразовательное учреждение " Хучельская основная общеобразовательная школа" Канашского муниципального округа Чувашской Республики</t>
  </si>
  <si>
    <t>Муниципальное бюджетное общеобразовательное учреждение "Чагасьская средняя общеобразовательная  школа имени Михаила Викторовича Серова" Канашского района Чувашской Республики</t>
  </si>
  <si>
    <t>МУНИЦИПАЛЬНОЕ БЮДЖЕТНОЕ ОБЩЕОБРАЗОВАТЕЛЬНОЕ УЧРЕЖДЕНИЕ "ШАКУЛОВСКАЯ ОСНОВНАЯ ОБЩЕОБРАЗОВАТЕЛЬНАЯ ШКОЛА" КАНАШСКОГО МУНИЦИПАЛЬНОГО ОКРУГА ЧУВАШСКОЙ РЕСПУБЛИКИ</t>
  </si>
  <si>
    <t>МБОУ "Шальтямская ООШ им.Е.Анисимова"
Канашского муниципального округа Чувашской Республики</t>
  </si>
  <si>
    <t>Муниципальное бюджетное общеобразовательное учреждение "Шибылгинская средняя общеобразовательная школа" Канашского муниципального округа Чувашской Республики</t>
  </si>
  <si>
    <t xml:space="preserve">Муниципальное автономное общеобразовательное учреждение "Шихазанская средняя общеобразовательная школа имени М. Сеспеля" Канашского муниципального округа Чувашской Республики
</t>
  </si>
  <si>
    <t>Муниципальное бюджетное общеобразовательное учреждение "Шоркасинская средняя общеобразовательная школа" Канашского муниципального округа Чувашской Республики</t>
  </si>
  <si>
    <t>Муниципальное бюджетное общеобразовательное учреждение "Ямашевская средняя общеобразовательная школа" Канашского муниципального округа Чувашской Республики</t>
  </si>
  <si>
    <t>Муниципальное бюджетное общеобразовательное учреждение «Янгличская средняя общеобразовательная школа имени Героя Российской Федерации Николая Федоровича Гаврилова» Канашского муниципального округа Чувашской Республики</t>
  </si>
  <si>
    <t xml:space="preserve">Муниципальное бюджетное общеобразовательное учреждение "Верхнеяндобинская начальная школа-детский сад "Яндобинка" Канашского муниципального округа Чувашской Республики
</t>
  </si>
  <si>
    <t>85.11 Образование дошкольное              85.12 Образование начальное общее</t>
  </si>
  <si>
    <t>МБУ культуры "Централизованная клубная система" Канашского муниципального округа Чувашской Республики</t>
  </si>
  <si>
    <t>90.04 Деятельность учреждений культуры и искусства</t>
  </si>
  <si>
    <t>МБУ культуры "Централизованная библиотечная система" Канашского муниципального округа Чувашской Республики</t>
  </si>
  <si>
    <t>91.01 Деятельность библиотек и архивов</t>
  </si>
  <si>
    <t>МКУ "Центр финансового обсуживания" Канашского муниципального округа Чувашской Республики"</t>
  </si>
  <si>
    <t>Управление образования администрации Канашского муниципального округа Чувашской Республики</t>
  </si>
  <si>
    <t>75.11.3 Деятельность органов местного самоуправления по управлению вопросами общего характера</t>
  </si>
  <si>
    <t>Финансовый управление администрации Канашского муниицпального округа Чувашской Республики</t>
  </si>
  <si>
    <t>84.11.3 Деятельность органов местного самоуправления  муниципальных районов</t>
  </si>
  <si>
    <t>ООО "БТИ Канашского района"</t>
  </si>
  <si>
    <t>68.32 Управление недвижимым имуществом за вознаграждение или на договорной основе</t>
  </si>
  <si>
    <t>АУ "БТИ"</t>
  </si>
  <si>
    <t>деятельность по технической инвентаризации недвижимого имущества</t>
  </si>
  <si>
    <t>АУ "ГДК" г. Канаш ЧР</t>
  </si>
  <si>
    <t>АУ ДО "ДЮСШ "Локомотив" г. Канаш ЧР</t>
  </si>
  <si>
    <t>МАДОУ "Детский сад №20 "Василек"г. Канаш</t>
  </si>
  <si>
    <t>Образование дошкольное</t>
  </si>
  <si>
    <t>МАОУ "Лицей государственной службы и управления" г. Канаш</t>
  </si>
  <si>
    <t>МАОУ "Средняя общеобразовательная школа № 3" г. Канаш</t>
  </si>
  <si>
    <t>МБДОУ "Детский сад № 1" г. Канаш</t>
  </si>
  <si>
    <t>МБУ ДО  "Детская музыкальная школа им. М.Д. Михайлова" г. Канаш ЧР</t>
  </si>
  <si>
    <t>МБДОУ  "Детский сад № 17 " города Канаш Чувашской Республики</t>
  </si>
  <si>
    <t>МБДОУ "Детский сад № 11" г. Канаш</t>
  </si>
  <si>
    <t>МБДОУ "Детский сад № 12 " города Канаш Чувашской Республики</t>
  </si>
  <si>
    <t>МБДОУ "Детский сад № 13" г. Канаш</t>
  </si>
  <si>
    <t>МБДОУ "Детский сад №14" г. Канаш</t>
  </si>
  <si>
    <t>МБДОУ "Детский сад № 15" г. Канаш</t>
  </si>
  <si>
    <t>МБДОУ "Детский сад №16" г. Канаш</t>
  </si>
  <si>
    <t>МБДОУ "Детский сад № 18" г. Канаш</t>
  </si>
  <si>
    <t>МБДОУ "Детский сад №2" г. Канаш</t>
  </si>
  <si>
    <t>МБДОУ "Детский сад № 5" г. Канаш</t>
  </si>
  <si>
    <t>МБДОУ "Детский сад №7" г. Канаш</t>
  </si>
  <si>
    <t>МБДОУ "Детский сад №8" г. Канаш</t>
  </si>
  <si>
    <t>МБДОУ "Детский сад №9" г. Канаш</t>
  </si>
  <si>
    <t>МБДОУ "Детский сад №19 "г. Канаш</t>
  </si>
  <si>
    <t>МБНОУ "Центр психолого-педагогической,медицинской и социальной помощи "Азамат" г. Канаш</t>
  </si>
  <si>
    <t>МАОУ "Средняя общеобразовательная школа  №9" г. Канаш</t>
  </si>
  <si>
    <t>МАОУ "СОШ № 11 им. И. А. Кабалина" г. Канаш</t>
  </si>
  <si>
    <t>МБОУ "Средняя общеобразовательная школа № 5" . Канаш</t>
  </si>
  <si>
    <t>МБОУ "Средняя общеобразовательная школа № 6" г. Канаш</t>
  </si>
  <si>
    <t>МБОУ "Средняя общеобразовательная школа № 7" г. Канаш</t>
  </si>
  <si>
    <t>Муниципальное бюджетное общеобразовательное учреждение "Средняя общеобразовательная школа №10" города Канаш Чувашской Республики</t>
  </si>
  <si>
    <t>МБОУ "Средняя общеобразовательная школа №8" г. Канаш</t>
  </si>
  <si>
    <t>МБОУ "Средняя общеобразовательная школа № 1" г. Канаш</t>
  </si>
  <si>
    <t>МБУ "Городская ЦБС" г. Канаш ЧР</t>
  </si>
  <si>
    <t>библиотечное обслуживание</t>
  </si>
  <si>
    <t>МБУ "Краеведческий музей" г. Канаш ЧР</t>
  </si>
  <si>
    <t>услуги музея</t>
  </si>
  <si>
    <t>МБУ ДО  "ДЮСШ им. В.П. Воронкова" г. Канаш ЧР</t>
  </si>
  <si>
    <t>МБУ ДО"Дом детского творчества" г. Канаш</t>
  </si>
  <si>
    <t xml:space="preserve">предоставление услуг дополнительного образования </t>
  </si>
  <si>
    <t>МБУ ДО "Детская художественная школа " г.Канаш ЧР</t>
  </si>
  <si>
    <t>МКУ "Отдел культуры администрации г. Канаш"</t>
  </si>
  <si>
    <t xml:space="preserve"> Деятельность учреждений культуры и искусства</t>
  </si>
  <si>
    <t>АУ "Канашский городской парк культуры и отдыха"</t>
  </si>
  <si>
    <t>Деятельность зрелищно-развлекательная прочая, не включенная в другие группировки (93.29.9)</t>
  </si>
  <si>
    <t>МБУ "Хозяйственно-эксплуатационная служба" г.Канаш ЧР</t>
  </si>
  <si>
    <t>Деятельность по чистке и уборке жилых зданий и нежилых помещений прочая (81.22)</t>
  </si>
  <si>
    <t>МКУ "ЦЗ и БО г. Канаш"</t>
  </si>
  <si>
    <t>МП "Комбинат школьного питания"</t>
  </si>
  <si>
    <t>Деятельность ресторанов и услуги по доставке продуктов питания</t>
  </si>
  <si>
    <t>МП "УК ЖКХ" МО г. Канаш ЧР</t>
  </si>
  <si>
    <t xml:space="preserve">жилищно-коммунальные услуги, прочие </t>
  </si>
  <si>
    <t>АО "Канашская городская ярмарка"</t>
  </si>
  <si>
    <t>МУП «Водоканал» МО г.Канаш</t>
  </si>
  <si>
    <t>МУП Каналсеть МО г.Канаш ЧР</t>
  </si>
  <si>
    <t>Сбор и обработка сточных вод</t>
  </si>
  <si>
    <t xml:space="preserve">Козловский муниципальный округ </t>
  </si>
  <si>
    <t>МБДОУ "Детский сад "Василек", Козловский муниципальный округ ЧР, ст. Тюрлема</t>
  </si>
  <si>
    <t>дошкольное образование</t>
  </si>
  <si>
    <t>МАДОУ "Д/с "Звездочка", г. Козловка</t>
  </si>
  <si>
    <t>МБДОУ "Д/с "Радуга" г. Козловка</t>
  </si>
  <si>
    <t>МА ДОУ "Козловский ЦРР - д/с "Пчелка", г. Козловка</t>
  </si>
  <si>
    <t>дошкольное образование/ дополнительное обр-е</t>
  </si>
  <si>
    <t>28,9/22</t>
  </si>
  <si>
    <t>29/18</t>
  </si>
  <si>
    <t>МАОУ "Козловская СОШ№2", г. Козловка</t>
  </si>
  <si>
    <t>дошкольное / школьное образование</t>
  </si>
  <si>
    <t>2,7/14,9</t>
  </si>
  <si>
    <t>2,2/14,9</t>
  </si>
  <si>
    <t>МБОУ "Козловская СОШ№3", г. Козловка</t>
  </si>
  <si>
    <t>школьное образование</t>
  </si>
  <si>
    <t>МБОУ "Андреево-Базарская СОШ". Козловский муниципальный округ, д. Андреево-Базары</t>
  </si>
  <si>
    <t>1,3/4,1</t>
  </si>
  <si>
    <t>1,1/4,1</t>
  </si>
  <si>
    <t>МАОУ "Байгуловская СОШ". Козловский муниципальный округ, с. Байгулово</t>
  </si>
  <si>
    <t>4,1/5,1</t>
  </si>
  <si>
    <t>3,6/5,1</t>
  </si>
  <si>
    <t>МБОУ "Еметкинская СОШ". Козловский муниципальный округ, д. Еметкино</t>
  </si>
  <si>
    <t>2,3/4,4</t>
  </si>
  <si>
    <t>2,9/4</t>
  </si>
  <si>
    <t>МБОУ "Карамышевская СОШ". Козловский муниципальный округ, с. Карамышево</t>
  </si>
  <si>
    <t>2,6/8,8</t>
  </si>
  <si>
    <t>3,1/9</t>
  </si>
  <si>
    <t>МБОУ "Солдыбаевская ООШ". Козловский муниципальный окпуг, д. Солдыбаево</t>
  </si>
  <si>
    <t>МБОУ "Тюрлеминская СОШ". Козловский р-н, ст. Тюрлема</t>
  </si>
  <si>
    <t>МАУК  «Централизованная клубная система» Козловского муниципального округа Чувашской Республики</t>
  </si>
  <si>
    <t>услуги культуры</t>
  </si>
  <si>
    <t xml:space="preserve">МАУК «Централизованная система библиотечного и архивного дела» Козловского муниципального округа Чувашской Республики
</t>
  </si>
  <si>
    <t>библиотечное обслуживание, архивное дело</t>
  </si>
  <si>
    <t>МБУ ДО "Козловская ДШИ" Козловского муниципального округа Чувашской Республики</t>
  </si>
  <si>
    <t>дополнительное образование</t>
  </si>
  <si>
    <t xml:space="preserve">АУ ДО «Спортивная школа Атал» Козловского муниципального округа Чувашской Республики </t>
  </si>
  <si>
    <t>МБУК "Дом-музей Н.И. Лобачевского", г. Козловка</t>
  </si>
  <si>
    <t>ООО "БТИ и коммунального хозяйства" Козловского МО, г. Козловка</t>
  </si>
  <si>
    <t>кадастровые услуги</t>
  </si>
  <si>
    <t>МУП ЖКХ "Козловское", г. Козловка</t>
  </si>
  <si>
    <t xml:space="preserve">Комсомольский муниципальный округ </t>
  </si>
  <si>
    <t>МБДОУ детский сад №1 «Колосок»</t>
  </si>
  <si>
    <t>МБДОУ детский сад №2 «Рябинушка»</t>
  </si>
  <si>
    <t>МАДОУ детский сад №3 «Радуга»</t>
  </si>
  <si>
    <t>МАДОУ детский сад «Лейсан»</t>
  </si>
  <si>
    <t>МБОУ «Чурачикская СОШ»</t>
  </si>
  <si>
    <t>МБОУ «Чичканская ООШ»</t>
  </si>
  <si>
    <t>МБОУ «Старочелны-Сюрбеевская СОШ»</t>
  </si>
  <si>
    <t>МБОУ «Новомуратская СОШ»</t>
  </si>
  <si>
    <t>МБОУ «Шераутская СОШ»</t>
  </si>
  <si>
    <t>МБУДО «Комсомольская ДШИ»</t>
  </si>
  <si>
    <t>МАОУ «Токаевская СОШ»</t>
  </si>
  <si>
    <t>МБОУ «Урмаевская СОШ»</t>
  </si>
  <si>
    <t>МБОУ «Комсомольская СОШ №1»</t>
  </si>
  <si>
    <t>МБОУ «Починокинельская СОШ»</t>
  </si>
  <si>
    <t>МБОУ «Комсомольская СОШ №2»</t>
  </si>
  <si>
    <t>МБОУ «Асановская СОШ»</t>
  </si>
  <si>
    <t>МБОУ «Сюрбей-Токаевская ООШ»</t>
  </si>
  <si>
    <t>МАОУ «Полевояушская СОШ»</t>
  </si>
  <si>
    <t>МБОУ «Нюргечинская СОШ»</t>
  </si>
  <si>
    <t>МБОУ «Полевошептаховская СОШ»</t>
  </si>
  <si>
    <t>МБОУ "Александровская ООШ"</t>
  </si>
  <si>
    <t>МБУ ДО "ЦДОД"</t>
  </si>
  <si>
    <t>МАУ ДО СШ «Кетне»</t>
  </si>
  <si>
    <t>образование в области спорта и отдыха</t>
  </si>
  <si>
    <t>МБУК «ЦБС» Комсомольского МО</t>
  </si>
  <si>
    <t>АУ «ЦКС» Комсомольского МО</t>
  </si>
  <si>
    <t>Красноармейский муниципальный округ</t>
  </si>
  <si>
    <t>ООО "БТИ "Красноармейское", 429620, Чувашская Республика, Красноармейский район, с. Красноармейское, ул.30 лет Победы, д.16</t>
  </si>
  <si>
    <t>МУП ЖКХ Красноармейского муниципального округа Чувашская Республика, 429620, Чувашская Республика, Красноармейский район, с. Красноармейское, ул. Ленина, д. 26, корпус 1</t>
  </si>
  <si>
    <t>Распределение пара и горячей воды (тепловой Энергии)</t>
  </si>
  <si>
    <t>МБОУ "Алманчинская СОШ", 429627, Чувашская Республика, Красноармейский район, с. Алманчино, ул.  Школьная, д.32</t>
  </si>
  <si>
    <t>Рынок общего среднего образования</t>
  </si>
  <si>
    <t>МБОУ "Караевская ООШ", 429628, Чувашская Республика, Красноармейский район, с. Караево, ул. Центральная, д.10</t>
  </si>
  <si>
    <t>Рынок общего основного образования</t>
  </si>
  <si>
    <t>МБОУ "Исаковская ООШ",429631, Чувашская Республика, Красноармейский район, с. Исаково,ул.Садовая, д. 4а</t>
  </si>
  <si>
    <t>МБОУ"Большешатьминская СОШ им. Васильева В.В", 429635, Чувашская Республика, Красноармейский район, с. Большая Шатьма, ул. Центральная, д.1</t>
  </si>
  <si>
    <t>МБОУ "Траковская СОШ", 429620, Чувашская Республика, Красноармейский район, с.Красноармейское, ул.Ленина, д. 39</t>
  </si>
  <si>
    <t>МБОУ "Красноармейская СОШ", 429620, Чувашская Республика, Красноармейский район, с.Красноармейское, ул.Ленина, д.74а</t>
  </si>
  <si>
    <t>МБОУ "Пикшикская СОШ", 429622, Чувашская Республика, Красноармейский район, д.Пикшики, ул. Восточная, д. 2</t>
  </si>
  <si>
    <t>МБОУ "Убеевская СОШ", 429626, Чувашская Республика, Красноармейский район, с.Убеево,  ул. Сапожникова, д.12</t>
  </si>
  <si>
    <t>МБОУ "Яншихово-Челлинская СОШ", 429625, Чувашская Республика, Красноармейский район, д. Яншихово-Челлы, Лесная, д.1</t>
  </si>
  <si>
    <t>МБДОУ "Детский сад "Колосок", 429620, Чувашская Республика, Красноармейский район, с Красноармейское, ул. Ленина, д.82</t>
  </si>
  <si>
    <t>Рынок дошкольного образования</t>
  </si>
  <si>
    <t>МБДОУ "Детский сад "Звездочка",429620, Чувашская Республика, Красноармейский район, с.Красноармейское, ул.Механизаторов, д.16</t>
  </si>
  <si>
    <t>МБДОУ "Детский сад "Сеспель", 429620, Чувашская Республика, Красноармейский район, с.Красноармейское, ул. Гурия Степанова, д.26</t>
  </si>
  <si>
    <t>МБДОУ "Детский сад "Чебурашка", 429620, Чувашская Республика, Красноармейский район, с.Красноармейское, ул. Механизаторов, д.18</t>
  </si>
  <si>
    <t>МБУ ДО "ДДТ" 429620, Чувашская Республика, Красноармейский район, с. Красноармейское, ул. Ленина, д.26/1</t>
  </si>
  <si>
    <t xml:space="preserve">Рынок услуг дополнительного образования детей
</t>
  </si>
  <si>
    <t>МБУ ДО "Красноармейская ДШИ", 429620, Чувашская Республика, Красноармейский район, с. Красноармейское, ул. Ленина, д.44</t>
  </si>
  <si>
    <t xml:space="preserve">Рынок услуг дополнительного образования детей и взрослых
</t>
  </si>
  <si>
    <t>МБОДО "СШ", 429620, Чувашская Республика,  Красноармейский район, с.Красноармейское, ул.30 лет Победы, д.14</t>
  </si>
  <si>
    <t xml:space="preserve">МБУК "ЦКС" Красноармейского муниципального округа, 429620, Чувашская Республика, Красноармейский район, с. Красноармейское, ул. Васильево, д.2 </t>
  </si>
  <si>
    <t xml:space="preserve">Деятельность учреждений клубного типа </t>
  </si>
  <si>
    <t xml:space="preserve">МБУК "ЦБС" Красноармейского муниципального округа, 429620, Чувашская Республика, Красноармейский район, с. Красноармейское, ул Ленина, д. 26/1 </t>
  </si>
  <si>
    <t>Деятельность библиотек и архивов</t>
  </si>
  <si>
    <t>МБУ "Центр финансового и хозяйственного обеспечения", 429620, Чувашская Республика, Красноармейский район, с. Красноармейцское, ул. Ленина, д. 35</t>
  </si>
  <si>
    <t xml:space="preserve">Красночетайский муниципальный округ </t>
  </si>
  <si>
    <t xml:space="preserve">МБОУ «Атнарская средняя общеобразовательная школа»   Красночетайского муниципального округа Чувашской Республики, Чувашская Республика, Красночетайский район, с. Атнары, ул. Молодежная,  д.40а
</t>
  </si>
  <si>
    <t>предоставление услуг общего образования</t>
  </si>
  <si>
    <t xml:space="preserve">МБОУ «Большеатменская средняя общеобразовательная школа»   Красночетайского муниципального округа Чувашской РеспубликиЧувашская Республика,
Красночетайский район, д. Большие Атмени, ул. Речная, д. 10
</t>
  </si>
  <si>
    <t>предоставление услуг общего образования, дошкольного образования</t>
  </si>
  <si>
    <t xml:space="preserve">МБОУ «Красночетайская средняя общеобразовательная школа» Красночетайского муниципального округа Чувашской РеспубликиЧувашская Республика, Красночетайский район, с. Красные Четаи, пл. Победы, д.3
</t>
  </si>
  <si>
    <t xml:space="preserve">МБОУ «Новоатайская средняя общеобразовательная школа» Красночетайского муниципального округа Чувашской Республики, Чувашская Республика,
Красночетайский район, д. Новые Атаи, ул. Школьная, д. 13
</t>
  </si>
  <si>
    <t xml:space="preserve">Общеобразовательное учреждение «Питеркинская средняя общеобразовательная школа»    Красночетайского муниципальнго округа Чувашской Республики, Чувашская Республика, Красночетайский район, д. Питеркино, ул. Школьная, д.4
</t>
  </si>
  <si>
    <t xml:space="preserve">МБОУ «Верхнеаккозинская основная общеобразовательная школа»  Красночетайского муниципального округа Чувашской Республики, Чувашская Республика,
Красночетайский район, Верхнее Аккозино, ул. Ленина,  д. 6
</t>
  </si>
  <si>
    <t xml:space="preserve">МБОУ «Мижеркасинская основная общеобразовательная школа»  Красночетайского муниципального округа Чувашской Республики, Чувашская Республика, Красночетайский район,  с. Мижеркасы, ул., Октябрьская д.1
</t>
  </si>
  <si>
    <t xml:space="preserve">МБОУ «Хозанкинская основная общеобразовательная школа»  Красночетайского муниципального округа Чувашской Республики, Чувашская Республика,
Красночетайский район, д. Хозанкино, ул. Центральная, д.43А
</t>
  </si>
  <si>
    <t xml:space="preserve">МБОУ «Шолинская основная общеобразовательная школа»  Красночетайского муниципального округа Чувашской Республики ,Чувашская Республика, Красночетайский район, д. Шоля, улица Центральная, д.103
</t>
  </si>
  <si>
    <t xml:space="preserve">МБДОУ «Детский сад 
«Колосок» Красночетайского муниципального округа Чувашской Республики, Чувашская Республика, Красночетайский район, с. Атнары, ул. Молодежная,  д.40а
</t>
  </si>
  <si>
    <t>предоставление услуг  дошкольного образования</t>
  </si>
  <si>
    <t xml:space="preserve">МБДОУ  «Детский сад «Ромашка» Красночетайского муниципального округа Чувашской Республики ,Чувашская Республика, Красночетайский район,  с. Баймашкино, ул. Школьная, д. 145а
</t>
  </si>
  <si>
    <t xml:space="preserve">МБДОУ  «Детский сад «Рябинушка» Красночетайского муниципального округа Чувашской Республики, Чувашская Республика, Красночетайский район,с. Красные Четаи, ул.Новая, д.37
</t>
  </si>
  <si>
    <t xml:space="preserve">МАДОУ «Детский сад «Солнышко» Красночетайского муниципального округа Чувашской Республики, Чувашская Республика, Красночетайский район, с. Красные Четаи, ул. Ленина, д.4
</t>
  </si>
  <si>
    <t>МБУДО  «Дом детского   творчества» Красночетайского муниципального округа Чувашской Республики, Чувашская Республика, с. Красные Четаи, пл. Победы, д. 9</t>
  </si>
  <si>
    <t>МАУ ДО "Спортивная школа "Хастар" Красночетайского муниципального округа Чувашской Республики, Чувашская Республика, Красночетайский район, с. Красные Четаи, ул. Новая, дом № 61</t>
  </si>
  <si>
    <t>Автономное учреждение  «Централизованная клубная система " Красночетайского муниципального округа Чувашской Республики , Чувашская Республика, с.Красные Четаи, пл.Победы,д.9</t>
  </si>
  <si>
    <t xml:space="preserve"> предоставление услуг в сфере культуры</t>
  </si>
  <si>
    <t>Муниципальное бюджетное учреждение культуры "Централизованная библиотечная система" Красночетайского муниципального округа Чувашской Республики, Чувашская Республика, с.Красные Четаи, пл.Победы,д.9</t>
  </si>
  <si>
    <t>предоставление библиотечных услуг</t>
  </si>
  <si>
    <t>МБУК "КНМ Человек и Природа им.Валериана Толстова-Атнарского" Красночетайского муниципального округа Чувашской Республики, Чувашская Республика, Красночетайский район, с.Красные Четаи, ул.Советская, дом 5А</t>
  </si>
  <si>
    <t>МАУДО "Красночетайская ДШИ" Красночетайского муниципального округа Чувашской Республики Чувашская Республика, Красночетайский район, с.Красные Четаи, ул.Новая, дом 61</t>
  </si>
  <si>
    <t xml:space="preserve">Мариинско-Посадский муниципальный округ </t>
  </si>
  <si>
    <t>МП "Гвоздильный завод"</t>
  </si>
  <si>
    <t>Производство изделий из проволки</t>
  </si>
  <si>
    <t>предприятие ликвидировано</t>
  </si>
  <si>
    <t>МУП ЖКУ "Мариинский" Мариинско-Посадского муниципального округа ЧР,   429570, Чувашская Республика, г.Мариинский Посад, ул. Советская, д.3</t>
  </si>
  <si>
    <t>Производство пара и горячей воды (тепловой  энергии) и оказание прочих услуг</t>
  </si>
  <si>
    <t>МБОУ «Гимназия №1» г. Мариинский Посад 429570, Чувашская Республика, г.Мариинский Посад, ул.Июльская, д.25</t>
  </si>
  <si>
    <t xml:space="preserve">МАОУ «Средняя  общеобразовательная школа имени К.Д. Ушинского» г.Мариинский Посад, 429572, Чувашская Республика, г.Мариинский Посад, ул.Курчатова, зд. 19  </t>
  </si>
  <si>
    <t>МБОУ «Октябрьская средняя общеобразовательная школа» Мариинско-Посадского муниципального округа ЧР,  429560, Чувашская Республика, Мариинско-Посадский район, с.Октябрьское, ул.Кушникова, д.2</t>
  </si>
  <si>
    <t xml:space="preserve">МБОУ "Перво-Чурашевская средняя общеобразовательная школа" Мариинско-Посадского муниципального округа ЧР, 429562, Чувашская Республика, Мариинско-Посадский район, с.Первое Чурашево, ул.Школьная, д.5 </t>
  </si>
  <si>
    <t>МБОУ "Приволжская оснавная общеобразовательная школа" Мариинско-Посадского муниципального округа ЧР, 429573, Чувашская Республика, г.Мариинский Посад, ул.Чкалова, д.61 "б"</t>
  </si>
  <si>
    <t>МБОУ "Сутчевская средняя общеобразовательная школа" Мариинско-Посадского муниципального округа ЧР",  429578, Чувашская Республика, Мариинско-Посадский район, д.Сутчево, ул.Новая, д.20</t>
  </si>
  <si>
    <t>МАОУ "Шоршелская средняя общеобразовательная школа имени А.Г. Николаева" Мариинско-Посадского муниципального округа ЧР, 429584, Чувашская Республика, Мариинско-Посадский район, с.Шоршелы, ул.30 лет Победы, д.14</t>
  </si>
  <si>
    <t xml:space="preserve">МБОУ "Эльбарусовская средняя общеобразовательная школа" Мариинско-Посадского муниципального округа ЧР,  429565, Чувашская Республика, Мариинско-Посадский район, д.Эльбарусово, ул.Центральная, д.4 </t>
  </si>
  <si>
    <t>МБОУ "Бичуринская НШ-ДС" Мариинско-Посадского муниципального округа ЧР,  429561, Чувашская Республика, Мариинско-Посадский район, с.Бичурино, ул.Новая, д.18</t>
  </si>
  <si>
    <t>МБОУ "Большешигаевская основная общеобразовательная школа" Мариинско-Посадского муниципального округа ЧР, 429561, Чувашская Республика, Мариинско-Посадский район, д.Большое Шигаево, ул.Центральная, д.2</t>
  </si>
  <si>
    <t>МБОУ "Кугеевская основная общеобразовательная школа" Мариинско-Посадского муниципального округа ЧР, 429564, Чувашская Республика, Мариинско-Посадский район, д.Кугеево, ул.Молодежная, д.34</t>
  </si>
  <si>
    <t>МБДОУ «ЦРР – д/с «Рябинка» г.Мариинский Посад, 429570, Чувашская Республика, г.Мариинский Посад, ул.Октябрьская, д.2</t>
  </si>
  <si>
    <t>предоставление услуг дошкольного образования</t>
  </si>
  <si>
    <t>МБДОУ д/с «Аленушка» г.Мариинский Посад, 429570, Чувашская Республика, Мариинско-Посадский район, г.Мариинский Посад, ул.Курчатова, д.20</t>
  </si>
  <si>
    <t xml:space="preserve">МБДОУ д/с «Радуга», г.Мариинский Посад, 429572, Чувашская Республика, г.Мариинский Посад, ул.Курчатова, д.11 </t>
  </si>
  <si>
    <t>МБДОУ д/с «Колос» Мариинско-Посадского муниципального округа ЧР, 429560, Чувашская Республика, Мариинско-Посадский район, с.Октябрьское, ул.Полевая, д.2</t>
  </si>
  <si>
    <t xml:space="preserve">МБДОУ д/с «Солнышко», Мариинско-Посадского муниципального округа ЧР, 429584, Чувашская Республика, Мариинско-Посадский район, с.Шоршелы, ул.30 лет Победы, д.11 </t>
  </si>
  <si>
    <t>МАУ ДО «Мариинско-Посадская ДШИ имени А.Н. Тогаева» Чувашской Республики,  429570, Чувашская Республика, г.Мариинский Посад, ул.Московская, д.14</t>
  </si>
  <si>
    <t>АУ ДО "Спортивная школа имени Е. Николаевой"  Мариинско-Посадского муниципального округа ЧР,  429570, Чувашская Республика, г.Мариинский Посад, ул.Николаева, 91в</t>
  </si>
  <si>
    <t xml:space="preserve">Моргаушский муниципальный округ </t>
  </si>
  <si>
    <t>Общество с ограниченной ответственностью «Бюро технической инвентаризации» с.Моргауши, ул.Чапаева, д.59</t>
  </si>
  <si>
    <t>деятельность по учету и технической инвентаризации недвижимого имущества</t>
  </si>
  <si>
    <t>МУП ЖКХ «Моргаушское» с.Моргауши, ул.Коммунальная, д.2</t>
  </si>
  <si>
    <t>Производство пара и горячей воды (тепловая энергия) котельными</t>
  </si>
  <si>
    <t>ООО"Рынок "Моргаушский"с.Моргауши, ул.Чапаева, д.44а</t>
  </si>
  <si>
    <t>Рынок услуг розничной торговли</t>
  </si>
  <si>
    <t>МБДОУ  "Детский сад №8 "Колокольчик" Моргаушского муниципального округа Чувашской Республики, 429540 Чувашская Республика, Моргаушский район, д. Москакасы, ул.Молодежная,36</t>
  </si>
  <si>
    <t xml:space="preserve">Рынок услуг дошкольного образования
</t>
  </si>
  <si>
    <t xml:space="preserve">МБДОУ "Детский сад №3 "Солнышко" Моргаушского муниципального округа  Чувашской Республики, 429530 Чувашская Республика, Моргаушский район, с. Моргауши, ул.50 лет Октября,17
</t>
  </si>
  <si>
    <t xml:space="preserve">МБДОУ  "Детский сад №27 "Путене" Моргаушского муниципального округа  Чувашской Республики, 429530 Чувашская Республика, Моргаушский район, с. Моргауши, ул. Коммунальная,5
</t>
  </si>
  <si>
    <t xml:space="preserve">МБДОУ "Детский сад №19 "Мечта" Моргаушского муниципального округа Чувашской Республики, 429544, Чувашская Республика, Моргаушский район, с. Большой Сундырь, ул. Новая,49 </t>
  </si>
  <si>
    <t>МБДОУ "Детский сад №9 "Улыбка" Моргаушского муниципального округа Чувашской Республики, 249552, Чувашская Республика, Моргаушский район, д. Ярославка, ул.Центральная,3</t>
  </si>
  <si>
    <t xml:space="preserve">МБДОУ "Детский сад №14 "Золушка" Моргаушского муниципального округа Чувашской Республики, 429555, Чувашская Республика, Моргаушский район, д. Падаккасы, ул. Школьная,2
</t>
  </si>
  <si>
    <t xml:space="preserve">МБДОУ  "Детский сад №4 "Березка" Моргаушского муниципального округа  Чувашской Республики, 429530, Чувашская Республика, Моргаушский район, д. Сятракасы, ул. Победы,3
</t>
  </si>
  <si>
    <t>МБДОУ  "Детский сад №13 "Малыш" Моргаушского муниципального округа  Чувашской Республики, 429536, Чувашская Республика, Моргаушский район, д. Одаркино, ул. Центральная,5</t>
  </si>
  <si>
    <t>МБДОУ  "Детский сад №5 "Рябинушка" Моргаушского муниципального округа  Чувашской Республики, 429551, Чувашская республика, Моргаушский район, с. Юнга, ул. Школьная,3</t>
  </si>
  <si>
    <t>МБДОУ "Детский сад №11 "Василек" Моргаушского муниципального округа Чувашской Республики, 429534, Чувашская Республика, Моргаушский район, с. Юськасы , ул. Совхозная,2</t>
  </si>
  <si>
    <t xml:space="preserve">МБДОУ "Детский сад №7 "Радуга" Моргаушского муниципального округа Чувашской Республики, 429537, Чувашская Республика, Моргаушский район, д. Ярабайкасы, ул. Молодежная,3
</t>
  </si>
  <si>
    <t>МБДОУ "Детский сад №17 "Родничок" Моргаушского муниципального округа  Чувашской Республики, 429541, Чувашская Республика, Моргаушский район, д. Кадикасы, ул. Ягодная,25</t>
  </si>
  <si>
    <t>МАОУ ДОД "ДШИ", 429530, Чувашская Республика, с.Моргауши, ул.Мира, 8</t>
  </si>
  <si>
    <t>МАУ ДО СШ "Сывлах", 429530, Чувашская Республика, с.Моргауши, ул.Мира, 8</t>
  </si>
  <si>
    <t>МАОУ ДО "СЮТ", 429530, Чувашская Республика, с.Моргауши, ул.Красная площадь, 3</t>
  </si>
  <si>
    <t>МБУ ДО "ДДТ", 429530, Чувашская Республика, с.Моргауши, ул.Мира, 6</t>
  </si>
  <si>
    <t>МБУК "Централизованная клубная система", 429530, Чувашская Республика, с.Моргауши, ул.Красная площадь, 5</t>
  </si>
  <si>
    <t>МБУК "Централизованная библиотечная система", 429530, Чувашская Республика, с.Моргауши, ул.Красная площадь, 5</t>
  </si>
  <si>
    <t>МБУК "Музей верховых чувашей", 429530, Чувашская Республика, с.Моргауши, ул.Чапаева, 39</t>
  </si>
  <si>
    <t>МБУ "Муниципальный архив Моргаушского района Чувашской Республики",429530, Чувашская Республика, с.Моргауши, ул.Мира, д.6</t>
  </si>
  <si>
    <t>МБОУ «Москакасинская средняя общеобразовательная школа» Моргаушского муниципального округа  Чувашской Республики, 429540, Чувашская Республика, Моргаушский район, д.Москакасы, ул.Молодежная, д.34</t>
  </si>
  <si>
    <t>Рынок услуг детского отдыха  оздоровления</t>
  </si>
  <si>
    <t>МБОУ «Моргаушская средняя общеобразовательная школа» Моргаушского муниципального округа Чувашской Республики, 429530, Чувашская Республика, Моргаушский район, с.Моргауши, ул.Чапаева, д.39</t>
  </si>
  <si>
    <t>МБОУ «Большесундырская  средняя общеобразовательная школа» Моргаушского муниципального округа  Чувашской Республики, 429544, Чувашская Республика, Моргаушский район, с.Б.Сундырь, ул.Ленина, 10</t>
  </si>
  <si>
    <t>МБОУ «Ильинская средняя общеобразовательная школа» Моргаушского муниципального округа  Чувашской Республики, 429545, Чувашская Республика, Моргаушский район, д.Тренькино, ул.Новая, д.7</t>
  </si>
  <si>
    <t>МБОУ «Калайкасинская средняя общеобразовательная школа им. А.Г.Николаева» Моргаушского муниципального округа Чувашской Республики,  429541, Чувашская Республика, Моргаушский район, д.Калайкасы, ул.Молодежная, д.3</t>
  </si>
  <si>
    <t>МБОУ «Нискасинская средняя общеобразовательная школа» Моргаушского муниципального округа  Чувашской Республики, 429552, Чувашская Республика, Моргаушский район, д.Нискасы, ул.Центральная, д.9</t>
  </si>
  <si>
    <t>МБОУ «Орининская средняя общеобразовательная школа» Моргаушского муниципального округа Чувашской Республики, 429530, Чувашская Республика, Моргаушский район, д.Падаккасы, ул.Школьная, д.1</t>
  </si>
  <si>
    <t>МБОУ «Сятракасинская средняя общеобразовательная школа» Моргаушского муниципального округа  Чувашской Республики, 429530, Чувашская Республика, Моргаушский район, д.Сятракасы, ул.Школьная, 17</t>
  </si>
  <si>
    <t>МБОУ «Тораевская средняя общеобразовательная школа» Моргаушского муниципального округа  Чувашской Республики, 429550, Чувашская Республика, Моргаушский район, с.Тораево, ул.Школьная, д.1</t>
  </si>
  <si>
    <t>МБОУ «Чуманкасинская средняя общеобразовательная школа» Моргаушского муниципального округа  Чувашской Республики, 429536, Чувашская Республика, Моргаушский район, д.Одаркино, ул.Центральная, д.3</t>
  </si>
  <si>
    <t>МБОУ «Юнгинская средняя общеобразовательная школа имени Спиридона Михайловича Михайлова» Моргаушского муниципального округа  Чувашской Республики, 429551, Чувашская Республика, Моргаушский район, с.Юнга, ул.Центральная, д.7/а</t>
  </si>
  <si>
    <t>МБОУ «Юськасинская средняя общеобразовательная школа» Моргаушского муниципального округа  Чувашской Республики, 429534, Чувашская Республика, Моргаушский район, с. Юськасы, ул. Центральная, д.59</t>
  </si>
  <si>
    <t>МБОУ «Ярабайкасинская средняя общеобразовательная школа» Моргаушского муниципального округа  Чувашской Республики, 429537, Чувашская Республика, Моргаушский район, д.Ярабайкасы, ул.Молодежная, 18</t>
  </si>
  <si>
    <t>МБОУ «Акрамовская основная общеобразовательная школа» Моргаушского муниципального округа  Чувашской Республики, 429532, Чувашская Республика, Моргаушский район, с.Акрамово, ул.Центральная, д.36</t>
  </si>
  <si>
    <t>МБОУ «Большекарачкинская основная общеобразовательная школа» Моргаушского муниципального округа  Чувашской Республики, 429546, Чувашская Республика, Моргаушский район, с.Б.Карачкино, ул.Центральная, д.71</t>
  </si>
  <si>
    <t>МБОУ «Сыбайкасинская основная общеобразовательная школа Моргаушского муниципального округа Чувашской Республики, 429543, Чувашская Республика, Моргаушский район, д.Сыбайкасы, ул.Школьная, д.3</t>
  </si>
  <si>
    <t>МБОУ «Шатракасинская основная общеобразовательная школа» Моргаушского муниципального округа Чувашской Республики, 429541, Чувашская Республика, Моргаушский район, д.Шатракасы, ул.Центральная, д.71</t>
  </si>
  <si>
    <t>МБОУ «Шатьмапосинская основная общеобразовательная школа» Моргаушского муниципалдьного округа Чувашской Республики, 429533, Чувашская Республика, Моргаушский район, д.Шатьмапоси, ул.Центральная, д.4</t>
  </si>
  <si>
    <t>МБОУ «Шомиковская основная общеобразовательная школа» Моргаушского муниципального округа Чувашской Республики, 429541, Чувашская Республика, Моргаушский район, д.Шомиково, ул.Шомиково, д.66</t>
  </si>
  <si>
    <t xml:space="preserve">Порецкий муниципальный округ </t>
  </si>
  <si>
    <t>ОАО "Порецкий рынок</t>
  </si>
  <si>
    <t>оказание услуг</t>
  </si>
  <si>
    <t>МБУ "Централизованная клубная система"</t>
  </si>
  <si>
    <t xml:space="preserve">Культурно-досуговая деятельность </t>
  </si>
  <si>
    <t>МБУ "Централизованная библиотечная система"</t>
  </si>
  <si>
    <t>Библиотечная деятельность</t>
  </si>
  <si>
    <t>МБОУ "Анастасовская СОШ"</t>
  </si>
  <si>
    <t>МБОУ "Кудеихинская СОШ"</t>
  </si>
  <si>
    <t>МБОУ "Напольновская СОШ"</t>
  </si>
  <si>
    <t>МАОУ "Порецкая СОШ"</t>
  </si>
  <si>
    <t>МАОУ "Семеновская СОШ"</t>
  </si>
  <si>
    <t>МБДОУ "Порецкий детский сад "Сказка"</t>
  </si>
  <si>
    <t>МБДОУ "Порецкий детский сад "Колокольчик"</t>
  </si>
  <si>
    <t>МАУ ДО "ДЮСШ "Дельфин"</t>
  </si>
  <si>
    <t>Дополнительное образоавание</t>
  </si>
  <si>
    <t>МАУ ДО "Порецкая ДШИ"</t>
  </si>
  <si>
    <t>МУП ОП ЖКХ Порецкого района</t>
  </si>
  <si>
    <t>Коммунаьные услуги</t>
  </si>
  <si>
    <t xml:space="preserve">МКУ "Центр  хозяйственого обеспечения" </t>
  </si>
  <si>
    <t>Хозяйственно-эксплуатационные обслуживание муниципальных учреждений Порецкого муниципального округа</t>
  </si>
  <si>
    <t xml:space="preserve">МКУ "Центр  бухгалтерского учёта" </t>
  </si>
  <si>
    <t>Финансово-экономическое и бухгалтерское обслуживание муниципальных учреждений Порецкого муниципального округа</t>
  </si>
  <si>
    <t xml:space="preserve">Урмарский муниципальный округ </t>
  </si>
  <si>
    <t>МУП «Урмарытеплосеть», 429400, Чувашская Республика, Урмарский район, ул. Мира, д.11</t>
  </si>
  <si>
    <t>производство пара и горячей воды (тепловой энергии)</t>
  </si>
  <si>
    <t>ООО "БТИ", 429400, Чувашская Республика, Урмарский район, п.Урмары, ул. Ленина, д. 12.</t>
  </si>
  <si>
    <t xml:space="preserve">услуги юридическим и физическим лицам по изготовлению технических паспортов недвижимого имущества </t>
  </si>
  <si>
    <t xml:space="preserve">МБОУ"Арабосинская ООШ", 429403, Чувашская Республика, Урмарский район, д. Арабоси, ул.Школьная, д.11. </t>
  </si>
  <si>
    <t>Рынок услуг основного общего, основного среднего, основного начального образования</t>
  </si>
  <si>
    <t xml:space="preserve">МАОУ "Большеяниковская ООШ", 429412, Чувашская Республика, Урмарский район, д. Больое Яниково, ул.К.Маркса, д.98. </t>
  </si>
  <si>
    <t>МБОУ "Ковалинская ООШ", 429405, Чувашская Республика, Урмарский район, с. Ковали, ул. Братьев Капитоновых, д.5</t>
  </si>
  <si>
    <t xml:space="preserve">МБОУ "Кудеснерская ООШ", 429404, Чувашская Республика, Урмарский район, д. Кудеснеры, ул.Школьная, д.2. </t>
  </si>
  <si>
    <t>МБОУ "Мусирминская СОШ", 429421, Чувашская Республика, Урмарский район, с. Мусирмы, ул. Гагарина, д.35.</t>
  </si>
  <si>
    <t>МБОУ "Староурмарская СОШ", 429409, Чувашская Республика, Урмарский район, д. Старые Урмары, ул. Школьная, д.4.</t>
  </si>
  <si>
    <t xml:space="preserve">МБОУ "Челкасинская СОШ", 429415, Чувашская Республика, Урмарский район, с.Челкасы, ул. К.Маркса, д.56. </t>
  </si>
  <si>
    <t xml:space="preserve">МБОУ "Чубаевская ООШ", 429406, Чувашская Республика, Урмарский район, ул. Школьная, д.2 </t>
  </si>
  <si>
    <t>МАОУ "Шихабыловская ООШ", 429413, Чувашская Республика, Урмарский район, д. Шихабылово, ул. Зеленая, д.52.</t>
  </si>
  <si>
    <t>МБОУ «Синекинчерская ООШ", 429413, Чувашская Республика, Урмарский район, д. Сине-Кинчеры, ул. Школьная, д.6.</t>
  </si>
  <si>
    <t>МБОУ "Шоркистринская СОШ", 429407, Чувашская Республика, Урмарский район, с. Шоркистры, ул. Центральная, д.56.</t>
  </si>
  <si>
    <t xml:space="preserve">МАОУ"Урмарская СОШ им. Г.Е. Егорова", 429400, Чувашская Республика, Урмарский район, пер. Школьный, д.3 </t>
  </si>
  <si>
    <t>МБДОУ "Детский сад № 1 "Березка" общеразвивающего вида с приоритетным осуществлением деятельности по познавательно - речевому развитию детей", 429400, Чувашская Республика, Урмарский район, п. Урмары, ул.Ленина, д.23.</t>
  </si>
  <si>
    <t xml:space="preserve">МБДОУ "Детский сад №2 "Колосок", 429400, Чувашская Республика, Урмарский район, п. Урмары, ул. Заводская, д.37 </t>
  </si>
  <si>
    <t>МБДОУ "Детский сад № 3 "Зоренька" комбинированного вида, 429400, Чувашская Республика, Урмарский район, п. Урмары, ул.Заводская, д.20</t>
  </si>
  <si>
    <t xml:space="preserve"> МАДОО "Детский сад "Родничок" Урмарского муниципального округа</t>
  </si>
  <si>
    <t xml:space="preserve">МБДОУ "Детский сад "Солнышко" общеразвивающего вида с приоритетным осуществлением деятельности по познавательно - речевому развитию детей", 429404, Чувашская Республика, Урмарский район, д. Кудеснеры, ул. Школьная, д.4. </t>
  </si>
  <si>
    <t>МБОУДОД "Дом детского творчества", 429400, Чувашская Республика, Урмарский район, п. Урмары, пер. Школьный, д.2А</t>
  </si>
  <si>
    <t xml:space="preserve">МБОУДОД "Урмарская детская школа искусств", 429400, Чувашская Республика, Урмарский район, п. Урмары, ул. Мира, д.10. </t>
  </si>
  <si>
    <t xml:space="preserve">АОДОД "Урмарская спортивная школа имени А.Ф. Федорова", 429400, Чувашская Республика, Урмарский район, п. Урмары, ул. Мира, д.6 </t>
  </si>
  <si>
    <t xml:space="preserve">МБУ "Детский оздоровительный лагерь «Романтика», 429412, Чувашская Республика, Урмарский район, д. Большое Яниково </t>
  </si>
  <si>
    <t>Деятельность по предоставлению прочих мест для временного проживания</t>
  </si>
  <si>
    <t xml:space="preserve">МКУ «Централизованная бухгалтерия», 429400, Чувашская Республика, Урмарский район, п. Урмары, ул. Чапаева, д.2, ул. Мира, д.5. </t>
  </si>
  <si>
    <t>МБУК «Централизованная клубная система Урмарсокго муниципального округа" Чувашской Республики, 429400, Чувашская Республика, Урмарский район, п. Урмары</t>
  </si>
  <si>
    <t xml:space="preserve">Рынок услуг в сфере культуры </t>
  </si>
  <si>
    <t>МБУ «Урмарский районный архив», 429400, Чувашская Республика, Урмарский район, п. Урмары, ул. Мира, д.5</t>
  </si>
  <si>
    <t>Рынок услуг в сфере библиотек и архивов</t>
  </si>
  <si>
    <t>МКУ «Центр хозяйственного обеспечения», 429400, Чувашская Республика, Урмарский район, п. Урмары, ул. Чапаева, д.2</t>
  </si>
  <si>
    <t>15 339,10</t>
  </si>
  <si>
    <t>МБУК «Централизованная библиотечная система Урмарсокго муниципального округа" Чувашской Республики, 429400, Чувашская Республика, Урмарский район, пгт. Урмары</t>
  </si>
  <si>
    <t>5 966,40</t>
  </si>
  <si>
    <t>Цивильский муниципальный округ</t>
  </si>
  <si>
    <t xml:space="preserve">МУП ЖКУ </t>
  </si>
  <si>
    <t>Рынок услуг тепловой энергии</t>
  </si>
  <si>
    <t>МУП «УК г. Цивильск»</t>
  </si>
  <si>
    <t>Рынок услуг по предоставлению услуг водоснабжения и водоотведения</t>
  </si>
  <si>
    <t xml:space="preserve">МУП ЖКХ «Чурачики» </t>
  </si>
  <si>
    <t>Рынок выполнения работ по содержанию и текущему ремонту общего имущества собственников помещений в многоквартирном доме</t>
  </si>
  <si>
    <t xml:space="preserve">ООО «БТИ»  Цивильского района </t>
  </si>
  <si>
    <t>Рынок кадастровых и землеустроительных работ</t>
  </si>
  <si>
    <t xml:space="preserve">МАУ ДОЛ «Звездный» </t>
  </si>
  <si>
    <t>Рынок услуг детского отдыха и оздоровления</t>
  </si>
  <si>
    <t>ООО "Опытный"</t>
  </si>
  <si>
    <t xml:space="preserve">МБДОУ «Детский сад № 2 «Палан» </t>
  </si>
  <si>
    <t xml:space="preserve">МБДОУ «Детский сад № 3 «Родничок» </t>
  </si>
  <si>
    <t xml:space="preserve">МБДОУ «Детский сад № 4 «Росинка» </t>
  </si>
  <si>
    <t xml:space="preserve">МБДОУ «Детский сад № 5 «Радуга» </t>
  </si>
  <si>
    <t xml:space="preserve">МБДОУ «Детский сад № 6 «Сказка» </t>
  </si>
  <si>
    <t xml:space="preserve">МАДОО «Детский сад № 7 «Солнечный город» </t>
  </si>
  <si>
    <t>МБДОУ «Детский сад «Солнышко»</t>
  </si>
  <si>
    <t>МБДОУ «Детский сад «Звездочка»</t>
  </si>
  <si>
    <t>МБДОУ «Детский сад «Елочка»</t>
  </si>
  <si>
    <t>МБДОУ «Детский сад «Хунав»</t>
  </si>
  <si>
    <t xml:space="preserve">МБДОУ «Детский сад «Пилеш» </t>
  </si>
  <si>
    <t xml:space="preserve">МБОУ «Цивильская СОШ № 1» </t>
  </si>
  <si>
    <t>Рынок услуг общего образования</t>
  </si>
  <si>
    <t>МБОУ «Цивильская СОШ № 2»</t>
  </si>
  <si>
    <t>МБОУ «Богатыревская СОШ»</t>
  </si>
  <si>
    <t>МБОУ «Конарская СОШ»</t>
  </si>
  <si>
    <t xml:space="preserve">МБОУ «СОШ п. Опытный» </t>
  </si>
  <si>
    <t xml:space="preserve">МБОУ «Первомайская СОШ» </t>
  </si>
  <si>
    <t xml:space="preserve">МБОУ «Таушкасинская СОШ» </t>
  </si>
  <si>
    <t>МБОУ «Тувсинская СОШ»</t>
  </si>
  <si>
    <t xml:space="preserve">МБОУ «Чурачикская  СОШ» </t>
  </si>
  <si>
    <t>МБОУ «Малоянгорчинская ООШ»</t>
  </si>
  <si>
    <t>МБОУ «Михайловская ООШ»</t>
  </si>
  <si>
    <t xml:space="preserve">МБОУ «Чиричкасинская ООШ» </t>
  </si>
  <si>
    <t>МБУ "ЦБС"</t>
  </si>
  <si>
    <t>МБУК «ЦКС"</t>
  </si>
  <si>
    <t>Рынок услуг культуры и искусства</t>
  </si>
  <si>
    <t>МБОУ «Центр детского и юношеского творчества»</t>
  </si>
  <si>
    <t>Рынок услуг дополнительного образования</t>
  </si>
  <si>
    <t xml:space="preserve">МБДО  «Детская школа исскуств» </t>
  </si>
  <si>
    <t xml:space="preserve">МБУ ДО «Детская школа исскуств» п. Опытный </t>
  </si>
  <si>
    <t xml:space="preserve">АУ ДО СШ "Асамат" </t>
  </si>
  <si>
    <t>физкультурно-оздоровительная деятельность</t>
  </si>
  <si>
    <t>МКУ "Центр бухгалтерского учета"</t>
  </si>
  <si>
    <t xml:space="preserve">Финансово-экономическая, бухгалтерская и муниципальных учреждений ЦМО </t>
  </si>
  <si>
    <t>МКУ "Центр хозяйственного обеспечения"</t>
  </si>
  <si>
    <t xml:space="preserve">Хозяйственно-эксплуатационное обслуживание </t>
  </si>
  <si>
    <t>Финансовый отдел администрации Цивильского муниципального округа Чувашской Республики</t>
  </si>
  <si>
    <t>муниципальное управление</t>
  </si>
  <si>
    <t>Отдел образования и социального развития администрации Цивильского муниципального округа Чувашской Республики</t>
  </si>
  <si>
    <t>Управление по благоустройству и развитию территорий администрации Цивильского муниципального округа Чувашской Республики</t>
  </si>
  <si>
    <t xml:space="preserve">Чебоксарский муниципальный округ </t>
  </si>
  <si>
    <t>МБОУ "Абашевская СОШ" Чебоксарского района Чувашской Республики, 429510, Чебоксарский район, с.Абашево, ул.Школьная,1-А</t>
  </si>
  <si>
    <t> </t>
  </si>
  <si>
    <t xml:space="preserve">МБОУ "Акулевская НОШ" Чебоксарского района Чувашской Республики, 429511, Чебоксарский район, д.Шорчекасы, ул. Шоссейная, 13
</t>
  </si>
  <si>
    <t>реорганизация, присоединение к Атлашевской СОШ</t>
  </si>
  <si>
    <t>МБОУ "Анат-Кинярская СОШ" Чебоксарского района Чувашской Республики, 429526, Чебоксарский район, д.Малый Сундырь, ул. Становая, д. 1А</t>
  </si>
  <si>
    <t>МБОУ "Атлашевская СОШ"Чебоксарского района Чувашской Республики, 429509, Чебоксарский район, п.Новое Атлашево, пер. Кудряшова, 5</t>
  </si>
  <si>
    <t xml:space="preserve">МБОУ "Большекатрасьская СОШ" Чебоксарского района Чувашской Республики, 429525, Чебоксарский-район, д.Большие Катраси, ул.Молодежная, 1-А
</t>
  </si>
  <si>
    <t>МБОУ "Вурман-Сюктерская СОШ" Чебоксарского района Чувашской Республики, 429526, Чебоксарский район, с.Хыркасы, ул. Ресторанная, 2</t>
  </si>
  <si>
    <t>МБОУ "Икковская ООШ" Чебоксарского района Чувашской Республики, 429507, Чебоксарский район, с.Икково, ул.Школьная, д. 2 а</t>
  </si>
  <si>
    <t>реорганизация, присоединение к Сятра-Хочехматская СОШ</t>
  </si>
  <si>
    <t xml:space="preserve">МБОУ "Ишакская СОШ" Чебоксарского района Чувашской Республики, 429521, Чебоксарский район,. с.Ишаки, ул. Центральная, 18
</t>
  </si>
  <si>
    <t xml:space="preserve">МБОУ "Ишлейская СОШ"Чебоксарского района Чувашской Республики, 429520, Чебоксарский район, с.Ишлеи, ул.Советская, 58
</t>
  </si>
  <si>
    <t xml:space="preserve">МБОУ "Карачуриская ООШ" Чебоксарского района Чувашской Республики, 429525, Чебоксарский район, д.Большие Карачуры, ул.Школьная, д.35
</t>
  </si>
  <si>
    <t xml:space="preserve">МБОУ "Кугесьская СОШ №1" Чебоксарского района Чувашской Республики, 429500, Чебоксарский район, п.Кугеси, Школьная ул, 3  </t>
  </si>
  <si>
    <t>МБОУ "Кшаушская СОШ" Чебоксарского района Чувашской республики, 429520, Чебоксарский район, д.Курмыши, ул. 9-ой Пяти-летки, 9</t>
  </si>
  <si>
    <t>МБОУ"Кугесьский лицей" Чебоксарского района Чувашской Республики, 429500, Чебоксарский район, п.Кугеси, ул.Первомайская, 13а</t>
  </si>
  <si>
    <t xml:space="preserve">МБОУ "Салабайкасинская НОШ" Чебоксарского района Чувашской Республики, 429526,Чебоксарский район, д.Салабайкасы, ул. Медицинская, д.1 </t>
  </si>
  <si>
    <t>МБОУ "Синьял-Покровская СОШ" Чебоксарского района Чувашской Республики, 429520, Чебоксарский район, д.Пархикасы, ул.Молодёжная, д.2, корп.1</t>
  </si>
  <si>
    <t>МБОУ "Синьяльская ООШ" Чебоксарского района Чувашской Республики, 429504, Чебоксарский район, с.Синьялы, ул.Центральная, 41</t>
  </si>
  <si>
    <t>МБОУ "Сятра-Лапсарская ООШ" Чебоксарского района Чувашской Республики, 428903, Чебоксарский район д.Сятракасы, ул.Школьная,9 А</t>
  </si>
  <si>
    <t>МБОУ"Сятра-Хочехматская СОШ "Чебоксарского района Чувашской Республики, 429506, Чебоксарский район, д.Сятракасы, ул. Централь-ная , 12</t>
  </si>
  <si>
    <t>МБОУ "Толиковская СОШ" Чебоксарского района Чувашской Республики, 429501,-Чебоксарский район, д.Толиково, ул.Школьная, 1.</t>
  </si>
  <si>
    <t>МБОУ "Тренькасинская СОШ" Чебоксарского района Чувашской Республики, 429512, Чебоксарский район, д.Новые Тренькасы, ул. Молодежная, д.7</t>
  </si>
  <si>
    <t>МБОУ "Туруновская ООШ" Чебоксарского района Чувашской Республики, 429522, Чебоксарский район, д.Вурманкас-Туруново, ул.Водопроводная, 63</t>
  </si>
  <si>
    <t xml:space="preserve">МБОУ "Чемуршинская ООШ" Чебоксарского района Чувашской Республики, 428011, Чебоксарский район, д.Чемурша, ул. Магазинная, 62-А </t>
  </si>
  <si>
    <t>МБОУ "Чиршкасинская ООШ имени Л.В.Пучкова" Чебоксарского района Чувашской Республики, 429521, Чебоксарский район, д.Чиршкасы, пер. Школьный, 4</t>
  </si>
  <si>
    <t>МБОУ "Чурачикская ООШ" Чебоксарского района Чувашской Республики, 429524, Чебоксарский район, д.Корак Чурачики, ул.Школьная,1</t>
  </si>
  <si>
    <t>реорганизация, присоединение к Ишлейской СОШ</t>
  </si>
  <si>
    <t>МБОУ "Янгильдинская СОШ" Чебоксарского района Чувашской Республики, 429520, Чебоксарский район, с.Янгильдино, ул.Школьная, 33</t>
  </si>
  <si>
    <t>МБОУ "Янышская СОШ" Чебоксарского района ЧувашскойРеспублики, 429523, Чебоксарский район, д.Яныши, ул.Новая,20</t>
  </si>
  <si>
    <t>МБДОУ "Абашевский детский сад "Хевел" Чебоксарского района Чувашской Республики, 429510, Чебоксарский район, с.Абашево, ул.Верхняя, 34</t>
  </si>
  <si>
    <t>Рынок услуг основного дошкольного образования</t>
  </si>
  <si>
    <t xml:space="preserve">МБДОУ "Атлашевский детский сад "Золушка" Чебоксарского района Чувашской Республики, 429509, Чувашская Респуб-лика, Чебоксарский район, п.Новое Атлашево, ул.Набе-режная д.29 А </t>
  </si>
  <si>
    <t>МБДОУ "Ишлейский детский сад Буратино" Чебоксарского района Чувашской Республики 429520, Чувашская Республи-ка, Чебоксарский район, с.Ишлеи, улица Зелёная, д.5</t>
  </si>
  <si>
    <t>МБДОУ  "Кугесьский детский сад "Крепыш" Чебоксарского района Чувашской Республики 429500, Чебоксарский район, п.Кугеси ул.Советская д.92</t>
  </si>
  <si>
    <t>МБДОУ "Кугесьский детский сад "Колосок" Чебоксарского района Чувашской Республики, 429500, Чебоксарский район, п.Кугеси, ул. Садовая, д.4</t>
  </si>
  <si>
    <t>МБДОУ "Кугесьский детский сад "Пурнеске" Чебоксарского района Чувашской Республики, 429500,Чебоксарский район п.Кугеси, ул. Советская, 49 а</t>
  </si>
  <si>
    <t>МБДОУ "Кугесьский детский сад "Ягодка" Чебоксаоского района Чувашской Республики, 429500, Чебоксарский район п.Кугеси, ул. Советская, 67а</t>
  </si>
  <si>
    <t>МБДОУ "Курмышский детский сад "Калинушка" Чебоксарского района Чувашской Республики, 429520 Чебоксарский район, д.Курмыши, ул. 9-ой Пятилетки, д. 13</t>
  </si>
  <si>
    <t>МБДОУ "Н.Тренькасинский детский сад "Родничок" Чебоксарского района Чувашской Республики, 429512, Чебоксарский район, п.Н.Тренькасы, ул.Молодежная, 10</t>
  </si>
  <si>
    <t>МБДОУ "Синьяльский детский сад "Пепке" Чебоксарского района Чувашской Республики, 428014, Чебоксарский район, с.Синьялы, ул. Центральная, д.40/1</t>
  </si>
  <si>
    <t>МБДОУ "Сирмапосинский детский сад "Рябинушка" Чебоксарского района Чувашской Республики, 429500 Чебоксарский район, п.Чиршкасы, ул. Пятилетки, 7</t>
  </si>
  <si>
    <t>9236.89</t>
  </si>
  <si>
    <t xml:space="preserve">МБДОУ «Сятра-Хочехматский детский сад «Дружба» Чебоксарского района Чувашской Республики, 429506 Чебоксарский район, д.Сятракасы, ул. Центральная, 10 </t>
  </si>
  <si>
    <t xml:space="preserve">МБДОУ «Хыркасинский детский сад «Звездочка» Чебоксарского района Чувашской Республики, 429526, Чебоксарский район,с.Хыркасы, ул. Школьная, 5 </t>
  </si>
  <si>
    <t>Муниципальное бюджетное образовательное учреждение дополнительного образования «Центр детского творчества» Чебоксарского района Чувашской Республики, 429500, Чебоксарский район, поселок Кугеси, ул. Советская, дом 37</t>
  </si>
  <si>
    <t>МАУ ДОД "Детско-юношеская спортивная школа "Центр спорта и здоровья "Улап" Чебоксарского района Чувашской Республики, 429500, Чувашская Республика, Чебоксарский район, п.Кугеси, ул.Советская, д.37</t>
  </si>
  <si>
    <t>МБУ "ЦКС"</t>
  </si>
  <si>
    <t>Деятельность библиотек и архивов;Деятельность в области демонстрации кинофильмов</t>
  </si>
  <si>
    <t>БУК Чебоксарского района Чувашской Республики "Музей "Бичурин и Современность"</t>
  </si>
  <si>
    <t>Деятельность музеев</t>
  </si>
  <si>
    <t>МБОУДО "Атлашевская детская школа искусств</t>
  </si>
  <si>
    <t>Образование дополнительное детей и взрослых</t>
  </si>
  <si>
    <t>МБОУДО"Хыркасинская Детская школа искусств"</t>
  </si>
  <si>
    <t>МБОУДО "Кугесьская Детская школа искусств"</t>
  </si>
  <si>
    <t>МУП Чебоксарского района "Бюро технической инвентаризации", 429500, Чувашская Республика, Чебоксарский р-н,п. Кугеси, ул.Лесная, д.10</t>
  </si>
  <si>
    <t>Управление недвижимым имуществом за вознаграждение или на договорной основе</t>
  </si>
  <si>
    <t>МУП "ЖКХ" Ишлейское", 429520, Чувашская Республика, Чебоксарский район, с. Ишлеи,ул. Советская, д.44а</t>
  </si>
  <si>
    <t>МУП "ЖКХ"АТЛАШЕВСКОЕ", 429509,Чувашская Республика, Чебоксарский р-н, пос. Новое Атлашево, ул. Парковая, д.5</t>
  </si>
  <si>
    <t>Управление эксплуатацией жилого фонда за вознаграждение или на договорной основе</t>
  </si>
  <si>
    <t>МУП "ЖКХ"Катрасьское",429520, чувашская Республика, Чебоксарский район, с Ишлеи, ул. Советская,д.44 а</t>
  </si>
  <si>
    <t>МУП "ЖКХ"Вурман-Сюктерское", 429526, Чувашская Республика, Чебоксарский район,с.Хыркасы, ул. Ресторанная, д.4</t>
  </si>
  <si>
    <t> Муниципальное бюджетное дошкольное образовательное учреждение «Большекатрасьский детский сад «Мечта» Чебоксарского муниципального округа Чувашской Республики, 429525, Чувашская Республика, Чебоксарский район, деревня Большие Катраси, Молодежная ул, зд. 20 </t>
  </si>
  <si>
    <t>Муниципальное автономное учреждение дополнительного образования «Спортивная школа «Унга» Чебоксарского муниципального округа Чувашской Республики, 429520, Чувашская Республика, Чебоксарский район, с. Ишлеи, ул. Советская д.58б.</t>
  </si>
  <si>
    <t xml:space="preserve">Шемуршинский муниципальный округ </t>
  </si>
  <si>
    <t>АУ "Централизованная клубная система" Шемуршинского района Чувашской Республики, 429175, Чувашская Республика, Шемуршинский район, с.Шемурша, ул.Советская, д.3</t>
  </si>
  <si>
    <t>культурно-досуговые услуги</t>
  </si>
  <si>
    <t>Муниципальное автономное учреждение дополнительного образования "Детско-юношеская спортивная школа "Туслах" Шемуршинского района Чувашской Республики, 429170, Чувашская Республика, с.Шемурша, ул.Космовского, дом 13</t>
  </si>
  <si>
    <t>МБУК    "Центральная библиотечная система" Шемуршинского района Чувашской Республики, 429170, Чувашская Республика, Шемуршинский район, с.Шемурша, ул.Советская, д.3</t>
  </si>
  <si>
    <t>библиотечные услуги</t>
  </si>
  <si>
    <t>МБОУ "Карабай-Шемуршинская средняя общеобразовательная школа" Шемуршинского района Чувашской Республики, 429181, Чувашская Республика, Шемуршинский район, д.Карабай-Шемурша, ул.Школьная, д.17</t>
  </si>
  <si>
    <t>общее образование</t>
  </si>
  <si>
    <t>МБОУ "Малобуяновская начальная  общеобразовательная школа" Шемуршинского района Чувашской Республики,  429174, Чувашская Республика - Чувашия, Шемуршинский район, д. Малое Буяново, ул. Карла Маркса, д. 36</t>
  </si>
  <si>
    <t>МБОУ "Старочукальская основная общеобразовательная школа" Шемуршинского района Чувашской Республики,  429185, Чувашская Республика, Шемуршинский район, д. Старые Чукалы, ул. Комсомольская, д.81</t>
  </si>
  <si>
    <t>МБОУ "Трехбалтаевская средняя общеобразовательная школа" Шемуршинского района Чувашской Республики,  429182 Чувашская Республика, Шемуршинский район, с Трехбалтаево, ул. Октябрьская, 28</t>
  </si>
  <si>
    <t>МБОУ "Шемуршинская средняя общеобразовательная школа" Шемуршинского района Чувашской Республики, 429170, Шемуршинский муниципальный округ, с.Шемурша, ул.Юбилейная, д.1а</t>
  </si>
  <si>
    <t>МБДОУ   "Шемуршинский детский сад " Ромашка" Шемуршинского района Чувашской Республики,  429170, Шемуршинский муниципальный округ, с.Шемурша, ул. Карла Маркса, д. 28</t>
  </si>
  <si>
    <t>МБДОУ "Карабай-Шемуршинский детский сад "Василек" Шемуршинского района Чувашской Республики,  429181, Чувашская Республика - Чувашия, Шемуршинский муниципальный округ, д.Карабай-Шемурша, ул.Школьная, д.18</t>
  </si>
  <si>
    <t>МБДОУ "Шемуршинский детский сад "Аленушка" Шемуршинского района Чувашской Республики,  429170, Шемуршинский муниципальный округ, с.Шемурша, ул. Садовая, д. 19</t>
  </si>
  <si>
    <t>МБДОУ "Шемуршинский детский сад "Сказка" Шемуршинского района Чувашской Республики,  429170 Чувашская Республика Шемуршинский район село Шемурша улица Юбилейная дом 1Б</t>
  </si>
  <si>
    <t xml:space="preserve">Муниципальное бюджетное образовательное учреждение дополнительного образования детей_x000D_ "Шемуршинская детская школа искусств", 429170, Чувашская Республика, Шемуршинский район, с.Шемурша, ул. Космовского, д.13
</t>
  </si>
  <si>
    <t>МБОУ "Бичурга-Баишевская средняя общеобразовательная школа" Шемуршинского района Чувашской Республики, 429175, Чувашская Республика, Шемуршинский район, с. Бичурга-Баишево, ул. Мичурина, д. 13</t>
  </si>
  <si>
    <t>МБОУ "Большебуяновская основная общеобразовательная школа" Шемуршинского района Чувашской Республики,  ﻿429170, Чувашская Республика, Шемуршинский район, д. Большое Буяново, ул. Кирова, д. 27Б</t>
  </si>
  <si>
    <t>МБОУ "Чепкас-Никольская основная общеобразовательная школа" Шемуршинского района Чувашской Республики, 429173, Чувашская Республика, Шемуршинский район, с. Чепкас-Никольское, ул.Чапаева, д.27</t>
  </si>
  <si>
    <t>ООО "Шемуршинский рынок", 429170, Чувашская Республика - Чувашия, Шемуршинский район, село Шемурша, Шоссейная ул., д.1б</t>
  </si>
  <si>
    <t>Розничная торговля в нестационарных торговых объектах и на рынках</t>
  </si>
  <si>
    <t>ООО "Шемуршинское районное БТИ", 429170, Чувашская Республика - Чувашия, Шемуршинский район, село Шемурша, ул. Урукова, д.3</t>
  </si>
  <si>
    <t>Деятельность по технической инвентаризации недвижимого имущества</t>
  </si>
  <si>
    <t>ОАО "Коммунальник", 429170, Чувашская Республика - Чувашия, Шемуршинский район, село Шемурша, Шоссейная ул., д.15</t>
  </si>
  <si>
    <t>Услуги в сфере теплоснабжения, водоснабжения</t>
  </si>
  <si>
    <t xml:space="preserve">Шумерлинский муниципальный округ </t>
  </si>
  <si>
    <t>МБОУ «СОШ № 1» г. Шумерля, 429120, Чувашская Республика, г. Шумерля, ул. Ленина, д. 4 «б»</t>
  </si>
  <si>
    <t>9,70</t>
  </si>
  <si>
    <t>МБОУ «СОШ № 2» г. Шумерля Чувашской Республики, 429120, Чувашская Республика, г. Шумерля, ул. Пушкина, д. 21</t>
  </si>
  <si>
    <t>9,02</t>
  </si>
  <si>
    <t>МБОУ «СОШ № 3» г. Шумерли Чувашской Республики, 429120, Чувашская Республика, г. Шумерля, ул. Интернациональная, д. 8</t>
  </si>
  <si>
    <t>28,94</t>
  </si>
  <si>
    <t>МБОУ «СОШ № 6» г. Шумерля, 429120, Чувашская Республика, г. Шумерля, ул. Черняховского, д. 27</t>
  </si>
  <si>
    <t>11,11</t>
  </si>
  <si>
    <t>МБОУ «Гимназия № 8» г. Шумерля, 429120, Чувашская Республика, г. Шумерля, ул. Сурская, д. 7</t>
  </si>
  <si>
    <t>41,23</t>
  </si>
  <si>
    <t>МБУДО «ДДМТ» г. Шумерля Чувашской Республики, 429120, Чувашская Республика, г. Шумерля, ул. Ленина, д. 17</t>
  </si>
  <si>
    <t>Дополнительное образование</t>
  </si>
  <si>
    <t>100,00</t>
  </si>
  <si>
    <t>46,27</t>
  </si>
  <si>
    <t>МАУДО «ДШИ №1» г. Шумерля, 429120, Чувашская Республика, г. Шумерля, ул. Урукова, д. 27</t>
  </si>
  <si>
    <t>17,46</t>
  </si>
  <si>
    <t>МАУ ДО «ДООЛ «Соснячок» г. Шумерля, 429120, Чувашская Республика, г. Шумерля, ул. Комсомольская, д. 70</t>
  </si>
  <si>
    <t>36,27</t>
  </si>
  <si>
    <t>МБДОУ «Д/с № 1 «Золотой ключик» города Шумерля Чувашской Республики, 429120, Чувашская Республика, г. Шумерля, ул. Щербакова, д. 27</t>
  </si>
  <si>
    <t>6,64</t>
  </si>
  <si>
    <t>9,69</t>
  </si>
  <si>
    <t>МБДОУ детский сад № 4 «Ладушки», 429120, Чувашская Республика, г. Шумерля, ул. Интернациональная, д. 20</t>
  </si>
  <si>
    <t>8,76</t>
  </si>
  <si>
    <t>12,62</t>
  </si>
  <si>
    <t>МБДОУ «Д/с № 5 «Радуга» г. Шумерля ЧР, 429120, Чувашская Республика, г. Шумерля, ул. Пролетарская, д. 6</t>
  </si>
  <si>
    <t>13,87</t>
  </si>
  <si>
    <t>8,36</t>
  </si>
  <si>
    <t>МБДОУ «Детский сад № 11 «Колокольчик», 429120, Чувашская Республика, г. Шумерля, ул. Ленина, д. 9</t>
  </si>
  <si>
    <t>9,11</t>
  </si>
  <si>
    <t>10,65</t>
  </si>
  <si>
    <t>МБДОУ «Детский сад № 14 «Солнышко», 429120, Чувашская Республика, г. Шумерля, Школьный пер, д. 3</t>
  </si>
  <si>
    <t>13,28</t>
  </si>
  <si>
    <t>16,12</t>
  </si>
  <si>
    <t>МБДОУ «Детский сад № 15 «Сказка», 429120, Чувашская Республика, г. Шумерля, ул. Горького, д. 18</t>
  </si>
  <si>
    <t>15,32</t>
  </si>
  <si>
    <t>15,95</t>
  </si>
  <si>
    <t>МБДОУ «Детский сад №16 «Рябинушка», 429120, Чувашская Республика, г. Шумерля, ул. Советская, д. 18</t>
  </si>
  <si>
    <t>14,64</t>
  </si>
  <si>
    <t>13,90</t>
  </si>
  <si>
    <t>МБДОУ «Детский сад №18 «Аленушка», 429120, Чувашская Республика, г. Шумерля,  ул. Колхозная, д. 15</t>
  </si>
  <si>
    <t>12,59</t>
  </si>
  <si>
    <t>7,60</t>
  </si>
  <si>
    <t>МБДОУ «Детский сад №19 «Родничок» г.Шумерля ЧР, 429120, Чувашская Республика, г. Шумерля, ул. Горького, д. 6</t>
  </si>
  <si>
    <t>5,79</t>
  </si>
  <si>
    <t>5,11</t>
  </si>
  <si>
    <t>МАУ ДО «СШ «Олимп», 429120, Чувашская Республика, г. Шумерля, ул. Ленина, д. 17 «б»</t>
  </si>
  <si>
    <t>29,43</t>
  </si>
  <si>
    <t>МАОУ ДО «СШ» г. Шумерля, 429120, Чувашская Республика, г. Шумерля, ул. Ленина, д.17 «а»</t>
  </si>
  <si>
    <t>70,57</t>
  </si>
  <si>
    <t>Администрация города Шумерля, 429120, Чувашская Республика, г. Шумерля, ул. Октябрьская, д. 20</t>
  </si>
  <si>
    <t>Муниципальное управление</t>
  </si>
  <si>
    <t>Казна, 429120, Чувашская Республика, г. Шумерля, ул. Октябрьская, д. 20</t>
  </si>
  <si>
    <t>МАУ «ГПКиО», 429120, Чувашская Республика, г. Шумерля, ул. Комсомольская, д. 2</t>
  </si>
  <si>
    <t>Культура</t>
  </si>
  <si>
    <t>МАУК ДК «Восход», 429120, Чувашская Республика, г. Шумерля, ул. МОПРа, д. 2</t>
  </si>
  <si>
    <t>МБУ «Архив города Шумерля», 429120, Чувашская Республика, г. Шумерля, пр. Мебельщиков, д. 11</t>
  </si>
  <si>
    <t>МБУ «ГЦБС», 429120, Чувашская Республика, г. Шумерля, ул. Ленина, д. 8</t>
  </si>
  <si>
    <t>МКУ «ЦФОМУ г. Шумерля», 429120, Чувашская Республика, г. Шумерля, пр. Мебельщиков, д. 11</t>
  </si>
  <si>
    <t>МУП «ШГЭС», 429120, Чувашская Республика, г. Шумерля, ул. Коммунальная, д. 10</t>
  </si>
  <si>
    <t>Электроэнергетика</t>
  </si>
  <si>
    <t>МУП «Шумерлинское городское БТИ», 429120, Чувашская Республика, г. Шумерля, ул. Ленина, д. 3</t>
  </si>
  <si>
    <t>Кадастровые работы</t>
  </si>
  <si>
    <t>МУП «Чистая вода», 429120, Чувашская Республика, г. Шумерля, ул. Коммунальная, д.  4</t>
  </si>
  <si>
    <t>Водоснабжение, водоотведение</t>
  </si>
  <si>
    <t>МУП «Коммунальник», 429120, Чувашская Республика, г. Шумерля, ул. Белинского, д. 1Б</t>
  </si>
  <si>
    <t>Жилищно-коммунальное хозяйства</t>
  </si>
  <si>
    <t>МУП «ШПТиВ», 429120, Чувашская Республика, г. Шумерля, ул. Чайковского, д. 5</t>
  </si>
  <si>
    <t>Теплоснабжение</t>
  </si>
  <si>
    <t>15,00</t>
  </si>
  <si>
    <t>Отдел образования и социальной политики администрации города Шумерля, 429120, Чувашская Республика, г. Шумерля, ул. Октябрьская, д. 20</t>
  </si>
  <si>
    <t>Собрание депутатов города Шумерля, 429120, Чувашская Республика, г. Шумерля, ул. Октябрьская, д. 20</t>
  </si>
  <si>
    <t>Собрание депутатов Шумерлинского муниципального округа, 429122, Чувашская Республика, г. Шумерля, ул. Октябрьская, д. 20</t>
  </si>
  <si>
    <t>Управление градостроительства и городского хозяйства администрации города Шумерля, 429120, Чувашская Республика, г. Шумерля, ул. Октябрьская, д. 20</t>
  </si>
  <si>
    <t>Финансовый отдел администрации города Шумерля, 429120, Чувашская Республика, г. Шумерля, ул. Октябрьская, д. 20</t>
  </si>
  <si>
    <t>Отдел ЗАГС администрации города Шумерля, 429120, Чувашская Республика, г. Шумерля, ул. Октябрьская, д. 20</t>
  </si>
  <si>
    <t>659,0</t>
  </si>
  <si>
    <t>Отдел культуры администрации города Шумерля, 429120, Чувашская Республика, г. Шумерля, ул. Октябрьская, д. 20</t>
  </si>
  <si>
    <t>33,0</t>
  </si>
  <si>
    <t>МКУ "ЦДДСиОУ г. Шумерля", 429120, Чувашская Республика, г. Шумерля, пр. Мебельщиков, д. 11</t>
  </si>
  <si>
    <t>МАУ «МЦРМИК «Дружба», 429120, Чувашская Республика, г. Шумерля, ул. Комсомольская, д. 2</t>
  </si>
  <si>
    <t>Сфера молодёжной политики</t>
  </si>
  <si>
    <t>МУП «Агрохимсервис», 429103, Чувашская Республика, Шумерлинский район, д. Мыслец, ул. Центральная, д. 38, кв. 11 (20.09.2024 организация ликвидирована)</t>
  </si>
  <si>
    <t>Общестроительные работы</t>
  </si>
  <si>
    <t>33,3</t>
  </si>
  <si>
    <t>99,7</t>
  </si>
  <si>
    <t>ООО «Шумерлинское районное БТИ», 429122, Чувашская Республика, г. Шумерля, ул. Октябрьская, д. 24</t>
  </si>
  <si>
    <t>Деятельность по учету и технической инвентаризации недвижимого имущества</t>
  </si>
  <si>
    <t>МБОУ «Алгашинская СОШ», 429136, Чувашская Республика, Шумерлинский район, с. Русские Алгаши,  ул. Октябрьская, д. 3 В</t>
  </si>
  <si>
    <t>Образование среднее общее, дошкольное образование</t>
  </si>
  <si>
    <t>21,08</t>
  </si>
  <si>
    <t>МБОУ «Егоркинская СОШ», 429107, Чувашская Республика, Шумерлинский район, д. Егоркино (Егоркинского Поселения), ул. 40 Лет Победы, д. 21б</t>
  </si>
  <si>
    <t>10,75</t>
  </si>
  <si>
    <t>20017,2</t>
  </si>
  <si>
    <t>МБОУ «Туванская ООШ», 429104, Чувашская Республика, Шумерлинский район, с. Туваны, ул. Октябрьская, д. 13</t>
  </si>
  <si>
    <t>Образование основное общее, дошкольное образование</t>
  </si>
  <si>
    <t>11,12</t>
  </si>
  <si>
    <t>20709,6</t>
  </si>
  <si>
    <t>МБОУ «Шумерлинская СОШ», 429125, Чувашская Республика - Чувашия, деревня Шумерля, район Шумерлинский, улица Калинина, 53а</t>
  </si>
  <si>
    <t>16,72</t>
  </si>
  <si>
    <t>31133,2</t>
  </si>
  <si>
    <t>МБОУ «Юманайская СОШ им. С.М. Архипова», 429106, Чувашская Республика, Шумерлинский район, с. Юманай, ул. Гагарина, д. 1</t>
  </si>
  <si>
    <t>14,98</t>
  </si>
  <si>
    <t>27887,0</t>
  </si>
  <si>
    <t>МАОУ «Ходарская СОШ им. И.Н. Ульянова», 429105, Чувашская Республика, Шумерлинский район, с. Ходары, ул. Ленина, д. 101</t>
  </si>
  <si>
    <t>25,35</t>
  </si>
  <si>
    <t>МБУ «ИРЦКА Шумерлинского района», 429125, Чувашская Республика, Шумерлинский район, д. Шумерля, ул. Энгельса, д. 58 Б</t>
  </si>
  <si>
    <t>29078,5</t>
  </si>
  <si>
    <t>МБУ «Центр ФХО», 429125, Чувашская Республика, Шумерлинский район, д. Шумерля, ул. Энгельса, д. 58б</t>
  </si>
  <si>
    <t>15562,1</t>
  </si>
  <si>
    <t>МБУ ДО «Саланчикская ДМШ им. В.А. Павлова»,  429111, Чувашская Республика, Шумерлинский район, п. Саланчик, ул. Николаева, д. 11а</t>
  </si>
  <si>
    <t>4059,0</t>
  </si>
  <si>
    <t>МБУ «ЦСБА Шумерлинского района», 429125, Чувашская Республика, деревня Шумерля, район Шумерлинский, улица Энгельса, дом 58б</t>
  </si>
  <si>
    <t>19244,3</t>
  </si>
  <si>
    <t>МАУ ДО «Спортивная школа В. Н. Ярды» Шумерлинского района, 429103, Чувашская Республика, Шумерлинский район, д. Торханы, ул. Октябрьская, д. 5</t>
  </si>
  <si>
    <t xml:space="preserve">Деятельность в области спорта прочая </t>
  </si>
  <si>
    <t>13470,8</t>
  </si>
  <si>
    <t>МУП «Юманайское ЖКХ», 429106, Чувашская Республика, Шумерлинский район, с. Юманай, ул. Мира, д. 5</t>
  </si>
  <si>
    <t>Производство, передача и распределение пара и горячей воды; кондиционирование воздуха</t>
  </si>
  <si>
    <t>Администрация Шумерлинского муниципального округа, 429122, Чувашская Республика, г. Шумерля, ул. Октябрьская, д. 24</t>
  </si>
  <si>
    <t>38351,5</t>
  </si>
  <si>
    <t>Финансовый отдел администрации Шумерлинского муниципального округа, 429122, Чувашская Республика, г. Шумерля, ул. Октябрьская, д. 24</t>
  </si>
  <si>
    <t>7253,4</t>
  </si>
  <si>
    <t>Отдел образования и спорта администрации Шумерлинского муниципального округа, 429122, Чувашская Республика, г. Шумерля, ул. Октябрьская, д. 24</t>
  </si>
  <si>
    <t>120587,7</t>
  </si>
  <si>
    <t>Управление по благоустройству и развитию территорий администрации Шумерлинского муниципального округа, 429122, Чувашская Республика, г. Шумерля, ул. Октябрьская, д. 24</t>
  </si>
  <si>
    <t>157591,1</t>
  </si>
  <si>
    <t>Собрание депутатов Шумерлинского муниципального округа, 429122, Чувашская Республика, г. Шумерля, ул. Октябрьская, д. 24</t>
  </si>
  <si>
    <t>Ядринский муниципальный округ</t>
  </si>
  <si>
    <t>Муниципальное автономное общеобразовательное учреждение "СОШ №3 с углубленным изучением отдельных предметов" г.Ядрина, 429060, Чувшская Республика, г.Ядрин, ул.К Маркса, д. 64, 8(83547)22 8 78, Егоров Владимир Юрьевич</t>
  </si>
  <si>
    <t>Рынок услуг общего образования детей</t>
  </si>
  <si>
    <t xml:space="preserve">Муниципальное бюджетное общеобразовательное учреждение "Гимназия №1" г.Ядрин Чувашской Республики,429060, Чувашская Республика, г. Ядрин, ул. Октябрьская, 1, 8(83547)22 4 16, Порфирьева Надежда Никоновна </t>
  </si>
  <si>
    <t>Муниципальное автономное образовательное учреждение "Начальная общеобразовательная школа" г. Ядрин Чувашской Республики,429060, Чувашская Республика, г.Ядрина Ядринского района Чувашской Республики, ул. Красноармейская, дом 2, 8(83547)24 1 74, Соловьева Елена Алексеевна</t>
  </si>
  <si>
    <t>Муниципальное бюджетное общеобразовательное учреждение «Средняя общеобразовательная школа №2» г.Ядрин Чувашской Республики, 429060, Чувашская Республика, г.Ядрин, ул.Чапаева, дом 20а, 8(83547)21 3 97, Бундина Надежда Павловна</t>
  </si>
  <si>
    <t>Муниципальное бюджетное общеобразовательное  учреждение "Балдаевская средняя общеобразовательная школа" Ядринского района Чувашской Республики, 429064, Чувашская Республика, Ядринский район, с. Балдаево, ул. Школьная, д. 18а, 8(83547) 61 2 91, Андреева Татьяна Николаевна</t>
  </si>
  <si>
    <t>Муниципальное бюджетное общеобразовательное  учреждение «Большечурашевская средняя общеобразовательная школа» Ядринского района Чувашской Республики, 429067, Россия, Чувашская Республика,  Ядринский район, с.Большое Чурашево, пер. Школьный, д.1,8 (835 47) 63 2 33, Иванов Андрей Михайлович</t>
  </si>
  <si>
    <t>Муниципальное бюджетное общеобразовательное  учреждение «Верхнеачакская средняя общеобразовательная школа имени А.П. Айдак» Ядринского района Чувашской Республики, 429079, Чувашская Республика, Ядринский район, д. Верхние Ачаки, ул. Ленина, дом 38 «а», 8 (835 47) 60 3 42,  Яжейкина Татьяна Анатольевна</t>
  </si>
  <si>
    <t>Муниципальное бюджетное общеобразовательное  учреждение «Селоядринская средняя общеобразовательная школа" Ядринского района Чувашской Республики, 429070, Чувашская Республика, Ядринский район, с. Ядрино, ул. Шоссейная, 5,8 (835 47) 60 6 42,  Архипова Вера Григорьевна</t>
  </si>
  <si>
    <t>Муниципальное бюджетное общеобразовательное  учреждение «Ювановская средняя общеобразовательная школа" Ядринского района Чувашской Республики, 429071, ЧР, Ядринский район, с. Юваново, ул. Сюльдикасы, д.55,8 (835 47) 62 4 83,  Тобоев Сергей Марксович</t>
  </si>
  <si>
    <t>Муниципальное бюджетное общеобразовательное  учреждение «Советская средняя общеобразовательная школа» Ядринского района Чувашской Республики, 429068, Чувашская Республика, Ядринский район, с. Советское, ул. В.К.  Магницкого д.22,8 (835 47) 64 3 87,  Осипова Ольга Григорьевна</t>
  </si>
  <si>
    <t>Муниципальное бюджетное общеобразовательное  учреждение «Кукшумская основная общеобразовательная школа» Ядринского района Чувашской Республики, 429080, Чувашская Республика, Ядринский район, д. Кукшумы,  ул. Шоссейная д.10,8 (835 47)  61 3 36, Иванова Надежда Николаевна</t>
  </si>
  <si>
    <t>Муниципальное бюджетное общеобразовательное  учреждение «Николаевская основная общеобразовательная школа» Ядринского района Чувашской Республики, 429067, Чувашская Республика, Ядринский район, с. Николаевское , ул. Ленина, дом 2, Кокорева Татьяна Демьяновна</t>
  </si>
  <si>
    <t>Муниципальное бюджетное общеобразовательное  учреждение «Персирланская  основная общеобразовательная школа» Ядринского района Чувашской Республики, 429064, Чувашская Республика, Ядринский район, д. Персирланы, ул. Шоссейная, д.37,8 (835 47) 61 2 37, Григорьева Светлана Юрьевна</t>
  </si>
  <si>
    <t>Муниципальное автономное дошкольное образовательное учреждение "Детский сад "Росинка" города Ядрина Чувашской Республики; 429060,Чувашская Республика, г. Ядрин, ул. Ленина, д. 50 Б, 8(83547)22737, Матвеева Ирина Вадимовна</t>
  </si>
  <si>
    <t>Рынок услуг дошкольного образования детей</t>
  </si>
  <si>
    <t>Муниципальное автономное дошкольное образовательное учреждение "Детский сад "Аленушка" г. Ядрин Чувашской Республики; 429060,Чувашская Республика, г. Ядрин, ул. К.Маркса, д. 94, 8(83547)22977, Агакова Ольга Юрьевна</t>
  </si>
  <si>
    <t>Муниципальное бюджетное дошкольное образовательное учреждение "Детский сад "Пукане" комбинированного вида города Ядрин Чувашской Республики; 429060,Чувашская Республика, г. Ядрин, ул. Советская, д. 33, 8(83547) 22847, Алексеева Людмила Ильинична</t>
  </si>
  <si>
    <t>Муниципальное бюджетное дошкольное образовательное учреждение "Детский сад № 2 "Сказка" г. Ядрин Чувашской Республики; 429060,Чувашская Республика, г. Ядрин, ул. Чапаева, д. 22, 8(83547)21283, Чурбанова Елена Владимировна</t>
  </si>
  <si>
    <t>Муниципальное бюджетное дошкольное образовательное учреждение "Детский сад "Родничок" д. Кукшумы Ядринского района Чувашской Республики; 429060,Чувашская Республика, д. Кукшумы, ул. Шоссейная, д. 16, 8(83547) 61363 Ястребова Людмила Юрьевна</t>
  </si>
  <si>
    <t>Муниципальное бюджетное учреждение дополнительного образования "Ядринская районная детская школа искусств им. А.В.Асламаса" Ядринского района Чувашской Республики; 429060,Чувашская Республика, г. Ядрин, ул. Молодежная, д. 20, тел. 8 (83547) 22932, Никонова Ирина Александровна</t>
  </si>
  <si>
    <t>Муниципальное бюджетное учреждение  дополнительного образования «Ядринский районный Дом детского творчества», 429060, Чувашская Республика, г. Ядрин ул.50 лет Октября, д.64 Б, (83547) 22212, Ефимова Оксана Петровна</t>
  </si>
  <si>
    <t>Муниципальное автономное учреждение дополнительного образования «Детско-юношеская спортивная школа «Физкультурно-спортивный комплекс «Присурье» Ядринского района Чувашской Республики, 429060, Чувашская Республика, г. Ядрин, ул. 30 лет Победы, д.2 Б , тел. (883547)24-0-70 Фролов Владислав Николаевич</t>
  </si>
  <si>
    <t>Муниципальное автономное учреждение "Централизованная клубная система" Ядринского района Чувашской Республики, 429060, Чувашская Республика, Ядринский район, г. Ядрин, ул. Ленина, д.39, тел.(883547)22-3-79, Александрова Ирина Игоревна</t>
  </si>
  <si>
    <t>Муниципальное бюджетное учреждение "Централизованная библиотечная система" Ядринского района Чувашской Республики, 429060, Чувашская Республика, Ядринский район, г. Ядрин, ул. К.Маркса, д.27, тел.(883547)22-7-26, Столярова Наталия Аркадьевна</t>
  </si>
  <si>
    <t>Муниципальное автономное учреждение "Централизованная музеяная система" Ядринского района Чувашской Республики, 429060, Чувашская Республика, Ядринский район, г. Ядрин, ул. 30 лет Победы, д.1, тел. (883547)22-5-41, Моисеева Ирина Витальевна</t>
  </si>
  <si>
    <t>Ядринское муниципальное производственное предприятие жилищно-комунального хозяйства, 429060, Чувашская Республика, г. Ядрин, ул. 30 лет Победы, дом 22 "а", Тимофеев Сергей Николаевич</t>
  </si>
  <si>
    <t>производство пара и горячей воды (тепловой энергии); распределение воды; предоставление услуг в области ликвидации последствий загрязнений и прочих услуг, связанных с удалением отходов</t>
  </si>
  <si>
    <t>Деятельность ветеринарная</t>
  </si>
  <si>
    <t xml:space="preserve">Издание газет
</t>
  </si>
  <si>
    <t xml:space="preserve">Предоставление социальных услуг без обеспечения проживания престарелым и инвалидам  </t>
  </si>
  <si>
    <t xml:space="preserve">Яльчикский муниципальный округ </t>
  </si>
  <si>
    <t>Муниципальное бюджетное дошкольное образовательное учреждение "Детский сад "Солнышко" села Яльчики Яльчикского муниципального округа Чувашской Республики", 429380, Чувашская Республика, Яльчикский район, с. Яльчики, ул. Комсомольская, д.9</t>
  </si>
  <si>
    <t>МБДОУ "Детский сад "Чебурашка" села Яльчики Яльчикского муниципального округа Чувашской Республики", 429380, Чувашская Республика, Яльчикский район, с. Яльчики, ул. Комсомольская, д. 16 Иванова Ольга Анатольевна - заведующая, тел. 8 (83549) 2-50-47</t>
  </si>
  <si>
    <t>МБДОУ "Детский сад "Шевле" села Яльчики Яльчикского муниципального округа Чувашской Республики", 429380, Чувашская Республика-Чувашия, Яльчикский район, с.Яльчики, ул. Новая, д.23</t>
  </si>
  <si>
    <t>МБОУ "Центр психолого-педагогической, медицинской и социальной помощи Яльчикского муниципального округа Чувашской Республики", 429380,Чувашская Республика, Яльчикский район, с. Яльчики, пер. Садовый, д.4, пом. 3</t>
  </si>
  <si>
    <t xml:space="preserve">МБДОУ "Дом детского творчества Яльчикского муниципального округа Чувашской Республики", 429830,Чувашская Республика, Яльчикский район, с. Яльчики, пер. Садовый, д. 4 </t>
  </si>
  <si>
    <t xml:space="preserve">МБДОУ "Яльчикская детская школа искусств Яльчикского муниципального округа Чувашской Республики", 429380, Чувашская Республика, Яльчикский район, с. Яльчики, ул. Беляева, д. 14 </t>
  </si>
  <si>
    <t xml:space="preserve">МБУК "Централизованная библиотечная система Яльчикского муниципального округа Чувашской Республики", 429380, Чувашская Республика, Яльчикский район,  с. Яльчики, ул. Иванова, д. 13 </t>
  </si>
  <si>
    <t>91.0 Деятельность библиотек, архивов, музеев и прочих объектов культуры</t>
  </si>
  <si>
    <t>МБУК "Централизованная клубная система Яльчикского муниципального округа Чувашской Республики", 429380, Чувашская Республика, Яльчикский район, с. Яльчики, ул. Иванова, д. 15</t>
  </si>
  <si>
    <t>90.04.3 Деятельность учреждений клубного типа: клубов, дворцов и домов культуры, домов народного творчества</t>
  </si>
  <si>
    <t>МАУ ДО "СШ им. А.В. Игнатьева "Улап" Яльчикского муниципального округа Чувашской Республики", 429380, Чувашская Республика, Яльчикский район, с. Яльчики, ул. Юбилейная, д. 6 А</t>
  </si>
  <si>
    <t>МБОУ "Байдеряковская основная общеобразовательная школа Яльчикского муниципального округа Чувашской Республики", 429380, Чувашская Республика, Яльчикский район, с. Байдеряково, ул. Ленина, д. 79 в</t>
  </si>
  <si>
    <t>МБОУ "Большеяльчикская средняя общеобразовательная школа имени Г.Н. Волкова Яльчикского муниципального округа Чувашской Республики", 429386, Чувашская Республика, Яльчикский район, с. Большие Яльчики, ул. Дзержинского, д. 45</t>
  </si>
  <si>
    <t>85.14 Образование среднее общее</t>
  </si>
  <si>
    <t>МБОУ "Кильдюшевская средняя общеобразовательная школа Яльчикского муниципального округа Чувашской Республики", 429382, Чувашская Республика, Яльчикский район, д. Кильдюшево, ул. 40 лет Победы, д. 18</t>
  </si>
  <si>
    <t>МБОУ "Кошки-Куликеевская средняя общеобразовательная школа Яльчикского муниципального округа Чувашской Республики", 429391, Чувашская Республика, Яльчикский район, д. Кошки-Куликеево, ул. Кирова, д. 14 а</t>
  </si>
  <si>
    <t>МБОУ "Лащ-Таябинская средняя общеобразовательная школа имени В.В. Андреева Яльчикского муниципального округа Чувашской Республики", 429394, Чувашская Республика, Яльчикский район, с. Лащ-Таяба, ул. Центральная, д. 2</t>
  </si>
  <si>
    <t>МБОУ "Новобайбатыревская средняя общеобразовательная школа Яльчикского муниципального округа Чувашской Республики", 429384, Чувашская Республика, Яльчикский район, с. Новое Байбатырево, ул. Центральная, д. 75</t>
  </si>
  <si>
    <t>МОБУ "Новошимкусская средняя общеобразовательная школа Яльчикского муниципального округа Чувашской Республики", 429388, Чувашская Республика, Яльчикский район, с. Новые Шимкусы, ул. Центральная, д. 125</t>
  </si>
  <si>
    <t>МБОУ "Яльчикская средняя общеобразовательная школа Яльчикского муниципального округа Чувашской Республики", 429380, Чувашская Республика, Яльчикский район, с. Яльчики, ул. Юбилейная, д.6</t>
  </si>
  <si>
    <t xml:space="preserve">Янтиковский муниципальный округ </t>
  </si>
  <si>
    <t>МАОУ "Алдиаровская средняя общеобразовательная школа" Янтиковского муниципального округа Чувашской Республики, адрес: 429293, Чувашская Республика, Янтиковский район, с. Алдиарово, пер. Набережный, д. 14</t>
  </si>
  <si>
    <t xml:space="preserve"> Образование среднее общее</t>
  </si>
  <si>
    <t>МБОУ "Можарская средняя общеобразовательная школа" Янтиковского муниципального округа Чувашской Республики, адрес: 429296, Чувашская Республика, Янтиковский район, с. Можарки, ул. Новая, д. 12</t>
  </si>
  <si>
    <t>МБОУ "Новобуяновская средняя общеобразовательная школа" Янтиковского муниципального округа Чувашской Республики, адрес: 429289, Чувашская Республика, Янтиковский район, д. Новое Буяново, ул. Комсомольская, д. 1</t>
  </si>
  <si>
    <t>МБОУ "Турмышская средняя общеобразовательная школа" Янтиковского муниципального округа Чувашской Республики, адрес: 429281, Чувашская Республика, Янтиковский район, с. Турмыши, ул. Советская, д. 13</t>
  </si>
  <si>
    <t>МБОУ "Тюмеревская средняя общеобразовательная школа имени Николая Афанасьева" Янтиковского муниципального округа Чувашской Республики, адрес: 429297, Чувашская Республика, Янтиковский район, д. Тюмерево, ул. Калинина, д. 2</t>
  </si>
  <si>
    <t>МБОУ "Чутеевская средняя общеобразовательная школа" Янтиковского муниципального округа Чувашской Республики, адрес: 429298, Чувашская Республика, Янтиковкий район, с. Чутеево, ул. Лесная, д. 39</t>
  </si>
  <si>
    <t>МБОУ "Шимкусская средняя общеобразовательная школа" Янтиковского муниципального округа Чувашской Республики, адрес: 429294, Чувашская Республика, Янтиковский район, с. Шимкусы, пер. 1-й Школьный, д. 17</t>
  </si>
  <si>
    <t>МБОУ "Янтиковская средняя общеобразовательная школа имени Героя Советского Союза Петра Харитоновича Бухтулова" Янтиковского муниципального округа Чувашской Республики, адрес: 429290, Чувашская Республика, Янтиковский район, с. Янтиково, пр-кт Ленина, д. 22 а</t>
  </si>
  <si>
    <t>МБОУ "Яншихово - Норвашская средняя общеобразовательная школа" Янтиковского муниципального округа Чувашской Республики, адрес: 429282, Чувашская Республика, Янтиковский район, с. Яншихово - Норваши, ул. Школьная, д.14</t>
  </si>
  <si>
    <t>МБДОУ  "Детский сад № 1 с. Янтиково" Янтиковского муниципального округа Чувашской Республики, адрес: 429290, Чувашская Республика, Янтиковский район, с. Янтиково, пр. Ленина, д. 56</t>
  </si>
  <si>
    <t>МБДОУ  "Детский сад № 2 с. Янтиково" Янтиковского муниципального округа Чувашской Республики, адрес: 429290, Чувашская Республика, Янтиковский район, с. Янтиково, ул. Союзная, д. 5а</t>
  </si>
  <si>
    <t>МАДОУ "Детский сад "Радуга" с. Янтиково Янтиковского муниципального округа Чувашской Республики, адрес: 429290, Чувашская Республика, Янтиковский район, с. Янтиково, ул. Чапаева, д. 22</t>
  </si>
  <si>
    <t>МБДОУ "Турмышский детский сад" Янтиковского муниципального округа Чувашской Республики, адрес: 429281, Чувашская Респулика, Янтиковский район, с. Турмыши, ул. Советская, д. 10</t>
  </si>
  <si>
    <t>МБУК "Централизованная библиотечная система" Янтиковского муниципального округа Чувашской Республики, адрес: 429290, Чувашская Республика, Янтиковский район, с. Янтиково, пр. Ленина, д. 3</t>
  </si>
  <si>
    <t>МБУК "Централизованная клубная система" Янтиковского муниципального округа Чувашской Республики, адрес: 429290, Чувашская Республика, Янтиковский район, с. Янтиково, пр. Ленина, д. 3</t>
  </si>
  <si>
    <t>Деятельность учреждений культуры и искусства</t>
  </si>
  <si>
    <t>ООО "БТИ Янтиковского района" Янтиковского муниципального округа Чувашской Республики, адрес: 429290, Чувашская Республика, Янтиковский район, с. Янтиково, пр. Ленина, д. 13</t>
  </si>
  <si>
    <t>МАУ ДО "Спортивная школа "Аль"  Янтиковского муниципального округа Чувашской Республики, адрес: 429290, Чувашская Республика, Янтиковский район,  с. Янтиково, пр-кт Ленина, д. 22б</t>
  </si>
  <si>
    <t>МБОУ ДО "Детско-юношеский центр " Янтиковского муниципального округа Чувашской Республики , адрес: 429290, Чувашская Республика, Янтиковский район, с. Янтиково, пр. Ленина, д. 22</t>
  </si>
  <si>
    <t>МБУ ДО "Янтиковская детская школа искусств" Янтиковского муниципального округа Чувашской Республики , адрес: 429290, Чувашская Республика, Янтиковский район, с. Янтиково, пр. Ленина, д. 22</t>
  </si>
  <si>
    <t>МБУ  "Центр психолого-педагогической, медицинской и социальной помощи" Янтиковского муниципального округа Чувашской Республики, адрес: 429290, Чувашская Республика, Янтиковский район, с. Янтиково, пр. Ленина, д. 22</t>
  </si>
  <si>
    <t>Муниципальное казенное учреждение "Централизованная бухгалтерия Янтиковского муниципального округа Чувашской Республики", адрес: 429290, Чувашская Республика, Янтиковский район, с. Янтиково, пр. Ленина, д. 13</t>
  </si>
  <si>
    <t>г. Новочебоксарск</t>
  </si>
  <si>
    <t>МБДОУ "Детский сад общеразвивающего вида № 1 "Маленькая страна", Чувашская Республика, г.Новочебоксарск,ул. Советская, дом № 57</t>
  </si>
  <si>
    <t>МБДОУ "Детский сад общеразвивающего вида с приоритетным осуществлением деятельности по физическому развитию детей № 2 "Калинка", Чувашская Республика, г.Новочебоксарск, ул.Первомайская, д.10</t>
  </si>
  <si>
    <t>МБДОУ "Детский сад №4 "Аленушка", Чувашская Республика, г.Новочебоксарск, ул.Ж.Крутовой, д. 7</t>
  </si>
  <si>
    <t>МБДОУ "Детский сад № 5 "Цветик-семицветик",Чувашская Республика, г.Новочебоксарск, пр.Химиков, д. 10</t>
  </si>
  <si>
    <t>МБДОУ "Детский сад общеразвивающего вида с приоритетным осуществлением деятельности по художественно-эстетическому развитию детей № 7 "Березка", Чувашская Республика, Новочебоксарск, Первомайская, д. 6</t>
  </si>
  <si>
    <t>МБДОУ "Детский сад № 10 "Сказка",Чувашская Республика, Новочебоксарск, Терешковой, д. 13</t>
  </si>
  <si>
    <t>МБДОУ"Детский сад № 11 "Колобок",Чувашская Республика, Новочебоксарск, Советская, д. 10а</t>
  </si>
  <si>
    <t>МБДОУ"Детский сад № 12 "Золотой ключик",Чувашская Республика, Новочебоксарск, Советская, д. 32</t>
  </si>
  <si>
    <t>МБДОУ"Детский сад №13 "Теремок", Чувашская Республика, Новочебоксарск, Комсомольская, д. 13</t>
  </si>
  <si>
    <t>МБДОУ "Детский сад № 16 "Красная Шапочка",Чувашская Республика, Новочебоксарск, Солнечная, д. 11</t>
  </si>
  <si>
    <t>МБДОУ"Детский сад № 17 "Чебурашка", Чувашская Республика, г.Новочебоксарск, ул.Советская, д. 31</t>
  </si>
  <si>
    <t>МБДОУ "Детский сад № 18 "Светлячок",Чувашская Республика, г.Новочебоксарск, ул.Солнечная, д. 28а</t>
  </si>
  <si>
    <t>МБДОУ "Детский сад №20 "Ромашка", Чувашская Республика, г.Новочебоксарск, ул.Советская, д. 23</t>
  </si>
  <si>
    <t>МБДОУ "Детский сад №22 "Журавлёнок",Чувашская Республика, г.Новочебоксарск, ул.Винокурова, д. 39</t>
  </si>
  <si>
    <t>МБДОУ "Детский сад общеразвивающего вида с приоритетным осуществлением деятельности по познавательно-речевому развитию детей  № 27 " Рябинка" г.Новочебоксарск, Б.Гидростроителей, д. 12а</t>
  </si>
  <si>
    <t>МБДОУ "Детский сад общеразвивающего вида с приоритетным осуществлением деятельности по физическому развитию детей № 34 "Крепыш" г.Новочебоксарск, Винокурова, д. 8а</t>
  </si>
  <si>
    <t>МБДОУ "Детский сад № 38 "Жемчужинка" г.Новочебоксарск, Первомайская, д. 41</t>
  </si>
  <si>
    <t>МБДОУ «Детский сад общеразвивающего вида с приоритетным осуществлением деятельности по социально-личностному развитию детей № 40 «Радость» Строителей ул, дом № 36</t>
  </si>
  <si>
    <t>МБДОУ "Детский сад общеразвивающего вида с приоритетным осуществлением деятельности по физическому развитию детей № 43 "Родничок" Г.Новочебоксарск, Строителей, д. 28</t>
  </si>
  <si>
    <t>МБДОУ "Детский сад комбинированного вида № 44 "Поляночка" г. Новочебоксарск, ул. 10 Пятилетки, 6</t>
  </si>
  <si>
    <t>МБДОУ "Детский сад № 45 "Журавлики", Чувашская Республика, , г. Новочебоксарск, ул. Первомайская, 26</t>
  </si>
  <si>
    <t>МБДОУ "Детский сад № 47 «Радужный", Чувашская Республика, г. Новочебоксарск, ул. 10 Пятилетки, 29</t>
  </si>
  <si>
    <t>МБДОУ "Детский сад комбинированного вида № 48 "Журавлик", Чувашская Республика, г. Новочебоксарск, ул. Воинов Интернационалистов, д.31</t>
  </si>
  <si>
    <t>МБДОУ "Детский сад общеразвивающего вида с приоритетным осуществлением деятельности по физическому развитию детей № 49 "Веселый гном", Чувашская Республика, г. Новочебоксарск, ул. Воинов Интернационалистов, 19</t>
  </si>
  <si>
    <t>МБДОУ "Центр развития ребенка - детский сад № 50 "Непоседа", Чувашская Республика, г. Новочебоксарск, ул. Воинов Интернационалистов, 37</t>
  </si>
  <si>
    <t>МБДОУ "Центр развития ребенка - детский сад № 52 "Телей", Чувашская Республика, г. Новочебоксарск, ул. Воинов Интернационалистов, 6А</t>
  </si>
  <si>
    <t>МБОУ «Средняя общеобразовательная школа № 2», Чувашская Республики, г. Новочебоксарск, ул. Молодежная, д.15</t>
  </si>
  <si>
    <t>Образование среднее общее</t>
  </si>
  <si>
    <t>МБОУ «Средняя общеобразовательная школа № 3», Чувашская Республика, г. Новочебоксарск, ул. Терешковой, д.15</t>
  </si>
  <si>
    <t xml:space="preserve">МБОУ «Средняя общеобразовательная школа № 4», г. Новочебоксарск,
ул. Комсомольская, д.19
</t>
  </si>
  <si>
    <t>МБОУ «Средняя общеобразовательная школа № 5 с углубленным изучением иностранных языков», Чувашская Республика , г.  Новочебоксарск г, Комсомольская ул, дом № 18</t>
  </si>
  <si>
    <t>МБОУ «Гимназия № 6», Чувашская Республика , Новочебоксарск г, Зеленый б-р, дом № 26</t>
  </si>
  <si>
    <t>МБОУ «Средняя общеобразовательная  школа № 8», Чувашская Республика, Новочебоксарск г, Солнечная ул, дом № 14</t>
  </si>
  <si>
    <t>МБОУ «Средняя общеобразовательная школа № 9»,Чувашская Республика,  г.Новочебоксарск
Зеленый б-р, дом № 3</t>
  </si>
  <si>
    <t>МБОУ "Новочебоксарский кадетский лицей имени Героя Советского Союза Кузнецова М.М.", Чувашская Респблика,  г.Новочебоксарск,
ул.Парковая, дом № 7</t>
  </si>
  <si>
    <t>МБОУ "Средняя общеобразовательная школа № 11 с углубленным изучением отдельных предметов", Чувашская Республика, г.Новочебоксарск,
Силикатная ул, дом № 18</t>
  </si>
  <si>
    <t>МБОУ «Средняя общеобразовательная школа № 12», Чувашская Республика, г.Новочебоксарск, Ельниковский проезд, дом № 6</t>
  </si>
  <si>
    <t>МБОУ "Средняя общеобразовательная школа № 13", Чувашская Республики, г.Новочебоксарск, ул.Первомайская, д № 45</t>
  </si>
  <si>
    <t>МБОУ "Средняя общеобразовательная школа № 14 с углубленным изучением предметов естественно-математического цикла", Чувашская Республика, г.Новочебоксарск, ул.Семенова, д № 25</t>
  </si>
  <si>
    <t>МБОУ "Средняя общеобразовательная школа № 16" ул.Семенова, д № 25а</t>
  </si>
  <si>
    <t>МБОУ «Средняя общеобразовательная школа № 17» Чувашская Республика, г.Новочебоксарск, ул.Первомайская, дом № 30</t>
  </si>
  <si>
    <t>МБОУ "Лицей № 18" Чувашская Республика, г.Новочебоксарск, ул.Первомайская, дом № 55</t>
  </si>
  <si>
    <t>МБОУ «Средняя общеобразовательная школа № 19» Чувашская Республика, г.Новочебоксарск, ул.Воинов-Интернационалистов, дом № 9</t>
  </si>
  <si>
    <t>МБОУ "Средняя общеобразовательная школа № 20 им. Васьлея Митты с углубленным изучением отдельных предметов" Чувашская Республика, г.Новочебоксарск, ул.10 Пятилетки, дом № 41</t>
  </si>
  <si>
    <t>МБОУ «Вечерняя (сменная) общеобразовательная школа №1» Чувашская Республика, г.Новочебоксарск, Б.Зеленый, дом. 3</t>
  </si>
  <si>
    <t>МБОУДО «Центр развития творчества детей и юношества имени Анатолия Ивановича Андрианова» г. Новочебоксарск,ул. Советская, д. 41</t>
  </si>
  <si>
    <t>71 109,6</t>
  </si>
  <si>
    <t>МАО «Детский оздоровительно-образовательный лагерь «Звездочка» Чувашская Республика - Чувашия, Новочебоксарск г, Винокурова ул, дом № 14</t>
  </si>
  <si>
    <t>33 773,9</t>
  </si>
  <si>
    <t>МБУ «Центр мониторинга образования и психолого-педагогического сопровождения» Чувашская Республика, город Новочебоксарск, ул. Коммунистическая, д.2</t>
  </si>
  <si>
    <t>Государственное управление социальными программами</t>
  </si>
  <si>
    <t>15 503,0</t>
  </si>
  <si>
    <t>МБУ ДО "ДЮСШ №1" Чувашская Республика - Чувашия, Новочебоксарск г, Пионерская ул, дом № 1</t>
  </si>
  <si>
    <t>389 529,9</t>
  </si>
  <si>
    <t>МБОУ ДО "ДЮСШ № 2" г. Новочебоксарск,ул. Солнечная, д. 14а</t>
  </si>
  <si>
    <t>42 029,5</t>
  </si>
  <si>
    <t>АУ "ДК "Химик", Чувашская Республика, г. Новочебоксарск, ул. Винокурпова, 12</t>
  </si>
  <si>
    <t xml:space="preserve"> 
Деятельность учреждений клубного типа: клубов, дворцов и домов культуры, домов народного творчества </t>
  </si>
  <si>
    <t>МБОУ ДО "Детская школа искусств", Чувашская Республика, г. Новочебоксарск, ул. Советская, д. 43</t>
  </si>
  <si>
    <t>42 683,2</t>
  </si>
  <si>
    <t>МБОУ ДО "Детская музыкальная школа", Чувашская Республика,  г. Новочебоксарск, ул. Пионерская, д. 3</t>
  </si>
  <si>
    <t>39 605, 9</t>
  </si>
  <si>
    <t>МБОУ ДО "Детская художественная школа", Чувашская Республика, город Новочебоксарск,  проезд Ельниковский, 5а.</t>
  </si>
  <si>
    <t>10 746,8</t>
  </si>
  <si>
    <t>МБУ "Библиотека", Чувашская Республика, город Новочебоксарск, Солнечная улица, 19</t>
  </si>
  <si>
    <t>56 328,0</t>
  </si>
  <si>
    <t>МБУ "Историко-художественный музейный комплекс",  Чувашская Республика, г. Новочебоксарск, бульвар Гидростроителей, 4</t>
  </si>
  <si>
    <t>26 372,9</t>
  </si>
  <si>
    <t>МБУ "ЦФБО", Чувашская Республика г. Новочебоксарск ул. Коммунистическая, 2</t>
  </si>
  <si>
    <t>48 505,8</t>
  </si>
  <si>
    <t>АУ "Ельниковская роща" г.Новочебоксарска Чувашская Республика - Чувашия, Новочебоксарск г, Советская ул, дом № 46</t>
  </si>
  <si>
    <t>Деятельность лесохозяйственная прочая</t>
  </si>
  <si>
    <t>121 388,5</t>
  </si>
  <si>
    <t>МБУ  "АГУ г. Новочебоксарска", Чувашская Республика - Чувашия, город Новочебоксарск, Комсомольская улица, 4а</t>
  </si>
  <si>
    <t>Деятельность топографо-геодезическая</t>
  </si>
  <si>
    <t>13 128,7</t>
  </si>
  <si>
    <t xml:space="preserve">МКУ "Центр финансово - производственного обеспечения органов местного самоуправления" города Новочебоксарска Чувашской Республики
</t>
  </si>
  <si>
    <t>КУ "Управление по делам гражданской обороны и чрезвычайным ситуациям" города Новочебоксарска Чувашской Республики</t>
  </si>
  <si>
    <t xml:space="preserve">АО «Доркомсервис», Чувашская Республика, г. Новочебоксарск, Коммунальная ул., 6
</t>
  </si>
  <si>
    <t>Уборка территорий и аналогичная деятельность</t>
  </si>
  <si>
    <t>ООО «Ремжиллюкс», Чувашская Республика - Чувашия, город Новочебоксарск, Ж.Крутовой улица, дом 7а</t>
  </si>
  <si>
    <t>Управление эксплуатацией жилого фонда</t>
  </si>
  <si>
    <t>Новочебоксарское МУП троллейбусного транспорта, Чувашская Республика - Чувашия, город Новочебоксарск, Промышленная улица, 58</t>
  </si>
  <si>
    <t>Деятельность троллейбусного транспорта по регулярным внутригородским перевозкам</t>
  </si>
  <si>
    <t xml:space="preserve"> в стадии ликвидации</t>
  </si>
  <si>
    <t>ООО «Ремэкс-плюс», Чувашская Республика - Чувашия, город Новочебоксарск, улица Семенова, дом 15</t>
  </si>
  <si>
    <t>ООО «Уют», Чувашская Республика - Чувашия, город Новочебоксарск, улица Винокурова, дом 125</t>
  </si>
  <si>
    <t>Ремонт и эксплуатация жилого фонда</t>
  </si>
  <si>
    <t>ООО «Бодрость», Чувашская Республика - Чувашия, город Новочебоксарск, Молодежная улица, 20</t>
  </si>
  <si>
    <t>Физкультурно-оздоровительная деятельность</t>
  </si>
  <si>
    <t>АО «Чувашская медицинская страховая компания», Чувашская Республика,
г. Новочебоксарск, ул. Комсомольская, 21</t>
  </si>
  <si>
    <t>Обязательное медицинское страхование</t>
  </si>
  <si>
    <t>г. Чебоксары</t>
  </si>
  <si>
    <t>МБДОУ "Детский сад № 1" города Чебоксары Чувашской Республики</t>
  </si>
  <si>
    <t>рынок услуг в сфере образования</t>
  </si>
  <si>
    <t>МБДОУ "Детский сад № 2 компенсирующего вида для детей с нарушением речи" города Чебоксары Чувашской Республики</t>
  </si>
  <si>
    <t>МБДОУ "Детский сад №3" города Чебоксары Чувашской Республики</t>
  </si>
  <si>
    <t>МБДОУ "Детский сад № 6 "Малахит" города Чебоксары Чувашской Республики</t>
  </si>
  <si>
    <t>МАДОУ "Детский сад № 7" города Чебоксары Чувашской Республики</t>
  </si>
  <si>
    <t>МБДОУ «Центр развития ребенка - детский сад № 8 «Дворец детской радости» города Чебоксары Чувашской Республики</t>
  </si>
  <si>
    <t>МБДОУ "Детский сад № 9 общеразвивающего вида с приоритетным осуществлением деятельности по художественно-эстетическому развитию детей" города Чебоксары Чувашской Республики</t>
  </si>
  <si>
    <t xml:space="preserve">МБДОУ «Детский сад № 10 «Веселые ладошки» города Чебоксары Чувашской республики </t>
  </si>
  <si>
    <t>МБДОУ "Детский сад № 11 "Ручеек" общеразвивающего вида с приоритетным осуществлением деятельности по художественно-эстетическому развитию детей" города Чебоксары Чувашской Республики</t>
  </si>
  <si>
    <t>МБДОУ "Детский сад № 13 общеразвивающего вида с приоритетным осуществлением деятельности по социально-личностному развитию детей" города Чебоксары Чувашской Республики</t>
  </si>
  <si>
    <t>МБДОУ "Детский сад № 14 "Солнышко" города Чебоксары Чувашской Республики</t>
  </si>
  <si>
    <t>МБДОУ "Детский сад № 15" города Чебоксары Чувашской Республики</t>
  </si>
  <si>
    <t>МБДОУ "Детский сад № 16 для детей раннего возраста" города Чебоксары Чувашской Республики</t>
  </si>
  <si>
    <t>МБДОУ "Детский сад № 17" города Чебоксары Чувашской Республики</t>
  </si>
  <si>
    <t>МБДОУ "Детский сад № 19 присмотра и оздоровления" города Чебоксары Чувашской Республики</t>
  </si>
  <si>
    <t>МБДОУ "Детский сад № 21" города Чебоксары Чувашской Республики</t>
  </si>
  <si>
    <t>МБДОУ "Детский сад № 22 общеразвивающего вида с приоритетным осуществлением деятельности по физическому развитию детей" города Чебоксары Чувашской Республики</t>
  </si>
  <si>
    <t>МБДОУ "Детский сад № 23 "Берегиня" компенсирующего вида" города Чебоксары Чувашской Республики</t>
  </si>
  <si>
    <t>МБДОУ "Детский сад № 24" города Чебоксары Чувашской Республики</t>
  </si>
  <si>
    <t>МБДОУ "Детский сад № 25" города Чебоксары Чувашской Республики</t>
  </si>
  <si>
    <t>МБДОУ "Детский сад № 27" города Чебоксары Чувашской Республики</t>
  </si>
  <si>
    <t>МБДОУ "Детский сад № 28" города Чебоксары Чувашской Республики</t>
  </si>
  <si>
    <t>МБДОУ "Детский сад № 30 "Лесная полянка" города Чебоксары Чувашской Республики</t>
  </si>
  <si>
    <t>МБДОУ "Детский сад № 36" города Чебоксары Чувашской Республики</t>
  </si>
  <si>
    <t>МБДОУ "Детский сад № 42" города Чебоксары Чувашской Республики</t>
  </si>
  <si>
    <t>Муниципальное бюджетное дошкольное образовательное учреждение "Детский сад № 46 "Россияночка" общеразвивающего вида с приоритетным осуществлением деятельности по социально-личностному развитию детей" города Чебоксары Чувашской Республики</t>
  </si>
  <si>
    <t>МБДОУ "Детский сад № 47" города Чебоксары Чувашской Республики</t>
  </si>
  <si>
    <t>МБДОУ "Детский сад № 48 "Ладушки" города Чебоксары Чувашской Республики</t>
  </si>
  <si>
    <t>МБДОУ "Детский сад № 49 "Берёзка" города Чебоксары Чувашской Республики</t>
  </si>
  <si>
    <t>МБДОУ "Детский сад № 50 общеразвивающего вида с приоритетным осуществлением  деятельности по художественно-эстетическому развитию детей" города Чебоксары Чувашской Республики</t>
  </si>
  <si>
    <t>МБДОУ "Детский сад № 52 "Солнечная полянка" города Чебоксары Чувашской Республики</t>
  </si>
  <si>
    <t>МБДОУ "Детский сад № 54 "Журавушка" города Чебоксары Чувашской Республики</t>
  </si>
  <si>
    <t>МБДОУ "Детский сад № 61" города Чебоксары Чувашской Республики</t>
  </si>
  <si>
    <t>МБДОУ "Детский сад № 65" города Чебоксары Чувашской Республики</t>
  </si>
  <si>
    <t>МАДОУ "Детский сад № 70" города Чебоксары Чувашской Республики</t>
  </si>
  <si>
    <t>МБДОУ "Детский сад № 73 "Полянка" города Чебоксары Чувашской Республики</t>
  </si>
  <si>
    <t>МБДОУ "Детский сад № 74 "Березка" города Чебоксары Чувашской Республики</t>
  </si>
  <si>
    <t>МАДОУ "Детский сад № 75" города Чебоксары Чувашской Республики</t>
  </si>
  <si>
    <t>МБДОУ "Детский сад № 76 "Здоровейка" города Чебоксары Чувашской Республики</t>
  </si>
  <si>
    <t>МБДОУ «Детский сад № 78 «Колосок» города Чебоксары Чувашской Республики</t>
  </si>
  <si>
    <t>МБДОУ "Детский сад № 80" города Чебоксары Чувашской Республики</t>
  </si>
  <si>
    <t>МБДОУ "Детский сад № 82 комбинированного вида" города Чебоксары Чувашской Республики</t>
  </si>
  <si>
    <t>МБДОУ "Детский сад № 83 "Ручеёк" города Чебоксары Чувашской Республики</t>
  </si>
  <si>
    <t>МБДОУ "Детский сад № 85" города Чебоксары Чувашской Республики</t>
  </si>
  <si>
    <t>МБДОУ "Детский сад № 88 "Берёзонька" комбинированного вида" города Чебоксары Чувашской Республики</t>
  </si>
  <si>
    <t>МБДОУ "Детский сад № 89 "Ладушки" города Чебоксары Чувашской Республики</t>
  </si>
  <si>
    <t>МБДОУ "Детский сад № 93 "Теремок" общеразвивающего вида с приоритетным осуществлением деятельности по художественно-эстетическому развитию детей" города Чебоксары Чувашской Республики</t>
  </si>
  <si>
    <t>МБДОУ "Детский сад № 95" города Чебоксары Чувашской Республики</t>
  </si>
  <si>
    <t>МБДОУ "Детский сад № 96 "Аленушка" города Чебоксары Чувашской Республики</t>
  </si>
  <si>
    <t xml:space="preserve">МБДОУ "Детский сад № 97 "Семицветик" общеразвивающего вида с приоритетным осуществлением деятельности по познавательно-речевому развитию детей" города Чебоксары Чувашской Республики </t>
  </si>
  <si>
    <t>МБДОУ "Детский сад № 98 "Ёлочка" общеразвивающего вида с приоритетным осуществлением деятельности по познавательно-речевому развитию детей" города Чебоксары Чувашской Республики</t>
  </si>
  <si>
    <t>МБДОУ "Детский сад № 101" города Чебоксары Чувашской Республики</t>
  </si>
  <si>
    <t>МБДОУ "Детский сад № 103 "Гномик" города Чебоксары Чувашской Республики</t>
  </si>
  <si>
    <t>МБДОУ "Детский сад № 105 общеразвивающего вида с приоритетным осуществлением деятельности по социально-личностному развитию детей" города Чебоксары Чувашской Республики</t>
  </si>
  <si>
    <t>МБДОУ "Детский сад № 106 "Кораблик" комбинированного вида" города Чебоксары Чувашской Республики</t>
  </si>
  <si>
    <t>МБДОУ "Детский сад № 108 "Сказка" города Чебоксары Чувашской Республики</t>
  </si>
  <si>
    <t>МБДОУ "Детский сад № 111 "Умка" города Чебоксары Чувашской Республики</t>
  </si>
  <si>
    <t>МБДОУ "Детский сад № 112 комбинированного вида" города Чебоксары Чувашской Республики</t>
  </si>
  <si>
    <t>МБДОУ "Детский сад № 113 "Золотой ключик" общеразвивающего вида с приоритетным осуществлением деятельности по социально-личностному развитию детей" города Чебоксары Чувашской Республики</t>
  </si>
  <si>
    <t>МБДОУ "Детский сад № 114 "Аленький цветочек" города Чебоксары Чувашской Республики</t>
  </si>
  <si>
    <t>МБДОУ "Детский сад № 116 "Родничок" общеразвивающего вида с приоритетным осуществлением деятельности по физическому развитию детей" города Чебоксары Чувашской Республики</t>
  </si>
  <si>
    <t>МБДОУ "Детский сад № 117 "Белоснежка" общеразвивающего вида с приоритетным осуществлением деятельности по познавательно-речевому развитию детей" города Чебоксары Чувашской Республики</t>
  </si>
  <si>
    <t>МБДОУ "Детский сад № 118" города Чебоксары Чувашской Республики</t>
  </si>
  <si>
    <t>МБДОУ "Детский сад № 122 "Солнечный лучик" общеразвивающего вида с приоритетным осуществлением деятельности по познавательно-речевому развитию детей" города Чебоксары Чувашской Республики</t>
  </si>
  <si>
    <t>МБДОУ "Детский сад № 125 "Дубок" общеразвивающего вида с приоритетным осуществлением деятельности по познавательно-речевому развитию детей" города Чебоксары Чувашской Республики</t>
  </si>
  <si>
    <t>МБДОУ "Детский сад № 126 "Радуга" города Чебоксары Чувашской Республики</t>
  </si>
  <si>
    <t>МБДОУ "Детский сад № 127 "Малышка" присмотра и оздоровления" города Чебоксары Чувашской Республики</t>
  </si>
  <si>
    <t>МБДОУ "Детский сад № 128 "Василёк" города Чебоксары Чувашской Республики</t>
  </si>
  <si>
    <t>МБДОУ "Детский сад № 129 "Дубравушка" города Чебоксары Чувашской Республики</t>
  </si>
  <si>
    <t>МБДОУ "Детский сад № 130 "Улап" города Чебоксары Чувашской Республики</t>
  </si>
  <si>
    <t>МБДОУ "Детский сад № 132 "Золотая рыбка" города Чебоксары Чувашской Республики</t>
  </si>
  <si>
    <t>МБДОУ "Детский сад № 133 "Почемучка" города Чебоксары Чувашской Республики</t>
  </si>
  <si>
    <t>МБДОУ "Центр развития ребенка - детский сад № 134 "Жемчужинка" города Чебоксары Чувашской Республики</t>
  </si>
  <si>
    <t>МБДОУ "Детский сад № 136" города Чебоксары Чувашской Республики</t>
  </si>
  <si>
    <t>МБДОУ "Детский сад № 140" города Чебоксары Чувашской Республики</t>
  </si>
  <si>
    <t>МБДОУ "Детский сад № 142" города Чебоксары Чувашской Республики</t>
  </si>
  <si>
    <t>МБДОУ "Детский сад № 143" города Чебоксары Чувашской Республики</t>
  </si>
  <si>
    <t>МБДОУ "Детский сад № 145 комбинированного вида" города Чебоксары Чувашской Республики</t>
  </si>
  <si>
    <t>МБДОУ "Детский сад № 146 "Петушок" города Чебоксары Чувашской Республики</t>
  </si>
  <si>
    <t>МБДОУ "Детский сад № 151 "Ромашка" города Чебоксары Чувашской Республики</t>
  </si>
  <si>
    <t>МБДОУ "Центр развития ребенка - детский сад № 156" города Чебоксары Чувашской Республики</t>
  </si>
  <si>
    <t>МБДОУ "Детский сад № 158 "Рябинушка" общеразвивающего вида с приоритетным осуществлением деятельности по социально-личностному развитию детей" города Чебоксары Чувашской Республики</t>
  </si>
  <si>
    <t>МБДОУ "Детский сад № 160 общеразвивающего вида с приоритетным осуществлением деятельности по художественно-эстетическому развитию детей" города Чебоксары Чувашской Республики</t>
  </si>
  <si>
    <t>МБДОУ "Детский сад № 162 "Акварелька" общеразвивающего вида с приоритетным осуществлением деятельности по художественно-эстетическому развитию детей" города Чебоксары Чувашской Республики</t>
  </si>
  <si>
    <t>МБДОУ "Детский сад № 163" города Чебоксары Чувашской Республики</t>
  </si>
  <si>
    <t>МБДОУ "Детский сад № 164 "Ромашка" общеразвивающего вида с приоритетным осуществлением деятельности по художественно-эстетическому развитию детей" города Чебоксары Чувашской Республики</t>
  </si>
  <si>
    <t>МБДОУ "Детский сад № 165» города Чебоксары Чувашской Республики</t>
  </si>
  <si>
    <t>МБДОУ "Детский сад № 166 "Цветик-семицветик" города Чебоксары Чувашской Республики</t>
  </si>
  <si>
    <t>МБДОУ "Детский сад № 167 "Колокольчик" города Чебоксары Чувашской Республики</t>
  </si>
  <si>
    <t>МБДОУ "Детский сад № 169 "Светлячок" общеразвивающего вида с приоритетным осуществлением деятельности по социально-личностному развитию детей" города Чебоксары Чувашской Республики</t>
  </si>
  <si>
    <t>МБДОУ "Детский сад № 172 "Львёнок" города Чебоксары Чувашской Республики</t>
  </si>
  <si>
    <t>МБДОУ "Детский сад № 174 "Микроша" общеразвивающего вида с приоритетным осуществлением деятельности по социально-личностному развитию детей" города Чебоксары Чувашской Республики</t>
  </si>
  <si>
    <t>МБДОУ "Детский сад № 176 "Золотой петушок" города Чебоксары Чувашской Республики</t>
  </si>
  <si>
    <t>МБДОУ "Детский сад № 179 "Дюймовочка" города Чебоксары Чувашской Республики</t>
  </si>
  <si>
    <t>МБДОУ "Детский сад № 180 "Журавлик" города Чебоксары Чувашской Республики</t>
  </si>
  <si>
    <t>МБДОУ "Детский сад № 182 общеразвивающего вида с приоритетным осуществлением деятельности по познавательно-речевому развитию детей" города Чебоксары Чувашской Республики</t>
  </si>
  <si>
    <t>МБДОУ "Детский сад № 183" города Чебоксары Чувашской Республики</t>
  </si>
  <si>
    <t>МБДОУ "Детский сад № 184" общеразвивающего вида с приоритетным осуществлением деятельности  города Чебоксары Чувашской Республики</t>
  </si>
  <si>
    <t>МБДОУ "Центр развития ребёнка - детский сад № 185" города Чебоксары Чувашской Республики</t>
  </si>
  <si>
    <t>МБДОУ "Детский сад № 188 присмотра и оздоровления" города Чебоксары Чувашской Республики</t>
  </si>
  <si>
    <t xml:space="preserve">МАДОУ "Детский сад № 200" «Эрудит» общеразвивающего вида с приоритетным осуществлением деятельности по познавательно-речевому  развитию детей» города Чебоксары Чувашской Республики </t>
  </si>
  <si>
    <t>МАДОУ "Детский сад № 201 "Островок детства" города Чебоксары Чувашской Республики</t>
  </si>
  <si>
    <t>МАДОУ «Детский сад № 202 «Город Чудес» города Чебоксары Чувашской Республики</t>
  </si>
  <si>
    <t>МБДОУ «Детский сад № 203 «Непоседы» города Чебоксары Чувашской Республики</t>
  </si>
  <si>
    <t>МБДОУ "Детский сад № 204 "Лапландия" города Чебоксары Чувашской Республики</t>
  </si>
  <si>
    <t>МБДОУ "Детский сад № 205 "Новоград" города Чебоксары Чувашской Республики</t>
  </si>
  <si>
    <t>МБДОУ "Детский сад №206 "Антошка" города Чебоксары Чувашской Республики</t>
  </si>
  <si>
    <t>МБДОУ "Детский сад №207" города Чебоксары Чувашской Республики</t>
  </si>
  <si>
    <t>МБДОУ "Детский сад №208" города Чебоксары Чувашской Республики</t>
  </si>
  <si>
    <t>МБДОУ "Детский сад №209" города Чебоксары Чувашской Республики</t>
  </si>
  <si>
    <t>МБДОУ "Детский сад №210"города Чебоксары Чувашской Республики</t>
  </si>
  <si>
    <t>МБДОУ "Детский сад №211"города Чебоксары Чувашской Республики</t>
  </si>
  <si>
    <t>МБОУ "Гимназия № 1"   г. Чебоксары , ул. Эльгера,24</t>
  </si>
  <si>
    <t>Рынок услуг в сфере образования</t>
  </si>
  <si>
    <t xml:space="preserve"> МБОУ "Гимназия 2", г. Чебоксары, ул. Энгельса, д.10</t>
  </si>
  <si>
    <t xml:space="preserve"> МБОУ "Гимназия 4" г. Чебоксары, ул. Энгельса, д, 1А</t>
  </si>
  <si>
    <t>МАОУ "Гимназия № 5" г. Чебоксары, Президентский бульвар, дом 21</t>
  </si>
  <si>
    <t xml:space="preserve"> МБОУ " Гимназия № 46" г.Чебоксары, ул. Баумана, д.4</t>
  </si>
  <si>
    <t>МБОУ  "Лицей 2" г. Чебоксары , ул. Шевченко,д.2</t>
  </si>
  <si>
    <t xml:space="preserve">МАОУ "Лицей № 3" г. Чебоксары, ул. 139 Стрелковой дивизии, д. 12 </t>
  </si>
  <si>
    <t>МАОУ "Лицей № 4" г. Чебоксары, ул. Чернышевского, дом 4/19</t>
  </si>
  <si>
    <t xml:space="preserve"> МБОУ " Лицей № 44" г.Чебоксары, ул. Баумана, д.10</t>
  </si>
  <si>
    <t>МАОУ "СОШ № 1" г. Чебоксары, ул. Ярославская д.52</t>
  </si>
  <si>
    <t xml:space="preserve"> МБОУ "Средняя общеобразовательная школа № 2 " г. Чебоксары, ул. Афанасьева, д.11</t>
  </si>
  <si>
    <t xml:space="preserve"> МБОУ "Средняя общеобразовательная школа № 3" г. Чебоксары, ул. Р.Зорге, д 9</t>
  </si>
  <si>
    <t xml:space="preserve"> МБОУ "Средняя общеобразовательная школа 6" г. Чебоксары, ул. Чапаева, д. 41а</t>
  </si>
  <si>
    <t xml:space="preserve"> МБОУ  "Средняя общеобразовательная школа №  7" г. Чебоксары, пл. Победы, д.3</t>
  </si>
  <si>
    <t xml:space="preserve"> МБОУ "Средняя общеобразовательная школа 9" г. Чебоксары, ул.Б. Хмельницкого, д. 75,</t>
  </si>
  <si>
    <t xml:space="preserve"> МБОУ  "Средняя общеобразовательная школа № 10", г. Чебоксары, ул. Космонавта Николаева, д.1</t>
  </si>
  <si>
    <t xml:space="preserve"> МБОУ "Средняя общеобразовательная школа № 11" г. Чебоксары, ул. Гайдара,  д.3</t>
  </si>
  <si>
    <t xml:space="preserve"> МБОУ "Средняя общеобразовательная школа 12" г. Чебоксары, ул. Коммунальная Слобода, д.25</t>
  </si>
  <si>
    <t xml:space="preserve">  МБОУ "Кадетская школа" г. Чебоксары, ул. Гражданская, д.50</t>
  </si>
  <si>
    <t xml:space="preserve"> МБОУ "Средняя общеобразовательная школа №17" г. Чебоксары, ул. Шумилова, д.8</t>
  </si>
  <si>
    <t>МБОУ "Средняя общеобразовательная школа № 18" г. Чебоксары, Энтузиастов, д.20</t>
  </si>
  <si>
    <t xml:space="preserve"> МБОУ"Средняя общеобразовательная школа № 19" г. Чебоксары, Эгерский бульвар, д.5А</t>
  </si>
  <si>
    <t xml:space="preserve"> МБОУ "Средняя общеобразовательная школа  №20" г. Чебоксары, ул. Хузангая, д.8</t>
  </si>
  <si>
    <t xml:space="preserve"> МБОУ "Средняя общеобразовательная школа № 22" г. Чебоксары, ул. Кукшумская, д.19</t>
  </si>
  <si>
    <t xml:space="preserve"> МБОУ "Средняя общеобразовательная школа № 23" г. Чебоксары, ул. П. Лумумбы, д.17</t>
  </si>
  <si>
    <t xml:space="preserve"> МБОУ "Средняя общеобразовательная школа 24" г. Чебоксары, проспект Ленина, д.55А</t>
  </si>
  <si>
    <t>МБОУ  "Средняя общеобразовательная школа № 27"  г. Чебоксары, ул. М.Павлова, д.9</t>
  </si>
  <si>
    <t>МБОУ "Средняя общеобразовательная школа № 28" г. Чебоксары, ул. Ашмарина, д.33</t>
  </si>
  <si>
    <t>МБОУ  "Средняя общеобразовательная школа № 29" г. Чебоксары, ул. Т.Кривова, д.15а</t>
  </si>
  <si>
    <t>МБОУ "Средняя общеобразовательная школа № 30" г.Чебоксары, ул. П.Лумумбы, д.10А</t>
  </si>
  <si>
    <t xml:space="preserve"> МБОУ "Средняя общеобразовательная школа №31" г. Чебоксары, ул. Урукова, д.11А</t>
  </si>
  <si>
    <t xml:space="preserve"> МБОУ "Средняя общеобразовательная школа № 33" г. Чебоксары, проспект Мира, д.16</t>
  </si>
  <si>
    <t xml:space="preserve"> МБОУ "Средняя общеобразовательная школа № 35" г.Чебоксары, ул. Космонавта Николаева, д.28</t>
  </si>
  <si>
    <t xml:space="preserve"> МБОУ "Средняя общеобразовательная школа №36" г. Чебоксары, ул. Хевешская, д.17</t>
  </si>
  <si>
    <t xml:space="preserve"> МБОУ "Средняя общеобразовательная школа № 37" г. Чебоксары, пр. 9-ой Пятилетки, д.11</t>
  </si>
  <si>
    <t xml:space="preserve"> МБОУ "Средняя общеобразовательная школа № 38" г. Чебоксары, ул. Космонавта Николаева, д.31</t>
  </si>
  <si>
    <t>МБОУ  "Средняя общеобразовательная школа № 39" г. Чебоксары, ул. Эльгера, д.22</t>
  </si>
  <si>
    <t>МАОУ "СОШ № 40" г. Чебоксары, ул. 324 Стрелковой дивизии, д. №10</t>
  </si>
  <si>
    <t xml:space="preserve"> МБОУ "Средняя общеобразовательная школа № 41" г.Чебоксары, ул. Шумилова, д.31</t>
  </si>
  <si>
    <t xml:space="preserve"> МБОУ "Средняя общеобразовательная школа № 42" г. Чебоксары, ул. Совхозная, д.9</t>
  </si>
  <si>
    <t xml:space="preserve"> МБОУ "Средняя общеобразовательная школа № 43" г. Чебоксары, ул. Кадыкова, д.16а</t>
  </si>
  <si>
    <t>МБОУ "Средняя общеобразовательная школа № 45" г. Чебоксары, ул. Ахазова, д.9а</t>
  </si>
  <si>
    <t>МБОУ  "Средняя общеобразовательная школа №47" г. Чебоксары, ул.Кукшумская, д.23</t>
  </si>
  <si>
    <t>МБОУ "Средняя общеобразовательная школа № 48"  г. Чебоксары, ул. М.Павлова, д.50, корпус 1</t>
  </si>
  <si>
    <t xml:space="preserve"> МБОУ "Средняя общеобразовательная школа №49" г. Чебоксары, ул Хузангая, д.23</t>
  </si>
  <si>
    <t>МБОУ " Средняя общеобразовательная школа № 50" г. Чебоксары, ул. М.Залка, д.4/11</t>
  </si>
  <si>
    <t xml:space="preserve"> МБОУ "Средняя общеобразовательная школа № 53" г.Чебоксары, ул.Ленинского Комсомола, д.86</t>
  </si>
  <si>
    <t xml:space="preserve"> МБОУ "Средняя общеобразовательная школа № 54" г. Чебоксары, ул. 139 Стрелковой Дивизии, д.14</t>
  </si>
  <si>
    <t xml:space="preserve"> МБОУ "Средняя общеобразовательная школа №55" г.Чебоксары, ул. Ленинского Комсомола, д.54</t>
  </si>
  <si>
    <t xml:space="preserve"> МБОУ "Средняя общеобразовательная школа № 56" г. Чебоксары, проспект Трактростроителей, д.38</t>
  </si>
  <si>
    <t>МБОУ "Средняя общеобразовательная школа № 57" г. Чебоксары, проспект Мира, д.88а</t>
  </si>
  <si>
    <t>МАОУ "СОШ № 59" г. Чебоксары, ул. Лебедева,13</t>
  </si>
  <si>
    <t>МБОУ " Средняя общеобразовательная школа № 60" г. Чебоксары,бульвар Миттова, д.47</t>
  </si>
  <si>
    <t>МАОУ "СОШ № 61" г. Чебоксары, ул. Чернышевского д.16</t>
  </si>
  <si>
    <t xml:space="preserve">МБОУ  "Средняя общеобразовательная школа № 62" г. Чебоксары, ул. М.павлова, д.78 </t>
  </si>
  <si>
    <t xml:space="preserve"> МБОУ "Средняя общеобразовательная школа № 63" г. Чебоксары, ул. Р. Люксембург,д.8</t>
  </si>
  <si>
    <t>МБОУ " Средняя общеобразовательная школа № 64" г. Чебоксары,  бульвар Миттова, д.23</t>
  </si>
  <si>
    <t>МАОУ "СОШ № 65" г. Чебоксары, ул. Новогородская, д. 23</t>
  </si>
  <si>
    <t xml:space="preserve"> МБОУ "Центр образования №2"  г. Чебоксары, пр. Тракторостроителей, д,99</t>
  </si>
  <si>
    <t xml:space="preserve"> МБОУ "НОШ № 2" г.Чебоксары, ул. Ленинского Комсомола, д.74</t>
  </si>
  <si>
    <t>МАОУДО ДДЮТ г. Чебоксары, Президентский бульвар, 14</t>
  </si>
  <si>
    <t>МАОУДО "Детский технопарк "КВАНТОРИУМ" г. Чебоксары, Президентский бульвар, д.14</t>
  </si>
  <si>
    <t>МБОУДО "ДОЛ "Березка"  Моргаушский район, д. Шомиково, ул. Лесная,д.58</t>
  </si>
  <si>
    <t>МБОУДО "ДООЦ "Бригантина" г. Чебоксары, поселок Восточный</t>
  </si>
  <si>
    <t>МБОУДО "ДОЛ "Волна" г. Чебоксары, поселок Октябрьский, ул. Затонная, д.1А</t>
  </si>
  <si>
    <t>МБУ «Служба инженерно-хозяйственного сопровождения МБ и АОУ " г. Чебоксары, проспект Мира, д.26</t>
  </si>
  <si>
    <t>МБУ «Центр ППМСП «Содружество» г. Чебоксары, ул. Эльгера, д.3</t>
  </si>
  <si>
    <t>АУ "Центр мониторинга и развития образования" города Чебоксары, Эгерский бульвар, д.49</t>
  </si>
  <si>
    <t>Управление образования администрации города Чебоксары</t>
  </si>
  <si>
    <t>МБУ "УТХО" г. Чебоксары</t>
  </si>
  <si>
    <t>68.32. - Управление недвижимым имуществом за вознаграждение или на договорной основе</t>
  </si>
  <si>
    <t>Муниципальное бюджетное учреждение «Управление территориального планирования» муниципального образования города Чебоксары – столицы Чувашской Республики</t>
  </si>
  <si>
    <t>43.12 Подготовка строительной площадки; 71.1 Деятельность в области архитектуры,
инженерных изысканий и предоставление
технических консультаций в этих областях; 73.11 Деятельность рекламных агентств.</t>
  </si>
  <si>
    <t>АО «Зеленстрой», 428027, Чувашская Республика, г.Чебоксары, пр.И.Я.Яковлева,29</t>
  </si>
  <si>
    <t>озеленинение и благоустройство Московского района</t>
  </si>
  <si>
    <t>ООО «Зеленый город», 428027 ЧР, г.Чебоксары, пр.И.Я.Яковлева,30</t>
  </si>
  <si>
    <t>озеленинение и благоустройство Калининского и Ленинского района</t>
  </si>
  <si>
    <t>ООО «Жилищная компания», 428027, Чувашская Республика, г. Чебоксары, ул. Шумилова д. 13а</t>
  </si>
  <si>
    <t>услуги по аварийному обслуживанию жилого фонда г. Чебоксары</t>
  </si>
  <si>
    <t>услуги по аварийному обслуживанию школ и д/с г. Чебоксары</t>
  </si>
  <si>
    <t>АО «Горсвет», 428024, Чувашская Республика, г.Чебоксары, ул.Хевешская,д. 42</t>
  </si>
  <si>
    <t>эксплуатация сетей наружного освещения г.Чебоксары,  понижение уровня грунтовых вод, водоотведение</t>
  </si>
  <si>
    <t>АО «Дирекция по строительству и эксплуатации гаражных хозяйств», 428000, Чувашская Республика, г. Чебоксары, ул. Калинина, 66</t>
  </si>
  <si>
    <t>Строительство автомобильных дорог и автомагисталей (устройство дорожной вертикальной и горизонтальной разметки, установка дорожных знаков, строительно-монтажные и пусконаладочные работы по устройству светофорных объектов).</t>
  </si>
  <si>
    <t>АО «Дорэкс», 428022, Чувашская Республика, г. Чебоксары, Марпосадское шоссе, 13/1</t>
  </si>
  <si>
    <t>Подметание улиц и уборка снега</t>
  </si>
  <si>
    <t>АО «Специализированное автохозяйство», 428006, Чувашская Республика, г.Чебоксары, ул.Заводская, д.4</t>
  </si>
  <si>
    <t>транспортирование ТКО г.Чебоксары</t>
  </si>
  <si>
    <t>ООО «СпецАвтохозяйство», 428022, Чувашская Республика, г.Чебоксары, Морпасадское шоссе, д.11</t>
  </si>
  <si>
    <t>клининговые услуги г.Чебоксары</t>
  </si>
  <si>
    <t>АО «Страховая компания «Чувашия-Мед», 428000, г. Чебоксары, ул. Кооперативная, д.6</t>
  </si>
  <si>
    <t>страхование</t>
  </si>
  <si>
    <t>АО «Сывлах», 428000, г.Чебоксары, ул.Ильбекова,5</t>
  </si>
  <si>
    <t>банные услуги</t>
  </si>
  <si>
    <t>ООО «Аудит-Гарант», 428000, Чувашская Республика, г. Чебоксары, ул.Мичмана Павлова, д.66</t>
  </si>
  <si>
    <t>АО «Бюро технической инвентаризации», 428003, Чувашская Республика, г. Чебоксары, ул. Энгельса, д. 3, корп. 1</t>
  </si>
  <si>
    <t xml:space="preserve">техническая инвентаризация недвижимости имущества;         </t>
  </si>
  <si>
    <t>18-23</t>
  </si>
  <si>
    <t>10-15</t>
  </si>
  <si>
    <t>геодезические работы</t>
  </si>
  <si>
    <t>5-10</t>
  </si>
  <si>
    <t>АО «Городские ритуальные  услуги», 428000, Чувашская Республика, г. Чебоксары, ул. Гражданская,19</t>
  </si>
  <si>
    <t>организация похорон и предоставление связанных с ними услуг, текущее содержание мест захоронения.</t>
  </si>
  <si>
    <t>МБУ "Чебоксары-Телеком", 428003, г. Чебоксары, ул. Энгельса, д.16</t>
  </si>
  <si>
    <t>61.10 - Деятельность в области связи на базе проводных технологий</t>
  </si>
  <si>
    <t>24 185.00</t>
  </si>
  <si>
    <t>МКУ "Центр обеспечения деятельности администрации города Чебоксары"</t>
  </si>
  <si>
    <t>Деятельность органов
государственного управления и местного
самоуправления по вопросам общего характера</t>
  </si>
  <si>
    <t xml:space="preserve">Муниципальное бюджетное учреждепние "Управление капитального строительства и реконструкции" города Чебоксары </t>
  </si>
  <si>
    <t>71.11 - Деятельность в области архитектуры</t>
  </si>
  <si>
    <t xml:space="preserve">МАУК ДК "Акация" муниципального образования города Чебоксары – столицы Чувашской Республики  </t>
  </si>
  <si>
    <t>рынок услуг в сфере деятельности дворцов культуры и клубных формирований</t>
  </si>
  <si>
    <t xml:space="preserve">МАУК МК "Победа" муниципального образования города Чебоксары – столицы Чувашской Республики  </t>
  </si>
  <si>
    <t xml:space="preserve">МАУК "Централизованная клубная система города Чебоксары" муниципального образования города Чебоксары – столицы Чувашской Республики  </t>
  </si>
  <si>
    <t xml:space="preserve">МАУК ДК "Салют"муниципального образования города Чебоксары – столицы Чувашской Республики  </t>
  </si>
  <si>
    <t xml:space="preserve">МАУК "Чебоксарский городской детский парк им.Космонавта А.Г. Николаева"муниципального образования города Чебоксары – столицы Чувашской Республики  </t>
  </si>
  <si>
    <t>рынок услуг в сфере организации и проведения мероприятий</t>
  </si>
  <si>
    <t xml:space="preserve">МАУК  ЦПК иО "Лакреевский лес"муниципального образования города Чебоксары – столицы Чувашской Республики  </t>
  </si>
  <si>
    <t>МБКУ "капелла Классика"</t>
  </si>
  <si>
    <t>рынок услуг в сфере культуры</t>
  </si>
  <si>
    <t xml:space="preserve">МБУК "Объединение библиотек города Чебоксары"муниципального образования города Чебоксары – столицы Чувашской Республики  </t>
  </si>
  <si>
    <t>рынок услуг в сфере библиотечного обслуживания</t>
  </si>
  <si>
    <t xml:space="preserve">АУ "Музейно-туристический центр г.Чебоксары"муниципального образования города Чебоксары – столицы Чувашской Республики  </t>
  </si>
  <si>
    <t>рынок услуг в сфере музейно-туристической деятельности</t>
  </si>
  <si>
    <t>МБУ "Управление финансово-производственного обеспечения муниципальных учреждений культуры города Чебоксары"</t>
  </si>
  <si>
    <t>рынок услуг в сфере бухгалтерского учета и содержания и эксплуатации имущества</t>
  </si>
  <si>
    <t>МБУДО "ЧДМШ №1 им. Максимова"</t>
  </si>
  <si>
    <t>рынок услуг дополнительного образования детей и взрослых в сфере культуры</t>
  </si>
  <si>
    <t>МБУДО "ЧДМШ №2 им. В.П. Воробьева</t>
  </si>
  <si>
    <t>МБУДО "ЧДМШ №3"</t>
  </si>
  <si>
    <t>МБУДО "ЧДМШ №4 им. Ходяшевых"</t>
  </si>
  <si>
    <t>МБУДО "ЧДМШ №5 им. Ф.М. Лукина"</t>
  </si>
  <si>
    <t>МБУДО "ЧДШИ №1 "</t>
  </si>
  <si>
    <t xml:space="preserve">МАУДО "ЧДШИ №2 "муниципального образования города Чебоксары – столицы Чувашской Республики  </t>
  </si>
  <si>
    <t>МБУДО "ЧДШИ №3 "</t>
  </si>
  <si>
    <t>МБУДО "ЧДШИ №4 "</t>
  </si>
  <si>
    <t>МБУДО "Школа искусств поселка Новые Лапсары города Чебоксары "</t>
  </si>
  <si>
    <t>МБУДО "Чебоксарская детская художественная школа искусств"</t>
  </si>
  <si>
    <t>МБУДО "ЧДХШ №4 им. Э.Ю. Юрьева"</t>
  </si>
  <si>
    <t>МБУДО"ЧДХШ №6 им. Акцыновых"</t>
  </si>
  <si>
    <t xml:space="preserve">АУ"Творческий город" муниципального образования города Чебоксары – столицы Чувашской Республики  </t>
  </si>
  <si>
    <t>рынок услуг в сфере организации и проведения общегородских мероприятий</t>
  </si>
  <si>
    <t>МКУ «Земельное управление» города Чебоксары</t>
  </si>
  <si>
    <t>71.12.46 - землеустройство</t>
  </si>
  <si>
    <t xml:space="preserve">АУ "Информационный центр города Чебоксары" </t>
  </si>
  <si>
    <t>Издание газет</t>
  </si>
  <si>
    <t xml:space="preserve">МКУ «Центр временного пребывания для лиц, находящихся в состоянии алкогольного опьянения» </t>
  </si>
  <si>
    <t>Временное пребывание для лиц, находящихся в состоянии алкогольного опьянения</t>
  </si>
  <si>
    <t xml:space="preserve">МБУДО "Спортивная школа имени олимпийского чемпиона А.И. Тихонова" управления физической культуры и спорта администрации города Чебоксары </t>
  </si>
  <si>
    <t>Дополнительное образование детей и взрослых в сфере физической культуры и спорта</t>
  </si>
  <si>
    <t xml:space="preserve">МБУДО "Спортивная школа олимпийского резерва по настольному теннису и стрельбе из лука им. Ирины Солдатовой" управления физической культуры и спорта администрации города Чебоксары </t>
  </si>
  <si>
    <t>АУ ДО "Спортивная школа № 1" муниципального образования города Чебоксары - столицы Чувашской Республики</t>
  </si>
  <si>
    <t xml:space="preserve">МБУДО "Спортивная школа № 10" управления физической культуры и спорта администрации города Чебоксары </t>
  </si>
  <si>
    <t xml:space="preserve">МБУДО "Спортивная школа по баскетболу им. В.И. Грекова" управления физической культуры и спорта администрации города Чебоксары </t>
  </si>
  <si>
    <t xml:space="preserve">МБУДО "Спортивная школа "Спартак" управления физической культуры и спорта администрации города Чебоксары </t>
  </si>
  <si>
    <t xml:space="preserve">МБУ ДО "Спортивная школа "Энергия" управления физической культуры и спорта администрации города Чебоксары </t>
  </si>
  <si>
    <t>АУДО "Спортивная школа имени олимпийского чемпиона В.С. Соколова" муниципального образования города Чебоксары - столицы Чувашской Республики</t>
  </si>
  <si>
    <t xml:space="preserve">МБУДО "Спортивно-адаптивная школа" управления физической культуры и спорта администрации города Чебоксары </t>
  </si>
  <si>
    <t>АУ «Физкультурно-спортивный комплекс «Восток» муниципального образования города Чебоксары - столицы Чувашской Республики</t>
  </si>
  <si>
    <t>Проведение занятий физкультурно-спортивной направленности по месту проживания граждан</t>
  </si>
  <si>
    <t xml:space="preserve">МБУ "Центр финансово-производственного обеспеченияи информатизации" управления физической культуры и спорта администрации города Чебоксары Чувашской Республики </t>
  </si>
  <si>
    <t>Деятельность по созданию и использованию баз данных и информационных ресурсов</t>
  </si>
  <si>
    <t xml:space="preserve">Управление физической культуры и спорта администрации города Чебоксары Чувашской Республики </t>
  </si>
  <si>
    <t>"Присвоение спортивных разрядов и квалификационных категорий спортивных судей в порядке, установленном законодательством Российской Федерации"</t>
  </si>
  <si>
    <t>Финансовое управление администрации города Чебоксары, 428003 г. Чебоксары, ул. Энгельса, д. 13</t>
  </si>
  <si>
    <t>Осуществление полномочий администрации города Чебоксары по решению вопросов местного значения в сфере регулирования бюджетных и финансовых правоотношений на территории муниципального образования города Чебоксары</t>
  </si>
  <si>
    <t xml:space="preserve">МКУ "Центр бухгалтерского учета города Чебоксары", 428022, г. Чебоксары, ул. Космонавта Николаева А.Г., д. 41, помещ.1А </t>
  </si>
  <si>
    <t>Оказание услуг в области бухгалтерского учета, ведения бюджетного учета и составления бюджетной отчетности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</si>
</sst>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9]General"/>
    <numFmt numFmtId="165" formatCode="[$-419]0%"/>
    <numFmt numFmtId="166" formatCode="0.0"/>
    <numFmt numFmtId="167" formatCode="0.0%"/>
    <numFmt numFmtId="168" formatCode="#,##0.0"/>
    <numFmt numFmtId="169" formatCode="#,##0.00\ &quot;₽&quot;"/>
    <numFmt numFmtId="170" formatCode="#,##0.00\ _₽"/>
  </numFmts>
  <fonts count="22" x14ac:knownFonts="1">
    <font>
      <sz val="11"/>
      <color theme="1"/>
      <name val="Calibri"/>
      <scheme val="minor"/>
    </font>
    <font>
      <sz val="11"/>
      <name val="Calibri"/>
    </font>
    <font>
      <b/>
      <sz val="10"/>
      <name val="Arial CYR"/>
    </font>
    <font>
      <u/>
      <sz val="11"/>
      <color theme="10"/>
      <name val="Calibri"/>
      <scheme val="minor"/>
    </font>
    <font>
      <sz val="10"/>
      <color theme="1"/>
      <name val="Times New Roman"/>
    </font>
    <font>
      <sz val="10"/>
      <name val="Times New Roman"/>
    </font>
    <font>
      <b/>
      <sz val="12"/>
      <name val="Times New Roman"/>
    </font>
    <font>
      <sz val="11"/>
      <name val="Times New Roman"/>
    </font>
    <font>
      <sz val="11"/>
      <color theme="1"/>
      <name val="Times New Roman"/>
    </font>
    <font>
      <sz val="10"/>
      <color theme="1"/>
      <name val="Times New Roman"/>
    </font>
    <font>
      <b/>
      <sz val="10"/>
      <name val="Times New Roman"/>
    </font>
    <font>
      <sz val="10"/>
      <color rgb="FF35383B"/>
      <name val="Times New Roman"/>
    </font>
    <font>
      <sz val="10"/>
      <color indexed="63"/>
      <name val="Times New Roman"/>
    </font>
    <font>
      <sz val="10"/>
      <name val="Calibri"/>
    </font>
    <font>
      <i/>
      <sz val="10"/>
      <name val="Times New Roman"/>
    </font>
    <font>
      <sz val="11"/>
      <color rgb="FF262626"/>
      <name val="Arial"/>
    </font>
    <font>
      <sz val="10"/>
      <color theme="1"/>
      <name val="Calibri"/>
      <scheme val="minor"/>
    </font>
    <font>
      <sz val="11"/>
      <name val="Calibri"/>
      <scheme val="minor"/>
    </font>
    <font>
      <sz val="10"/>
      <color rgb="FF1A1A1A"/>
      <name val="Times New Roman"/>
    </font>
    <font>
      <sz val="10"/>
      <color indexed="2"/>
      <name val="Times New Roman"/>
    </font>
    <font>
      <sz val="11"/>
      <color theme="1"/>
      <name val="Calibri"/>
      <scheme val="minor"/>
    </font>
    <font>
      <b/>
      <sz val="10"/>
      <color theme="1"/>
      <name val="Times New Roman"/>
    </font>
  </fonts>
  <fills count="9">
    <fill>
      <patternFill patternType="none"/>
    </fill>
    <fill>
      <patternFill patternType="gray125"/>
    </fill>
    <fill>
      <patternFill patternType="solid">
        <fgColor indexed="27"/>
        <bgColor indexed="27"/>
      </patternFill>
    </fill>
    <fill>
      <patternFill patternType="solid">
        <fgColor theme="0"/>
        <bgColor theme="0"/>
      </patternFill>
    </fill>
    <fill>
      <patternFill patternType="solid">
        <fgColor theme="0"/>
        <bgColor indexed="5"/>
      </patternFill>
    </fill>
    <fill>
      <patternFill patternType="solid">
        <fgColor theme="0"/>
        <bgColor theme="0"/>
      </patternFill>
    </fill>
    <fill>
      <patternFill patternType="solid">
        <fgColor indexed="65"/>
      </patternFill>
    </fill>
    <fill>
      <patternFill patternType="solid">
        <fgColor indexed="65"/>
        <bgColor indexed="26"/>
      </patternFill>
    </fill>
    <fill>
      <patternFill patternType="solid">
        <fgColor theme="0"/>
        <bgColor theme="5" tint="0.79998168889431442"/>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auto="1"/>
      </bottom>
      <diagonal/>
    </border>
    <border>
      <left style="thin">
        <color auto="1"/>
      </left>
      <right style="thin">
        <color auto="1"/>
      </right>
      <top style="thin">
        <color theme="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theme="1"/>
      </bottom>
      <diagonal/>
    </border>
    <border>
      <left style="thin">
        <color auto="1"/>
      </left>
      <right/>
      <top style="thin">
        <color auto="1"/>
      </top>
      <bottom/>
      <diagonal/>
    </border>
    <border>
      <left/>
      <right style="thin">
        <color auto="1"/>
      </right>
      <top/>
      <bottom style="thin">
        <color auto="1"/>
      </bottom>
      <diagonal/>
    </border>
    <border>
      <left/>
      <right style="thin">
        <color auto="1"/>
      </right>
      <top style="thin">
        <color theme="1"/>
      </top>
      <bottom style="thin">
        <color auto="1"/>
      </bottom>
      <diagonal/>
    </border>
    <border>
      <left/>
      <right/>
      <top/>
      <bottom style="thin">
        <color theme="1"/>
      </bottom>
      <diagonal/>
    </border>
  </borders>
  <cellStyleXfs count="9">
    <xf numFmtId="0" fontId="0" fillId="0" borderId="0"/>
    <xf numFmtId="0" fontId="1" fillId="0" borderId="0"/>
    <xf numFmtId="164" fontId="1" fillId="0" borderId="0"/>
    <xf numFmtId="165" fontId="1" fillId="0" borderId="0"/>
    <xf numFmtId="0" fontId="2" fillId="0" borderId="1">
      <alignment vertical="top" wrapText="1"/>
    </xf>
    <xf numFmtId="4" fontId="2" fillId="2" borderId="1">
      <alignment horizontal="right" vertical="top" shrinkToFit="1"/>
    </xf>
    <xf numFmtId="0" fontId="3" fillId="0" borderId="0" applyNumberFormat="0" applyFill="0" applyBorder="0" applyProtection="0"/>
    <xf numFmtId="0" fontId="1" fillId="0" borderId="0"/>
    <xf numFmtId="9" fontId="20" fillId="0" borderId="0" applyFont="0" applyFill="0" applyBorder="0" applyProtection="0"/>
  </cellStyleXfs>
  <cellXfs count="387">
    <xf numFmtId="0" fontId="0" fillId="0" borderId="0" xfId="0"/>
    <xf numFmtId="0" fontId="4" fillId="0" borderId="0" xfId="0" applyFont="1" applyAlignment="1">
      <alignment horizontal="center" vertical="center"/>
    </xf>
    <xf numFmtId="0" fontId="4" fillId="0" borderId="0" xfId="0" applyFont="1" applyAlignment="1">
      <alignment horizontal="left" vertical="center"/>
    </xf>
    <xf numFmtId="4" fontId="4" fillId="0" borderId="0" xfId="0" applyNumberFormat="1"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pplyProtection="1">
      <alignment horizontal="left" vertical="center" wrapText="1"/>
    </xf>
    <xf numFmtId="0" fontId="5" fillId="0" borderId="0" xfId="0" applyFont="1" applyAlignment="1" applyProtection="1">
      <alignment horizontal="center" vertical="center" wrapText="1"/>
    </xf>
    <xf numFmtId="0" fontId="5" fillId="0" borderId="1" xfId="0" applyFont="1" applyBorder="1" applyAlignment="1" applyProtection="1">
      <alignment horizontal="center" vertical="center" wrapText="1"/>
    </xf>
    <xf numFmtId="166" fontId="5" fillId="0" borderId="0" xfId="0" applyNumberFormat="1" applyFont="1" applyAlignment="1" applyProtection="1">
      <alignment horizontal="center" vertical="center" wrapText="1"/>
    </xf>
    <xf numFmtId="166" fontId="5" fillId="0" borderId="1" xfId="0" applyNumberFormat="1" applyFont="1" applyBorder="1" applyAlignment="1" applyProtection="1">
      <alignment horizontal="center" vertical="center" wrapText="1"/>
    </xf>
    <xf numFmtId="4" fontId="5" fillId="0" borderId="1" xfId="0" applyNumberFormat="1" applyFont="1" applyBorder="1" applyAlignment="1" applyProtection="1">
      <alignment horizontal="center" vertical="center" wrapText="1"/>
    </xf>
    <xf numFmtId="1" fontId="5" fillId="3" borderId="1" xfId="0" applyNumberFormat="1" applyFont="1" applyFill="1" applyBorder="1" applyAlignment="1">
      <alignment horizontal="left" vertical="center" wrapText="1"/>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167" fontId="5" fillId="3" borderId="1" xfId="8" applyNumberFormat="1" applyFont="1" applyFill="1" applyBorder="1" applyAlignment="1">
      <alignment horizontal="center" vertical="center" wrapText="1"/>
    </xf>
    <xf numFmtId="9" fontId="5" fillId="3" borderId="1" xfId="8" applyNumberFormat="1" applyFont="1" applyFill="1" applyBorder="1" applyAlignment="1">
      <alignment horizontal="center" vertical="center" wrapText="1"/>
    </xf>
    <xf numFmtId="167" fontId="5" fillId="4" borderId="0" xfId="0" applyNumberFormat="1" applyFont="1" applyFill="1" applyAlignment="1" applyProtection="1">
      <alignment horizontal="center" vertical="center" wrapText="1"/>
    </xf>
    <xf numFmtId="167" fontId="5" fillId="3" borderId="1" xfId="0" applyNumberFormat="1" applyFont="1" applyFill="1" applyBorder="1" applyAlignment="1">
      <alignment horizontal="center" vertical="center" wrapText="1"/>
    </xf>
    <xf numFmtId="167" fontId="5" fillId="3" borderId="0" xfId="0" applyNumberFormat="1" applyFont="1" applyFill="1" applyAlignment="1" applyProtection="1">
      <alignment horizontal="center" vertical="center" wrapText="1"/>
    </xf>
    <xf numFmtId="167" fontId="5" fillId="3" borderId="1" xfId="8" applyNumberFormat="1" applyFont="1" applyFill="1" applyBorder="1" applyAlignment="1" applyProtection="1">
      <alignment horizontal="center" vertical="center" wrapText="1"/>
    </xf>
    <xf numFmtId="167" fontId="5" fillId="4" borderId="0" xfId="0" applyNumberFormat="1" applyFont="1" applyFill="1" applyAlignment="1">
      <alignment horizontal="center" vertical="center" wrapText="1"/>
    </xf>
    <xf numFmtId="167" fontId="5" fillId="3" borderId="1" xfId="3"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3" borderId="7" xfId="0" applyFont="1" applyFill="1" applyBorder="1" applyAlignment="1">
      <alignment horizontal="left" vertical="center" wrapText="1"/>
    </xf>
    <xf numFmtId="0" fontId="5" fillId="3" borderId="7" xfId="0" applyFont="1" applyFill="1" applyBorder="1" applyAlignment="1">
      <alignment horizontal="center" vertical="center" wrapText="1"/>
    </xf>
    <xf numFmtId="4" fontId="5" fillId="3" borderId="7" xfId="0" applyNumberFormat="1" applyFont="1" applyFill="1" applyBorder="1" applyAlignment="1">
      <alignment horizontal="center" vertical="center" wrapText="1"/>
    </xf>
    <xf numFmtId="2" fontId="5" fillId="3" borderId="0" xfId="0" applyNumberFormat="1" applyFont="1" applyFill="1" applyAlignment="1">
      <alignment horizontal="center" vertical="center" wrapText="1"/>
    </xf>
    <xf numFmtId="2" fontId="5" fillId="3" borderId="7" xfId="0" applyNumberFormat="1"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0" applyFont="1" applyFill="1" applyBorder="1" applyAlignment="1">
      <alignment horizontal="center" vertical="center" wrapText="1"/>
    </xf>
    <xf numFmtId="4" fontId="5" fillId="3" borderId="8" xfId="0" applyNumberFormat="1" applyFont="1" applyFill="1" applyBorder="1" applyAlignment="1">
      <alignment horizontal="center" vertical="center"/>
    </xf>
    <xf numFmtId="0" fontId="5" fillId="3" borderId="9"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4" fontId="4" fillId="3" borderId="1" xfId="0" applyNumberFormat="1" applyFont="1" applyFill="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0" xfId="0" applyFont="1" applyAlignment="1">
      <alignment horizontal="center" vertical="center" wrapText="1"/>
    </xf>
    <xf numFmtId="168" fontId="7" fillId="3" borderId="0" xfId="0" applyNumberFormat="1" applyFont="1" applyFill="1" applyAlignment="1">
      <alignment horizontal="center" vertical="center"/>
    </xf>
    <xf numFmtId="168" fontId="4" fillId="3" borderId="1" xfId="0" applyNumberFormat="1" applyFont="1" applyFill="1" applyBorder="1" applyAlignment="1">
      <alignment horizontal="center" vertical="center"/>
    </xf>
    <xf numFmtId="2" fontId="4" fillId="0" borderId="0" xfId="0" applyNumberFormat="1" applyFont="1" applyAlignment="1">
      <alignment horizontal="center" vertical="center"/>
    </xf>
    <xf numFmtId="168" fontId="7" fillId="3" borderId="1" xfId="0" applyNumberFormat="1" applyFont="1" applyFill="1" applyBorder="1" applyAlignment="1">
      <alignment horizontal="center" vertical="center"/>
    </xf>
    <xf numFmtId="0" fontId="4" fillId="3" borderId="0" xfId="0" applyFont="1" applyFill="1" applyAlignment="1">
      <alignment horizontal="center" vertical="center" wrapText="1"/>
    </xf>
    <xf numFmtId="168" fontId="4" fillId="0" borderId="1" xfId="0" applyNumberFormat="1" applyFont="1" applyBorder="1" applyAlignment="1">
      <alignment horizontal="center" vertical="center"/>
    </xf>
    <xf numFmtId="168" fontId="7" fillId="0" borderId="1" xfId="0" applyNumberFormat="1" applyFont="1" applyBorder="1" applyAlignment="1">
      <alignment horizontal="center" vertical="center"/>
    </xf>
    <xf numFmtId="168" fontId="7" fillId="3" borderId="1" xfId="0" applyNumberFormat="1" applyFont="1" applyFill="1" applyBorder="1" applyAlignment="1">
      <alignment horizontal="center" vertical="center" wrapText="1"/>
    </xf>
    <xf numFmtId="168" fontId="7" fillId="3" borderId="0" xfId="0" applyNumberFormat="1" applyFont="1" applyFill="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4" fillId="5" borderId="1" xfId="0" applyFont="1" applyFill="1" applyBorder="1" applyAlignment="1">
      <alignment horizontal="center" vertical="center" wrapText="1"/>
    </xf>
    <xf numFmtId="0" fontId="4" fillId="5" borderId="11" xfId="0" applyFont="1" applyFill="1" applyBorder="1" applyAlignment="1">
      <alignment horizontal="center" vertical="center"/>
    </xf>
    <xf numFmtId="0" fontId="4" fillId="5" borderId="0" xfId="0" applyFont="1" applyFill="1" applyAlignment="1">
      <alignment horizontal="center" vertical="center"/>
    </xf>
    <xf numFmtId="4" fontId="4" fillId="5" borderId="1" xfId="0" applyNumberFormat="1" applyFont="1" applyFill="1" applyBorder="1" applyAlignment="1">
      <alignment horizontal="center" vertical="center"/>
    </xf>
    <xf numFmtId="0" fontId="4" fillId="5" borderId="0" xfId="0" applyFont="1" applyFill="1" applyAlignment="1">
      <alignment horizontal="center" vertical="center" wrapText="1"/>
    </xf>
    <xf numFmtId="0" fontId="4" fillId="5" borderId="1" xfId="0" applyFont="1" applyFill="1" applyBorder="1" applyAlignment="1">
      <alignment horizontal="center" vertical="center"/>
    </xf>
    <xf numFmtId="0" fontId="5" fillId="0" borderId="0" xfId="0" applyFont="1" applyAlignment="1">
      <alignment horizontal="center" vertical="center"/>
    </xf>
    <xf numFmtId="0" fontId="5" fillId="5" borderId="1" xfId="0" applyFont="1" applyFill="1" applyBorder="1" applyAlignment="1">
      <alignment horizontal="center" vertical="center" wrapText="1"/>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4" fontId="5" fillId="5" borderId="1" xfId="0" applyNumberFormat="1" applyFont="1" applyFill="1" applyBorder="1" applyAlignment="1">
      <alignment horizontal="center" vertical="center"/>
    </xf>
    <xf numFmtId="0" fontId="5" fillId="0" borderId="12" xfId="0" applyFont="1" applyBorder="1" applyAlignment="1">
      <alignment horizontal="center" vertical="center"/>
    </xf>
    <xf numFmtId="0" fontId="8" fillId="0" borderId="1" xfId="0" applyFont="1" applyBorder="1" applyAlignment="1">
      <alignment horizontal="left" vertical="center" wrapText="1"/>
    </xf>
    <xf numFmtId="0" fontId="8" fillId="0" borderId="0" xfId="0" applyFon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4" fontId="8" fillId="0" borderId="1" xfId="0" applyNumberFormat="1" applyFont="1" applyBorder="1" applyAlignment="1">
      <alignment horizontal="center" vertical="center"/>
    </xf>
    <xf numFmtId="4" fontId="5" fillId="0" borderId="1" xfId="0" applyNumberFormat="1" applyFont="1" applyBorder="1" applyAlignment="1">
      <alignment horizontal="center" vertical="center"/>
    </xf>
    <xf numFmtId="0" fontId="5" fillId="5" borderId="1" xfId="0" applyFont="1" applyFill="1" applyBorder="1" applyAlignment="1">
      <alignment horizontal="left" vertical="center" wrapText="1"/>
    </xf>
    <xf numFmtId="0" fontId="5" fillId="5" borderId="0" xfId="0" applyFont="1" applyFill="1" applyAlignment="1">
      <alignment horizontal="center" vertical="center" wrapText="1"/>
    </xf>
    <xf numFmtId="2" fontId="5" fillId="5" borderId="1" xfId="0" applyNumberFormat="1" applyFont="1" applyFill="1" applyBorder="1" applyAlignment="1">
      <alignment horizontal="center" vertical="center"/>
    </xf>
    <xf numFmtId="2" fontId="5" fillId="5" borderId="0" xfId="0" applyNumberFormat="1" applyFont="1" applyFill="1" applyAlignment="1">
      <alignment horizontal="center" vertical="center"/>
    </xf>
    <xf numFmtId="0" fontId="5" fillId="0" borderId="1" xfId="0" applyFont="1" applyBorder="1" applyAlignment="1">
      <alignment horizontal="justify" vertical="top" wrapText="1"/>
    </xf>
    <xf numFmtId="0" fontId="5" fillId="0" borderId="0" xfId="0" applyFont="1" applyAlignment="1">
      <alignment horizontal="center" vertical="top" wrapText="1"/>
    </xf>
    <xf numFmtId="0" fontId="5" fillId="0" borderId="1" xfId="0" applyFont="1" applyBorder="1" applyAlignment="1">
      <alignment horizontal="center" vertical="top" wrapText="1"/>
    </xf>
    <xf numFmtId="0" fontId="5" fillId="0" borderId="11" xfId="0" applyFont="1" applyBorder="1" applyAlignment="1">
      <alignment horizontal="center" vertical="top" wrapText="1"/>
    </xf>
    <xf numFmtId="0" fontId="7" fillId="0" borderId="1" xfId="0" applyFont="1" applyBorder="1" applyAlignment="1">
      <alignment horizontal="center" vertical="top" wrapText="1"/>
    </xf>
    <xf numFmtId="0" fontId="5" fillId="0" borderId="1" xfId="0" applyFont="1" applyBorder="1" applyAlignment="1">
      <alignment vertical="top" wrapText="1"/>
    </xf>
    <xf numFmtId="0" fontId="4" fillId="0" borderId="1" xfId="0" applyFont="1" applyBorder="1" applyAlignment="1">
      <alignment horizontal="center" vertical="top"/>
    </xf>
    <xf numFmtId="0" fontId="4" fillId="0" borderId="0" xfId="0" applyFont="1" applyAlignment="1">
      <alignment horizontal="center" vertical="top" wrapText="1"/>
    </xf>
    <xf numFmtId="0" fontId="4" fillId="0" borderId="0" xfId="0" applyFont="1" applyAlignment="1">
      <alignment horizontal="center" vertical="top"/>
    </xf>
    <xf numFmtId="4" fontId="8" fillId="5" borderId="1" xfId="0" applyNumberFormat="1" applyFont="1" applyFill="1" applyBorder="1" applyAlignment="1">
      <alignment horizontal="center" vertical="top"/>
    </xf>
    <xf numFmtId="0" fontId="4" fillId="0" borderId="1" xfId="0" applyFont="1" applyBorder="1" applyAlignment="1">
      <alignment horizontal="center" vertical="top" wrapText="1"/>
    </xf>
    <xf numFmtId="168" fontId="8" fillId="0" borderId="1" xfId="0" applyNumberFormat="1" applyFont="1" applyBorder="1" applyAlignment="1">
      <alignment horizontal="center" vertical="top"/>
    </xf>
    <xf numFmtId="0" fontId="4" fillId="0" borderId="1" xfId="0" applyFont="1" applyBorder="1" applyAlignment="1">
      <alignment vertical="top" wrapText="1"/>
    </xf>
    <xf numFmtId="9" fontId="4" fillId="0" borderId="0" xfId="0" applyNumberFormat="1" applyFont="1" applyAlignment="1">
      <alignment horizontal="center" vertical="center" wrapText="1"/>
    </xf>
    <xf numFmtId="4" fontId="4" fillId="3" borderId="0" xfId="0" applyNumberFormat="1" applyFont="1" applyFill="1" applyAlignment="1">
      <alignment horizontal="center" vertical="center" wrapText="1"/>
    </xf>
    <xf numFmtId="4" fontId="4" fillId="3" borderId="1"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168" fontId="4" fillId="0" borderId="0" xfId="0" applyNumberFormat="1" applyFont="1" applyAlignment="1">
      <alignment horizontal="center" vertical="center"/>
    </xf>
    <xf numFmtId="166" fontId="4" fillId="0" borderId="0" xfId="0" applyNumberFormat="1" applyFont="1" applyAlignment="1">
      <alignment horizontal="center" vertical="center"/>
    </xf>
    <xf numFmtId="9" fontId="4" fillId="0" borderId="1" xfId="0" applyNumberFormat="1" applyFont="1" applyBorder="1" applyAlignment="1">
      <alignment horizontal="center" vertical="center" wrapText="1"/>
    </xf>
    <xf numFmtId="168" fontId="5" fillId="0" borderId="13" xfId="0" applyNumberFormat="1" applyFont="1" applyBorder="1" applyAlignment="1">
      <alignment horizontal="center" vertical="center" wrapText="1"/>
    </xf>
    <xf numFmtId="168" fontId="5" fillId="0" borderId="0" xfId="0" applyNumberFormat="1" applyFont="1" applyAlignment="1">
      <alignment horizontal="center" vertical="center" wrapText="1"/>
    </xf>
    <xf numFmtId="169" fontId="5" fillId="0" borderId="1" xfId="0" applyNumberFormat="1" applyFont="1" applyBorder="1" applyAlignment="1">
      <alignment horizontal="center" vertical="center" wrapText="1"/>
    </xf>
    <xf numFmtId="168" fontId="5" fillId="0" borderId="1" xfId="0" applyNumberFormat="1" applyFont="1" applyBorder="1" applyAlignment="1">
      <alignment horizontal="center" vertical="center" wrapText="1"/>
    </xf>
    <xf numFmtId="169" fontId="5" fillId="0" borderId="0" xfId="0" applyNumberFormat="1" applyFont="1" applyAlignment="1">
      <alignment horizontal="center" vertical="center" wrapText="1"/>
    </xf>
    <xf numFmtId="4" fontId="5" fillId="3" borderId="1" xfId="0" applyNumberFormat="1" applyFont="1" applyFill="1" applyBorder="1" applyAlignment="1">
      <alignment horizontal="center" vertical="center" wrapText="1"/>
    </xf>
    <xf numFmtId="0" fontId="4" fillId="0" borderId="1" xfId="0" applyFont="1" applyBorder="1" applyAlignment="1">
      <alignment vertical="center" wrapText="1"/>
    </xf>
    <xf numFmtId="9" fontId="4" fillId="0" borderId="0" xfId="0" applyNumberFormat="1" applyFont="1" applyAlignment="1">
      <alignment horizontal="center" vertical="center"/>
    </xf>
    <xf numFmtId="9" fontId="4" fillId="0" borderId="1" xfId="0" applyNumberFormat="1" applyFont="1" applyBorder="1" applyAlignment="1">
      <alignment horizontal="center" vertical="center"/>
    </xf>
    <xf numFmtId="0" fontId="5" fillId="0" borderId="1" xfId="0" applyFont="1" applyBorder="1" applyAlignment="1">
      <alignment horizontal="justify" vertical="top"/>
    </xf>
    <xf numFmtId="0" fontId="4" fillId="5" borderId="1" xfId="0" applyFont="1" applyFill="1" applyBorder="1" applyAlignment="1">
      <alignment vertical="top" wrapText="1"/>
    </xf>
    <xf numFmtId="0" fontId="4" fillId="5" borderId="0" xfId="0" applyFont="1" applyFill="1" applyAlignment="1">
      <alignment horizontal="left" vertical="center" wrapText="1"/>
    </xf>
    <xf numFmtId="0" fontId="5" fillId="0" borderId="14" xfId="0" applyFont="1" applyBorder="1" applyAlignment="1">
      <alignment horizontal="justify" vertical="top"/>
    </xf>
    <xf numFmtId="0" fontId="5" fillId="0" borderId="14" xfId="0" applyFont="1" applyBorder="1" applyAlignment="1">
      <alignment horizontal="center" vertical="center"/>
    </xf>
    <xf numFmtId="0" fontId="5" fillId="0" borderId="14" xfId="0" applyFont="1" applyBorder="1" applyAlignment="1">
      <alignment horizontal="left" vertical="center" wrapText="1"/>
    </xf>
    <xf numFmtId="4" fontId="5" fillId="0" borderId="14" xfId="0" applyNumberFormat="1" applyFont="1" applyBorder="1" applyAlignment="1">
      <alignment horizontal="center" vertical="center"/>
    </xf>
    <xf numFmtId="0" fontId="4" fillId="0" borderId="7" xfId="0" applyFont="1" applyBorder="1" applyAlignment="1">
      <alignment horizontal="left" vertical="center"/>
    </xf>
    <xf numFmtId="0" fontId="9" fillId="0" borderId="7" xfId="0" applyFont="1" applyBorder="1" applyAlignment="1">
      <alignment horizontal="center" vertical="center"/>
    </xf>
    <xf numFmtId="0" fontId="4" fillId="0" borderId="7" xfId="0" applyFont="1" applyBorder="1" applyAlignment="1">
      <alignment horizontal="left" vertical="center" wrapText="1"/>
    </xf>
    <xf numFmtId="4" fontId="9" fillId="0" borderId="7" xfId="0" applyNumberFormat="1" applyFont="1" applyBorder="1" applyAlignment="1">
      <alignment horizontal="center" vertical="center"/>
    </xf>
    <xf numFmtId="0" fontId="5" fillId="3" borderId="1" xfId="0" applyFont="1" applyFill="1" applyBorder="1" applyAlignment="1">
      <alignment horizontal="justify" vertical="top" wrapText="1"/>
    </xf>
    <xf numFmtId="0" fontId="5" fillId="3" borderId="0" xfId="0" applyFont="1" applyFill="1" applyAlignment="1">
      <alignment horizontal="center" vertical="top"/>
    </xf>
    <xf numFmtId="0" fontId="5" fillId="3" borderId="1" xfId="0" applyFont="1" applyFill="1" applyBorder="1" applyAlignment="1">
      <alignment horizontal="center" vertical="top" wrapText="1"/>
    </xf>
    <xf numFmtId="167" fontId="5" fillId="3" borderId="0" xfId="0" applyNumberFormat="1" applyFont="1" applyFill="1" applyAlignment="1">
      <alignment horizontal="center" vertical="center"/>
    </xf>
    <xf numFmtId="167" fontId="5" fillId="3" borderId="1" xfId="0" applyNumberFormat="1" applyFont="1" applyFill="1" applyBorder="1" applyAlignment="1">
      <alignment horizontal="center" vertical="center"/>
    </xf>
    <xf numFmtId="168" fontId="5" fillId="3" borderId="1" xfId="0" applyNumberFormat="1" applyFont="1" applyFill="1" applyBorder="1" applyAlignment="1">
      <alignment horizontal="center" vertical="center"/>
    </xf>
    <xf numFmtId="0" fontId="5" fillId="3" borderId="1" xfId="0" applyFont="1" applyFill="1" applyBorder="1" applyAlignment="1">
      <alignment horizontal="center" vertical="top"/>
    </xf>
    <xf numFmtId="0" fontId="5" fillId="3" borderId="0" xfId="0" applyFont="1" applyFill="1" applyAlignment="1">
      <alignment horizontal="center" vertical="top" wrapText="1"/>
    </xf>
    <xf numFmtId="166" fontId="5" fillId="3" borderId="1" xfId="0" applyNumberFormat="1" applyFont="1" applyFill="1" applyBorder="1" applyAlignment="1">
      <alignment horizontal="center" vertical="center"/>
    </xf>
    <xf numFmtId="4" fontId="5" fillId="3" borderId="1" xfId="0" applyNumberFormat="1" applyFont="1" applyFill="1" applyBorder="1" applyAlignment="1">
      <alignment horizontal="center" vertical="center"/>
    </xf>
    <xf numFmtId="0" fontId="5" fillId="6" borderId="1"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4" fillId="0" borderId="1" xfId="0" applyFont="1" applyBorder="1" applyAlignment="1">
      <alignment horizontal="justify" vertical="top" wrapText="1"/>
    </xf>
    <xf numFmtId="9" fontId="4" fillId="0" borderId="0" xfId="0" applyNumberFormat="1" applyFont="1" applyAlignment="1">
      <alignment horizontal="center" vertical="top"/>
    </xf>
    <xf numFmtId="4" fontId="4" fillId="0" borderId="1" xfId="0" applyNumberFormat="1" applyFont="1" applyBorder="1" applyAlignment="1">
      <alignment horizontal="center" vertical="center"/>
    </xf>
    <xf numFmtId="9" fontId="4" fillId="0" borderId="1" xfId="0" applyNumberFormat="1" applyFont="1" applyBorder="1" applyAlignment="1">
      <alignment horizontal="center" vertical="top"/>
    </xf>
    <xf numFmtId="166" fontId="4" fillId="0" borderId="1" xfId="0" applyNumberFormat="1" applyFont="1" applyBorder="1" applyAlignment="1">
      <alignment horizontal="center" vertical="center"/>
    </xf>
    <xf numFmtId="2"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2" fontId="4" fillId="0" borderId="1" xfId="0" applyNumberFormat="1" applyFont="1" applyBorder="1" applyAlignment="1">
      <alignment horizontal="center" vertical="center"/>
    </xf>
    <xf numFmtId="4" fontId="5" fillId="0" borderId="12" xfId="0" applyNumberFormat="1" applyFont="1" applyBorder="1" applyAlignment="1">
      <alignment horizontal="center" vertical="center"/>
    </xf>
    <xf numFmtId="166" fontId="4" fillId="0" borderId="2" xfId="0" applyNumberFormat="1" applyFont="1" applyBorder="1" applyAlignment="1">
      <alignment horizontal="center" vertical="center"/>
    </xf>
    <xf numFmtId="4" fontId="5" fillId="0" borderId="12" xfId="1" applyNumberFormat="1" applyFont="1" applyBorder="1" applyAlignment="1">
      <alignment horizontal="center" vertical="center"/>
    </xf>
    <xf numFmtId="0" fontId="5" fillId="3" borderId="1" xfId="0" applyFont="1" applyFill="1" applyBorder="1" applyAlignment="1">
      <alignment horizontal="left" vertical="center" wrapText="1"/>
    </xf>
    <xf numFmtId="9" fontId="5" fillId="3" borderId="0" xfId="0" applyNumberFormat="1" applyFont="1" applyFill="1" applyAlignment="1">
      <alignment horizontal="center" vertical="center"/>
    </xf>
    <xf numFmtId="168" fontId="5" fillId="0" borderId="0" xfId="0" applyNumberFormat="1" applyFont="1" applyAlignment="1">
      <alignment horizontal="center" vertical="center"/>
    </xf>
    <xf numFmtId="9" fontId="5" fillId="3" borderId="1" xfId="0" applyNumberFormat="1" applyFont="1" applyFill="1" applyBorder="1" applyAlignment="1">
      <alignment horizontal="center" vertical="center"/>
    </xf>
    <xf numFmtId="166" fontId="7" fillId="3" borderId="0" xfId="0" applyNumberFormat="1" applyFont="1" applyFill="1" applyAlignment="1">
      <alignment horizontal="center" vertical="top" wrapText="1"/>
    </xf>
    <xf numFmtId="166" fontId="7" fillId="3" borderId="1" xfId="0" applyNumberFormat="1" applyFont="1" applyFill="1" applyBorder="1" applyAlignment="1">
      <alignment horizontal="center" vertical="top" wrapText="1"/>
    </xf>
    <xf numFmtId="0" fontId="5" fillId="0" borderId="1" xfId="1" applyFont="1" applyBorder="1" applyAlignment="1">
      <alignment horizontal="left" vertical="center" wrapText="1"/>
    </xf>
    <xf numFmtId="9" fontId="5" fillId="7" borderId="1" xfId="1" applyNumberFormat="1" applyFont="1" applyFill="1" applyBorder="1" applyAlignment="1">
      <alignment horizontal="center" vertical="center"/>
    </xf>
    <xf numFmtId="0" fontId="5" fillId="0" borderId="1" xfId="1" applyFont="1" applyBorder="1" applyAlignment="1">
      <alignment horizontal="center" vertical="center" wrapText="1"/>
    </xf>
    <xf numFmtId="2" fontId="5" fillId="0" borderId="1" xfId="1" applyNumberFormat="1" applyFont="1" applyBorder="1" applyAlignment="1">
      <alignment horizontal="center" vertical="center" wrapText="1"/>
    </xf>
    <xf numFmtId="4" fontId="0" fillId="0" borderId="1" xfId="0" applyNumberFormat="1" applyBorder="1" applyAlignment="1">
      <alignment horizontal="center" wrapText="1"/>
    </xf>
    <xf numFmtId="2" fontId="0" fillId="0" borderId="1" xfId="0" applyNumberFormat="1" applyBorder="1" applyAlignment="1">
      <alignment horizontal="center" wrapText="1"/>
    </xf>
    <xf numFmtId="0" fontId="0" fillId="0" borderId="1" xfId="0" applyBorder="1" applyAlignment="1">
      <alignment horizont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1" fillId="0" borderId="1" xfId="0" applyFont="1" applyBorder="1" applyAlignment="1">
      <alignment horizontal="center" wrapText="1"/>
    </xf>
    <xf numFmtId="0" fontId="4" fillId="0" borderId="1" xfId="0" applyFont="1" applyBorder="1" applyAlignment="1">
      <alignment horizontal="center" wrapText="1"/>
    </xf>
    <xf numFmtId="0" fontId="5" fillId="0" borderId="1" xfId="0" applyFont="1" applyBorder="1" applyAlignment="1">
      <alignment horizontal="left" vertical="top" wrapText="1"/>
    </xf>
    <xf numFmtId="0" fontId="4" fillId="0" borderId="12" xfId="0" applyFont="1" applyBorder="1" applyAlignment="1">
      <alignment horizontal="center" wrapText="1"/>
    </xf>
    <xf numFmtId="0" fontId="5" fillId="0" borderId="1" xfId="4" applyFont="1" applyBorder="1" applyAlignment="1">
      <alignment vertical="top" wrapText="1"/>
    </xf>
    <xf numFmtId="0" fontId="5" fillId="0" borderId="1" xfId="1" applyFont="1" applyBorder="1" applyAlignment="1">
      <alignment horizontal="center" vertical="center"/>
    </xf>
    <xf numFmtId="4" fontId="5" fillId="0" borderId="1" xfId="5" applyNumberFormat="1" applyFont="1" applyFill="1" applyBorder="1" applyAlignment="1">
      <alignment horizontal="center" vertical="center" shrinkToFit="1"/>
    </xf>
    <xf numFmtId="0" fontId="5" fillId="0" borderId="0" xfId="1" applyFont="1" applyAlignment="1">
      <alignment horizontal="center" vertical="center" wrapText="1"/>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11" xfId="1" applyFont="1" applyBorder="1" applyAlignment="1">
      <alignment horizontal="center" vertical="center" wrapText="1"/>
    </xf>
    <xf numFmtId="1" fontId="5" fillId="0" borderId="0" xfId="0" applyNumberFormat="1" applyFont="1" applyAlignment="1">
      <alignment horizontal="center" vertical="center"/>
    </xf>
    <xf numFmtId="1" fontId="5" fillId="0" borderId="1" xfId="0" applyNumberFormat="1" applyFont="1" applyBorder="1" applyAlignment="1">
      <alignment horizontal="center" vertical="center"/>
    </xf>
    <xf numFmtId="166" fontId="5" fillId="3" borderId="1" xfId="0" applyNumberFormat="1" applyFont="1" applyFill="1" applyBorder="1" applyAlignment="1">
      <alignment horizontal="center" vertical="top" wrapText="1"/>
    </xf>
    <xf numFmtId="0" fontId="5" fillId="3" borderId="1" xfId="0" applyFont="1" applyFill="1" applyBorder="1" applyAlignment="1">
      <alignment horizontal="left" vertical="top" wrapText="1"/>
    </xf>
    <xf numFmtId="0" fontId="5" fillId="0" borderId="1" xfId="0" applyFont="1" applyBorder="1" applyAlignment="1">
      <alignment horizontal="left"/>
    </xf>
    <xf numFmtId="166" fontId="5" fillId="0" borderId="1" xfId="0" applyNumberFormat="1" applyFont="1" applyBorder="1" applyAlignment="1">
      <alignment horizontal="center" vertical="top" wrapText="1"/>
    </xf>
    <xf numFmtId="166" fontId="5" fillId="0" borderId="1" xfId="0" applyNumberFormat="1" applyFont="1" applyBorder="1" applyAlignment="1">
      <alignment horizontal="center" wrapText="1"/>
    </xf>
    <xf numFmtId="166" fontId="5" fillId="0" borderId="1" xfId="0" applyNumberFormat="1" applyFont="1" applyBorder="1" applyAlignment="1">
      <alignment horizontal="center"/>
    </xf>
    <xf numFmtId="9" fontId="5" fillId="0" borderId="1" xfId="0" applyNumberFormat="1" applyFont="1" applyBorder="1" applyAlignment="1">
      <alignment horizontal="center" vertical="center"/>
    </xf>
    <xf numFmtId="0" fontId="5" fillId="0" borderId="11" xfId="0" applyFont="1" applyBorder="1" applyAlignment="1">
      <alignment horizontal="center" vertical="center" wrapText="1"/>
    </xf>
    <xf numFmtId="9" fontId="5" fillId="0" borderId="0" xfId="0" applyNumberFormat="1" applyFont="1" applyAlignment="1">
      <alignment horizontal="center" vertical="center"/>
    </xf>
    <xf numFmtId="0" fontId="5" fillId="0" borderId="0" xfId="0" applyFont="1" applyAlignment="1">
      <alignment horizontal="left" vertical="center" wrapText="1"/>
    </xf>
    <xf numFmtId="9" fontId="5" fillId="0" borderId="1" xfId="0" applyNumberFormat="1" applyFont="1" applyBorder="1" applyAlignment="1">
      <alignment horizontal="center" vertical="center" wrapText="1"/>
    </xf>
    <xf numFmtId="166" fontId="5" fillId="0" borderId="0" xfId="0" applyNumberFormat="1" applyFont="1" applyAlignment="1">
      <alignment horizontal="center" vertical="center" wrapText="1"/>
    </xf>
    <xf numFmtId="4" fontId="4" fillId="0" borderId="1" xfId="0" applyNumberFormat="1" applyFont="1" applyBorder="1" applyAlignment="1">
      <alignment horizontal="center"/>
    </xf>
    <xf numFmtId="0" fontId="12" fillId="0" borderId="1" xfId="0" applyFont="1" applyBorder="1" applyAlignment="1">
      <alignment horizontal="center" wrapText="1"/>
    </xf>
    <xf numFmtId="0" fontId="4" fillId="3" borderId="1" xfId="0" applyFont="1" applyFill="1" applyBorder="1" applyAlignment="1">
      <alignment horizontal="left" vertical="top" wrapText="1"/>
    </xf>
    <xf numFmtId="0" fontId="4" fillId="3" borderId="0" xfId="0" applyFont="1" applyFill="1" applyAlignment="1">
      <alignment horizontal="center" vertical="top" wrapText="1"/>
    </xf>
    <xf numFmtId="0" fontId="4" fillId="3" borderId="1" xfId="0" applyFont="1" applyFill="1" applyBorder="1" applyAlignment="1">
      <alignment horizontal="center" vertical="top" wrapText="1"/>
    </xf>
    <xf numFmtId="0" fontId="5" fillId="7" borderId="1" xfId="0" applyFont="1" applyFill="1" applyBorder="1" applyAlignment="1">
      <alignment horizontal="left" vertical="top" wrapText="1"/>
    </xf>
    <xf numFmtId="0" fontId="0" fillId="0" borderId="0" xfId="0"/>
    <xf numFmtId="0" fontId="5" fillId="7" borderId="1" xfId="0" applyFont="1" applyFill="1" applyBorder="1" applyAlignment="1">
      <alignment horizontal="center" vertical="top" wrapText="1"/>
    </xf>
    <xf numFmtId="0" fontId="5" fillId="7" borderId="0" xfId="0" applyFont="1" applyFill="1" applyAlignment="1">
      <alignment horizontal="center" vertical="top" wrapText="1"/>
    </xf>
    <xf numFmtId="166" fontId="5" fillId="7" borderId="1" xfId="0" applyNumberFormat="1" applyFont="1" applyFill="1" applyBorder="1" applyAlignment="1">
      <alignment horizontal="center" vertical="top" wrapText="1"/>
    </xf>
    <xf numFmtId="166" fontId="5" fillId="7" borderId="0" xfId="0" applyNumberFormat="1" applyFont="1" applyFill="1" applyAlignment="1">
      <alignment horizontal="center" vertical="top" wrapText="1"/>
    </xf>
    <xf numFmtId="166" fontId="5" fillId="0" borderId="0" xfId="0" applyNumberFormat="1" applyFont="1" applyAlignment="1">
      <alignment horizontal="center" vertical="top" wrapText="1"/>
    </xf>
    <xf numFmtId="166" fontId="5" fillId="3" borderId="0" xfId="0" applyNumberFormat="1" applyFont="1" applyFill="1" applyAlignment="1">
      <alignment horizontal="center" vertical="top" wrapText="1"/>
    </xf>
    <xf numFmtId="0" fontId="5" fillId="0" borderId="0" xfId="0" applyFont="1" applyAlignment="1">
      <alignment horizontal="center" vertical="top"/>
    </xf>
    <xf numFmtId="166" fontId="5" fillId="3" borderId="1" xfId="0" applyNumberFormat="1" applyFont="1" applyFill="1" applyBorder="1" applyAlignment="1">
      <alignment horizontal="center" vertical="top"/>
    </xf>
    <xf numFmtId="0" fontId="4" fillId="0" borderId="1" xfId="0" applyFont="1" applyBorder="1" applyAlignment="1">
      <alignment horizontal="left" vertical="top" wrapText="1"/>
    </xf>
    <xf numFmtId="0" fontId="5" fillId="0" borderId="1" xfId="0" applyFont="1" applyBorder="1" applyAlignment="1">
      <alignment vertical="center" wrapText="1"/>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4" fontId="5" fillId="0" borderId="7" xfId="0" applyNumberFormat="1" applyFont="1" applyBorder="1" applyAlignment="1">
      <alignment horizontal="center" vertical="center" wrapText="1"/>
    </xf>
    <xf numFmtId="166" fontId="5" fillId="0" borderId="11" xfId="0" applyNumberFormat="1" applyFont="1" applyBorder="1" applyAlignment="1">
      <alignment horizontal="center" vertical="center" wrapText="1"/>
    </xf>
    <xf numFmtId="4" fontId="5" fillId="0" borderId="1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0" fontId="5" fillId="0" borderId="13"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4" fillId="3" borderId="1" xfId="0" applyFont="1" applyFill="1" applyBorder="1" applyAlignment="1">
      <alignment horizontal="left" vertical="center"/>
    </xf>
    <xf numFmtId="0" fontId="4" fillId="3" borderId="0" xfId="0" applyFont="1" applyFill="1" applyAlignment="1">
      <alignment horizontal="center" vertical="center"/>
    </xf>
    <xf numFmtId="0" fontId="4" fillId="0" borderId="1" xfId="0" applyFont="1" applyBorder="1" applyAlignment="1">
      <alignment horizontal="left" vertical="center"/>
    </xf>
    <xf numFmtId="166" fontId="4" fillId="3" borderId="1" xfId="0" applyNumberFormat="1" applyFont="1" applyFill="1" applyBorder="1" applyAlignment="1">
      <alignment horizontal="center" vertical="center"/>
    </xf>
    <xf numFmtId="166" fontId="4" fillId="3" borderId="0" xfId="0" applyNumberFormat="1" applyFont="1" applyFill="1" applyAlignment="1">
      <alignment horizontal="center" vertical="center"/>
    </xf>
    <xf numFmtId="0" fontId="13" fillId="0" borderId="1" xfId="0" applyFont="1" applyBorder="1" applyAlignment="1">
      <alignment horizontal="center" vertical="top" wrapText="1"/>
    </xf>
    <xf numFmtId="0" fontId="5" fillId="0" borderId="12" xfId="0" applyFont="1" applyBorder="1" applyAlignment="1">
      <alignment horizontal="left" vertical="top" wrapText="1"/>
    </xf>
    <xf numFmtId="4" fontId="5" fillId="0" borderId="0" xfId="0" applyNumberFormat="1" applyFont="1" applyAlignment="1">
      <alignment horizontal="center" vertical="center" wrapText="1"/>
    </xf>
    <xf numFmtId="0" fontId="4" fillId="0" borderId="10" xfId="0" applyFont="1" applyBorder="1" applyAlignment="1">
      <alignment horizontal="center" vertical="center"/>
    </xf>
    <xf numFmtId="1" fontId="4" fillId="0" borderId="1" xfId="0" applyNumberFormat="1" applyFont="1" applyBorder="1" applyAlignment="1">
      <alignment horizontal="center" vertical="center" wrapText="1"/>
    </xf>
    <xf numFmtId="2" fontId="5" fillId="0" borderId="11" xfId="0" applyNumberFormat="1" applyFont="1" applyBorder="1" applyAlignment="1">
      <alignment horizontal="center" vertical="center" wrapText="1"/>
    </xf>
    <xf numFmtId="2" fontId="5" fillId="8" borderId="13" xfId="0" applyNumberFormat="1" applyFont="1" applyFill="1" applyBorder="1" applyAlignment="1">
      <alignment horizontal="center" vertical="center" wrapText="1"/>
    </xf>
    <xf numFmtId="1" fontId="4" fillId="0" borderId="0" xfId="0" applyNumberFormat="1" applyFont="1" applyAlignment="1">
      <alignment horizontal="center" vertical="center" wrapText="1"/>
    </xf>
    <xf numFmtId="0" fontId="4" fillId="0" borderId="2" xfId="0" applyFont="1" applyBorder="1" applyAlignment="1">
      <alignment horizontal="center" vertical="center" wrapText="1"/>
    </xf>
    <xf numFmtId="2" fontId="5" fillId="0" borderId="7" xfId="0" applyNumberFormat="1" applyFont="1" applyBorder="1" applyAlignment="1">
      <alignment horizontal="center" vertical="center" wrapText="1"/>
    </xf>
    <xf numFmtId="2" fontId="5" fillId="8" borderId="9" xfId="0" applyNumberFormat="1" applyFont="1" applyFill="1" applyBorder="1" applyAlignment="1">
      <alignment horizontal="center" vertical="center" wrapText="1"/>
    </xf>
    <xf numFmtId="0" fontId="8" fillId="0" borderId="0" xfId="0" applyFont="1" applyAlignment="1">
      <alignment horizontal="left" vertical="center" wrapText="1"/>
    </xf>
    <xf numFmtId="1" fontId="8" fillId="0" borderId="0" xfId="0" applyNumberFormat="1" applyFont="1" applyAlignment="1">
      <alignment horizontal="center" vertical="center" wrapText="1"/>
    </xf>
    <xf numFmtId="0" fontId="8" fillId="0" borderId="0" xfId="0" applyFont="1" applyAlignment="1">
      <alignment horizontal="center" vertical="center" wrapText="1"/>
    </xf>
    <xf numFmtId="2" fontId="5" fillId="8" borderId="1" xfId="0" applyNumberFormat="1" applyFont="1" applyFill="1" applyBorder="1" applyAlignment="1">
      <alignment horizontal="center" vertical="center" wrapText="1"/>
    </xf>
    <xf numFmtId="2" fontId="5" fillId="8" borderId="12"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1" fontId="4" fillId="3" borderId="0" xfId="0" applyNumberFormat="1" applyFont="1" applyFill="1" applyAlignment="1">
      <alignment horizontal="center" vertical="center" wrapText="1"/>
    </xf>
    <xf numFmtId="2" fontId="5" fillId="6" borderId="0" xfId="0" applyNumberFormat="1" applyFont="1" applyFill="1" applyAlignment="1">
      <alignment horizontal="center" vertical="center" wrapText="1"/>
    </xf>
    <xf numFmtId="0" fontId="5" fillId="8" borderId="1" xfId="0" applyFont="1" applyFill="1" applyBorder="1" applyAlignment="1">
      <alignment horizontal="center" vertical="center" wrapText="1"/>
    </xf>
    <xf numFmtId="0" fontId="5" fillId="8" borderId="12" xfId="0" applyFont="1" applyFill="1" applyBorder="1" applyAlignment="1">
      <alignment horizontal="center" vertical="center" wrapText="1"/>
    </xf>
    <xf numFmtId="2" fontId="14" fillId="8" borderId="1" xfId="0" applyNumberFormat="1" applyFont="1" applyFill="1" applyBorder="1" applyAlignment="1">
      <alignment horizontal="center" vertical="center" wrapText="1"/>
    </xf>
    <xf numFmtId="4" fontId="4" fillId="3" borderId="2" xfId="0" applyNumberFormat="1" applyFont="1" applyFill="1" applyBorder="1" applyAlignment="1">
      <alignment horizontal="center" vertical="center" wrapText="1"/>
    </xf>
    <xf numFmtId="0" fontId="8" fillId="0" borderId="10" xfId="0" applyFont="1" applyBorder="1" applyAlignment="1">
      <alignment horizontal="center" vertical="center"/>
    </xf>
    <xf numFmtId="4" fontId="4" fillId="0" borderId="2" xfId="0" applyNumberFormat="1" applyFont="1" applyBorder="1" applyAlignment="1">
      <alignment horizontal="center" vertical="center" wrapText="1"/>
    </xf>
    <xf numFmtId="170" fontId="4" fillId="0" borderId="2" xfId="0" applyNumberFormat="1" applyFont="1" applyBorder="1" applyAlignment="1">
      <alignment horizontal="center" vertical="center" wrapText="1"/>
    </xf>
    <xf numFmtId="0" fontId="5" fillId="6" borderId="4" xfId="0" applyFont="1" applyFill="1" applyBorder="1" applyAlignment="1">
      <alignment horizontal="left" vertical="top" wrapText="1"/>
    </xf>
    <xf numFmtId="2" fontId="5" fillId="8" borderId="0" xfId="0" applyNumberFormat="1" applyFont="1" applyFill="1" applyAlignment="1">
      <alignment horizontal="center" vertical="center" wrapText="1"/>
    </xf>
    <xf numFmtId="0" fontId="15" fillId="0" borderId="1" xfId="0" applyFont="1" applyBorder="1" applyAlignment="1">
      <alignment horizontal="left" wrapText="1"/>
    </xf>
    <xf numFmtId="0" fontId="4" fillId="0" borderId="0" xfId="0" applyFont="1" applyAlignment="1">
      <alignment horizontal="justify" vertical="top" wrapText="1"/>
    </xf>
    <xf numFmtId="1" fontId="5" fillId="0" borderId="0" xfId="0" applyNumberFormat="1" applyFont="1" applyAlignment="1">
      <alignment horizontal="center" vertical="center" wrapText="1"/>
    </xf>
    <xf numFmtId="4" fontId="5" fillId="0" borderId="2"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1" xfId="0" applyNumberFormat="1" applyFont="1" applyBorder="1" applyAlignment="1">
      <alignment horizontal="center" vertical="center" wrapText="1"/>
    </xf>
    <xf numFmtId="49" fontId="5" fillId="3" borderId="0" xfId="0" applyNumberFormat="1" applyFont="1" applyFill="1" applyAlignment="1">
      <alignment horizontal="center" vertical="center" wrapText="1"/>
    </xf>
    <xf numFmtId="49" fontId="5" fillId="3"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16" fillId="0" borderId="1" xfId="0" applyNumberFormat="1" applyFont="1" applyBorder="1" applyAlignment="1">
      <alignment horizontal="center" wrapText="1"/>
    </xf>
    <xf numFmtId="0" fontId="4" fillId="3" borderId="1" xfId="0" applyFont="1" applyFill="1" applyBorder="1" applyAlignment="1">
      <alignment horizontal="center" wrapText="1"/>
    </xf>
    <xf numFmtId="0" fontId="5" fillId="3" borderId="1" xfId="0" applyFont="1" applyFill="1" applyBorder="1" applyAlignment="1">
      <alignment vertical="center" wrapText="1"/>
    </xf>
    <xf numFmtId="0" fontId="4" fillId="3" borderId="1" xfId="0" applyFont="1" applyFill="1" applyBorder="1" applyAlignment="1">
      <alignment vertical="top" wrapText="1"/>
    </xf>
    <xf numFmtId="49" fontId="4" fillId="3" borderId="1" xfId="0" applyNumberFormat="1" applyFont="1" applyFill="1" applyBorder="1" applyAlignment="1">
      <alignment horizontal="center" vertical="center" wrapText="1"/>
    </xf>
    <xf numFmtId="2" fontId="5" fillId="0" borderId="0" xfId="0" applyNumberFormat="1" applyFont="1" applyAlignment="1">
      <alignment horizontal="center" vertical="top" wrapText="1"/>
    </xf>
    <xf numFmtId="4" fontId="5" fillId="0" borderId="1" xfId="1" applyNumberFormat="1" applyFont="1" applyBorder="1" applyAlignment="1">
      <alignment horizontal="center" vertical="top" wrapText="1"/>
    </xf>
    <xf numFmtId="2" fontId="5" fillId="0" borderId="1" xfId="0" applyNumberFormat="1" applyFont="1" applyBorder="1" applyAlignment="1">
      <alignment horizontal="center" vertical="top" wrapText="1"/>
    </xf>
    <xf numFmtId="0" fontId="5" fillId="0" borderId="1" xfId="1" applyFont="1" applyBorder="1" applyAlignment="1">
      <alignment horizontal="center" vertical="top" wrapText="1"/>
    </xf>
    <xf numFmtId="0" fontId="5" fillId="0" borderId="0" xfId="1" applyFont="1" applyAlignment="1">
      <alignment horizontal="center" vertical="top" wrapText="1"/>
    </xf>
    <xf numFmtId="4" fontId="5" fillId="0" borderId="1" xfId="2" applyNumberFormat="1" applyFont="1" applyBorder="1" applyAlignment="1">
      <alignment horizontal="center" vertical="top" wrapText="1"/>
    </xf>
    <xf numFmtId="0" fontId="4" fillId="0" borderId="1" xfId="0" applyFont="1" applyBorder="1" applyAlignment="1">
      <alignment horizontal="justify" vertical="center" wrapText="1"/>
    </xf>
    <xf numFmtId="4" fontId="5" fillId="0" borderId="1" xfId="1"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pplyProtection="1">
      <alignment horizontal="justify" vertical="center" wrapText="1"/>
    </xf>
    <xf numFmtId="0" fontId="4" fillId="0" borderId="4" xfId="0" applyFont="1" applyBorder="1" applyAlignment="1">
      <alignment vertical="top" wrapText="1"/>
    </xf>
    <xf numFmtId="4" fontId="4" fillId="0" borderId="1" xfId="0" applyNumberFormat="1" applyFont="1" applyBorder="1" applyAlignment="1">
      <alignment horizontal="center" wrapText="1"/>
    </xf>
    <xf numFmtId="0" fontId="4" fillId="0" borderId="0" xfId="0" applyFont="1" applyAlignment="1">
      <alignment vertical="top" wrapText="1"/>
    </xf>
    <xf numFmtId="0" fontId="7" fillId="0" borderId="12" xfId="0" applyFont="1" applyBorder="1" applyAlignment="1">
      <alignment horizontal="center" vertical="top" wrapText="1"/>
    </xf>
    <xf numFmtId="0" fontId="4" fillId="0" borderId="12" xfId="0" applyFont="1" applyBorder="1" applyAlignment="1">
      <alignment horizontal="center"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5" fillId="0" borderId="1" xfId="0" applyFont="1" applyBorder="1" applyAlignment="1">
      <alignment horizontal="center" wrapText="1"/>
    </xf>
    <xf numFmtId="4" fontId="5" fillId="0" borderId="1" xfId="0" applyNumberFormat="1" applyFont="1" applyBorder="1" applyAlignment="1">
      <alignment horizontal="center" wrapText="1"/>
    </xf>
    <xf numFmtId="0" fontId="5" fillId="0" borderId="0" xfId="0" applyFont="1" applyAlignment="1">
      <alignment horizontal="center" wrapText="1"/>
    </xf>
    <xf numFmtId="4" fontId="4" fillId="0" borderId="1" xfId="0" applyNumberFormat="1" applyFont="1" applyBorder="1" applyAlignment="1">
      <alignment horizontal="center" vertical="top" wrapText="1"/>
    </xf>
    <xf numFmtId="0" fontId="4" fillId="0" borderId="0" xfId="6" applyFont="1" applyAlignment="1">
      <alignment horizontal="center" vertical="top" wrapText="1"/>
    </xf>
    <xf numFmtId="0" fontId="4" fillId="0" borderId="1" xfId="6" applyFont="1" applyBorder="1" applyAlignment="1">
      <alignment horizontal="center" vertical="top" wrapText="1"/>
    </xf>
    <xf numFmtId="0" fontId="4" fillId="0" borderId="1" xfId="6" applyFont="1" applyBorder="1" applyAlignment="1">
      <alignment horizontal="center" wrapText="1"/>
    </xf>
    <xf numFmtId="0" fontId="4" fillId="0" borderId="12" xfId="6" applyFont="1" applyBorder="1" applyAlignment="1" applyProtection="1">
      <alignment horizontal="center" wrapText="1"/>
    </xf>
    <xf numFmtId="4" fontId="5" fillId="0" borderId="12" xfId="0" applyNumberFormat="1" applyFont="1" applyBorder="1" applyAlignment="1">
      <alignment horizontal="center" wrapText="1"/>
    </xf>
    <xf numFmtId="0" fontId="7" fillId="0" borderId="7" xfId="0" applyFont="1" applyBorder="1" applyAlignment="1">
      <alignment horizontal="center" vertical="top" wrapText="1"/>
    </xf>
    <xf numFmtId="0" fontId="4" fillId="0" borderId="7" xfId="0" applyFont="1" applyBorder="1" applyAlignment="1">
      <alignment horizontal="left" vertical="top" wrapText="1"/>
    </xf>
    <xf numFmtId="0" fontId="4" fillId="0" borderId="7" xfId="0" applyFont="1" applyBorder="1" applyAlignment="1">
      <alignment horizontal="center" vertical="top" wrapText="1"/>
    </xf>
    <xf numFmtId="0" fontId="5" fillId="0" borderId="7" xfId="0" applyFont="1" applyBorder="1" applyAlignment="1" applyProtection="1">
      <alignment horizontal="center" wrapText="1"/>
    </xf>
    <xf numFmtId="4" fontId="5" fillId="0" borderId="7" xfId="0" applyNumberFormat="1" applyFont="1" applyBorder="1" applyAlignment="1">
      <alignment horizontal="center" wrapText="1"/>
    </xf>
    <xf numFmtId="0" fontId="7" fillId="0" borderId="11" xfId="0" applyFont="1" applyBorder="1" applyAlignment="1">
      <alignment horizontal="center" vertical="top" wrapText="1"/>
    </xf>
    <xf numFmtId="0" fontId="4" fillId="0" borderId="17" xfId="0" applyFont="1" applyBorder="1" applyAlignment="1">
      <alignment horizontal="left" vertical="top" wrapText="1"/>
    </xf>
    <xf numFmtId="0" fontId="4" fillId="0" borderId="9" xfId="0" applyFont="1" applyBorder="1" applyAlignment="1">
      <alignment horizontal="center" vertical="top" wrapText="1"/>
    </xf>
    <xf numFmtId="0" fontId="5" fillId="0" borderId="9" xfId="0" applyFont="1" applyBorder="1" applyAlignment="1" applyProtection="1">
      <alignment horizontal="center" wrapText="1"/>
    </xf>
    <xf numFmtId="4" fontId="5" fillId="0" borderId="11" xfId="0" applyNumberFormat="1" applyFont="1" applyBorder="1" applyAlignment="1">
      <alignment horizontal="center" wrapText="1"/>
    </xf>
    <xf numFmtId="0" fontId="5" fillId="0" borderId="1" xfId="0" applyFont="1" applyBorder="1" applyAlignment="1" applyProtection="1">
      <alignment horizontal="center" wrapText="1"/>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2" xfId="0" applyFont="1" applyBorder="1" applyAlignment="1">
      <alignment vertical="top" wrapText="1"/>
    </xf>
    <xf numFmtId="0" fontId="5" fillId="0" borderId="4" xfId="0" applyFont="1" applyBorder="1" applyAlignment="1">
      <alignment vertical="top" wrapText="1"/>
    </xf>
    <xf numFmtId="9" fontId="5" fillId="0" borderId="2" xfId="0" applyNumberFormat="1"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pplyProtection="1">
      <alignment horizontal="left" vertical="center" wrapText="1"/>
    </xf>
    <xf numFmtId="0" fontId="5" fillId="0" borderId="2" xfId="0" applyFont="1" applyBorder="1" applyAlignment="1" applyProtection="1">
      <alignment horizontal="center" vertical="center" wrapText="1"/>
    </xf>
    <xf numFmtId="9" fontId="5" fillId="0" borderId="2" xfId="0" applyNumberFormat="1" applyFont="1" applyBorder="1" applyAlignment="1" applyProtection="1">
      <alignment horizontal="center" vertical="center" wrapText="1"/>
    </xf>
    <xf numFmtId="9" fontId="5" fillId="0" borderId="12" xfId="0" applyNumberFormat="1" applyFont="1" applyBorder="1" applyAlignment="1" applyProtection="1">
      <alignment horizontal="center" vertical="center" wrapText="1"/>
    </xf>
    <xf numFmtId="3" fontId="5" fillId="0" borderId="12" xfId="0" applyNumberFormat="1" applyFont="1" applyBorder="1" applyAlignment="1" applyProtection="1">
      <alignment horizontal="center" vertical="center" wrapText="1"/>
    </xf>
    <xf numFmtId="0" fontId="5" fillId="0" borderId="0" xfId="0" applyFont="1" applyAlignment="1" applyProtection="1">
      <alignment horizontal="left" vertical="center" wrapText="1"/>
    </xf>
    <xf numFmtId="9" fontId="5" fillId="0" borderId="1" xfId="0" applyNumberFormat="1" applyFont="1" applyBorder="1" applyAlignment="1" applyProtection="1">
      <alignment horizontal="center" vertical="center" wrapText="1"/>
    </xf>
    <xf numFmtId="168" fontId="5" fillId="0" borderId="12" xfId="0" applyNumberFormat="1" applyFont="1" applyBorder="1" applyAlignment="1" applyProtection="1">
      <alignment horizontal="center" vertical="center" wrapText="1"/>
    </xf>
    <xf numFmtId="3" fontId="5" fillId="0" borderId="1" xfId="0" applyNumberFormat="1" applyFont="1" applyBorder="1" applyAlignment="1">
      <alignment horizontal="center" vertical="center" wrapText="1"/>
    </xf>
    <xf numFmtId="9" fontId="5" fillId="0" borderId="0" xfId="0" applyNumberFormat="1" applyFont="1" applyAlignment="1">
      <alignment horizontal="center" vertical="center" wrapText="1"/>
    </xf>
    <xf numFmtId="9" fontId="5" fillId="6" borderId="1" xfId="0" applyNumberFormat="1" applyFont="1" applyFill="1" applyBorder="1" applyAlignment="1">
      <alignment horizontal="center" vertical="center" wrapText="1"/>
    </xf>
    <xf numFmtId="9" fontId="4" fillId="0" borderId="1" xfId="8" applyNumberFormat="1" applyFont="1" applyBorder="1" applyAlignment="1">
      <alignment horizontal="center" vertical="center" wrapText="1"/>
    </xf>
    <xf numFmtId="9" fontId="4" fillId="0" borderId="0" xfId="8" applyNumberFormat="1" applyFont="1" applyAlignment="1">
      <alignment horizontal="center" vertical="center" wrapText="1"/>
    </xf>
    <xf numFmtId="9" fontId="4" fillId="0" borderId="1" xfId="8" applyNumberFormat="1" applyFont="1" applyBorder="1" applyAlignment="1">
      <alignment horizontal="center" vertical="center"/>
    </xf>
    <xf numFmtId="9" fontId="4" fillId="0" borderId="0" xfId="8" applyNumberFormat="1" applyFont="1" applyAlignment="1">
      <alignment horizontal="center" vertical="center"/>
    </xf>
    <xf numFmtId="9" fontId="4" fillId="0" borderId="0" xfId="8" applyNumberFormat="1" applyFont="1" applyAlignment="1">
      <alignment horizontal="center" vertical="center" wrapText="1" shrinkToFit="1"/>
    </xf>
    <xf numFmtId="9" fontId="4" fillId="0" borderId="1" xfId="8" applyNumberFormat="1" applyFont="1" applyBorder="1" applyAlignment="1">
      <alignment horizontal="center" vertical="center" shrinkToFit="1"/>
    </xf>
    <xf numFmtId="9" fontId="4" fillId="0" borderId="1" xfId="8" applyNumberFormat="1" applyFont="1" applyBorder="1" applyAlignment="1">
      <alignment horizontal="center" vertical="center" wrapText="1" shrinkToFit="1"/>
    </xf>
    <xf numFmtId="9" fontId="4" fillId="0" borderId="0" xfId="8" applyNumberFormat="1" applyFont="1" applyAlignment="1">
      <alignment horizontal="center" vertical="center" shrinkToFit="1"/>
    </xf>
    <xf numFmtId="0" fontId="18" fillId="6" borderId="1" xfId="0" applyFont="1" applyFill="1" applyBorder="1" applyAlignment="1">
      <alignment horizontal="center" vertical="center" wrapText="1"/>
    </xf>
    <xf numFmtId="1" fontId="5" fillId="3" borderId="0" xfId="0" applyNumberFormat="1" applyFont="1" applyFill="1" applyAlignment="1">
      <alignment horizontal="center" vertical="center" wrapText="1"/>
    </xf>
    <xf numFmtId="0" fontId="4" fillId="0" borderId="12" xfId="0" applyFont="1" applyBorder="1" applyAlignment="1">
      <alignment horizontal="center" vertical="center"/>
    </xf>
    <xf numFmtId="164" fontId="5" fillId="3" borderId="1" xfId="2" applyNumberFormat="1" applyFont="1" applyFill="1" applyBorder="1" applyAlignment="1">
      <alignment horizontal="center" vertical="center" wrapText="1"/>
    </xf>
    <xf numFmtId="164" fontId="5" fillId="3" borderId="1" xfId="2" applyNumberFormat="1" applyFont="1" applyFill="1" applyBorder="1" applyAlignment="1">
      <alignment horizontal="center" vertical="center"/>
    </xf>
    <xf numFmtId="0" fontId="5" fillId="0" borderId="2" xfId="0" applyFont="1" applyBorder="1" applyAlignment="1">
      <alignment horizontal="left" vertical="center" wrapText="1"/>
    </xf>
    <xf numFmtId="164" fontId="5" fillId="0" borderId="15" xfId="2" applyNumberFormat="1" applyFont="1" applyBorder="1" applyAlignment="1">
      <alignment horizontal="center" vertical="center"/>
    </xf>
    <xf numFmtId="164" fontId="5" fillId="3" borderId="12" xfId="2" applyNumberFormat="1" applyFont="1" applyFill="1" applyBorder="1" applyAlignment="1">
      <alignment horizontal="center" vertical="center" wrapText="1"/>
    </xf>
    <xf numFmtId="164" fontId="5" fillId="3" borderId="12" xfId="2" applyNumberFormat="1" applyFont="1" applyFill="1" applyBorder="1" applyAlignment="1">
      <alignment horizontal="center" vertical="center"/>
    </xf>
    <xf numFmtId="4" fontId="4" fillId="0" borderId="12" xfId="0" applyNumberFormat="1" applyFont="1" applyBorder="1" applyAlignment="1">
      <alignment horizontal="center" vertical="center"/>
    </xf>
    <xf numFmtId="2" fontId="4" fillId="0" borderId="1" xfId="0" applyNumberFormat="1" applyFont="1" applyBorder="1" applyAlignment="1">
      <alignment horizontal="center" vertical="center" wrapText="1"/>
    </xf>
    <xf numFmtId="2" fontId="4" fillId="0" borderId="0" xfId="0" applyNumberFormat="1" applyFont="1" applyAlignment="1">
      <alignment horizontal="center" vertical="center" wrapText="1"/>
    </xf>
    <xf numFmtId="0" fontId="5" fillId="3" borderId="0" xfId="0" applyFont="1" applyFill="1" applyAlignment="1">
      <alignment horizontal="center" vertical="center"/>
    </xf>
    <xf numFmtId="2" fontId="5" fillId="0" borderId="1" xfId="0" applyNumberFormat="1" applyFont="1" applyBorder="1" applyAlignment="1">
      <alignment horizontal="center" vertical="center"/>
    </xf>
    <xf numFmtId="168" fontId="5"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166" fontId="5" fillId="0" borderId="0" xfId="0" applyNumberFormat="1" applyFont="1" applyAlignment="1">
      <alignment horizontal="center" vertical="center"/>
    </xf>
    <xf numFmtId="166" fontId="5" fillId="0" borderId="1" xfId="0" applyNumberFormat="1" applyFont="1" applyBorder="1" applyAlignment="1">
      <alignment horizontal="center" vertical="center"/>
    </xf>
    <xf numFmtId="0" fontId="5" fillId="3" borderId="1" xfId="0" applyFont="1" applyFill="1" applyBorder="1" applyAlignment="1">
      <alignment horizontal="left" vertical="center"/>
    </xf>
    <xf numFmtId="1" fontId="5" fillId="0" borderId="2" xfId="0" applyNumberFormat="1" applyFont="1" applyBorder="1" applyAlignment="1">
      <alignment horizontal="center" vertical="center" wrapText="1"/>
    </xf>
    <xf numFmtId="1" fontId="4" fillId="0" borderId="2"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center" vertical="center"/>
    </xf>
    <xf numFmtId="4" fontId="19" fillId="0" borderId="0" xfId="0" applyNumberFormat="1"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12" xfId="0" applyFont="1" applyBorder="1" applyAlignment="1">
      <alignment horizontal="center" vertical="top" wrapText="1"/>
    </xf>
    <xf numFmtId="0" fontId="17" fillId="0" borderId="1" xfId="0" applyFont="1" applyBorder="1" applyAlignment="1">
      <alignment horizontal="center" vertical="top" wrapText="1"/>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4" fontId="4" fillId="0" borderId="12" xfId="0" applyNumberFormat="1" applyFont="1" applyBorder="1" applyAlignment="1">
      <alignment horizontal="center" wrapText="1"/>
    </xf>
    <xf numFmtId="4" fontId="4" fillId="0" borderId="11" xfId="0" applyNumberFormat="1" applyFont="1" applyBorder="1" applyAlignment="1">
      <alignment horizontal="center" wrapText="1"/>
    </xf>
    <xf numFmtId="0" fontId="7" fillId="0" borderId="7" xfId="0" applyFont="1" applyBorder="1" applyAlignment="1">
      <alignment horizontal="center" vertical="top" wrapText="1"/>
    </xf>
    <xf numFmtId="0" fontId="17" fillId="0" borderId="7" xfId="0" applyFont="1" applyBorder="1" applyAlignment="1">
      <alignment horizontal="center" vertical="top" wrapText="1"/>
    </xf>
    <xf numFmtId="0" fontId="4" fillId="0" borderId="7" xfId="0" applyFont="1" applyBorder="1" applyAlignment="1">
      <alignment horizontal="left" vertical="top" wrapText="1"/>
    </xf>
    <xf numFmtId="0" fontId="4" fillId="0" borderId="7" xfId="0" applyFont="1" applyBorder="1" applyAlignment="1">
      <alignment horizontal="center" vertical="top" wrapText="1"/>
    </xf>
    <xf numFmtId="0" fontId="4" fillId="0" borderId="7" xfId="0" applyFont="1" applyBorder="1" applyAlignment="1" applyProtection="1">
      <alignment horizontal="center" wrapText="1"/>
    </xf>
    <xf numFmtId="4" fontId="4" fillId="0" borderId="7" xfId="0" applyNumberFormat="1" applyFont="1" applyBorder="1" applyAlignment="1">
      <alignment horizontal="center" vertical="top" wrapText="1"/>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5" fillId="3" borderId="6"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49" fontId="5" fillId="0" borderId="12"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 fontId="4" fillId="0" borderId="12" xfId="0" applyNumberFormat="1" applyFont="1" applyBorder="1" applyAlignment="1">
      <alignment horizontal="center" vertical="center"/>
    </xf>
    <xf numFmtId="4" fontId="4" fillId="0" borderId="11" xfId="0" applyNumberFormat="1" applyFont="1" applyBorder="1" applyAlignment="1">
      <alignment horizontal="center" vertical="center"/>
    </xf>
    <xf numFmtId="0" fontId="17" fillId="0" borderId="13" xfId="0" applyFont="1" applyBorder="1" applyAlignment="1">
      <alignment horizontal="center" vertical="center"/>
    </xf>
    <xf numFmtId="0" fontId="17" fillId="0" borderId="11" xfId="0" applyFont="1" applyBorder="1" applyAlignment="1">
      <alignment horizontal="center" vertical="center"/>
    </xf>
  </cellXfs>
  <cellStyles count="9">
    <cellStyle name="Excel Built-in Normal" xfId="1"/>
    <cellStyle name="Excel Built-in Normal 1" xfId="2"/>
    <cellStyle name="Excel Built-in Percent" xfId="3"/>
    <cellStyle name="xl61" xfId="4"/>
    <cellStyle name="xl64" xfId="5"/>
    <cellStyle name="Гиперссылка" xfId="6" builtinId="8"/>
    <cellStyle name="Обычный" xfId="0" builtinId="0"/>
    <cellStyle name="Обычный 2" xfId="7"/>
    <cellStyle name="Процентный"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arm_econ3/Desktop/DISK%20D/&#1053;&#1072;&#1076;&#1103;/2024/&#1087;&#1080;&#1089;&#1100;&#1084;&#1072;/&#1056;&#1077;&#1077;&#1089;&#1090;&#1088;%20&#1093;&#1086;&#1079;.%20&#1089;&#1091;&#1073;.%20%20&#1089;%20&#1076;&#1086;&#1083;.%20&#1091;&#1095;.%2050%20&#1080;%20&#1073;&#1086;&#1083;&#1077;&#1077;/&#1052;&#1059;%20&#1056;&#1077;&#1077;&#1089;&#1090;&#1088;%20&#1093;&#1086;&#1079;.%20&#1089;&#1091;&#1073;&#1098;&#1077;&#1082;&#1090;&#1086;&#1074;%20&#1073;&#1091;&#1093;&#1075;&#1072;&#1083;&#1090;&#1077;&#1088;%20&#1076;&#1072;&#1085;&#1085;&#1099;&#1077;%20&#1079;&#1072;%202023%20&#1075;&#1086;&#1076;%20&#1087;&#1086;%20&#1073;&#1102;&#1076;&#1078;&#1077;&#1090;&#1085;&#1099;&#1084;%20&#1091;&#1095;&#1088;&#1077;&#1078;&#1076;&#1077;&#10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МСУ"/>
      <sheetName val="органы исп. власти"/>
      <sheetName val="Лист3"/>
    </sheetNames>
    <sheetDataSet>
      <sheetData sheetId="0" refreshError="1"/>
      <sheetData sheetId="1" refreshError="1">
        <row r="9">
          <cell r="D9" t="str">
            <v xml:space="preserve"> Кадастровая деятельность </v>
          </cell>
        </row>
      </sheetData>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rusprofile.ru/codes/854100/chuvashskaya-respublika" TargetMode="External"/><Relationship Id="rId2" Type="http://schemas.openxmlformats.org/officeDocument/2006/relationships/hyperlink" Target="https://www.rusprofile.ru/codes/854100/chuvashskaya-respublika" TargetMode="External"/><Relationship Id="rId1" Type="http://schemas.openxmlformats.org/officeDocument/2006/relationships/hyperlink" Target="http://gov.cap.ru/Default.aspx?gov_id=825" TargetMode="External"/><Relationship Id="rId6" Type="http://schemas.openxmlformats.org/officeDocument/2006/relationships/hyperlink" Target="https://www.rusprofile.ru/codes/910200/chuvashskaya-respublika" TargetMode="External"/><Relationship Id="rId5" Type="http://schemas.openxmlformats.org/officeDocument/2006/relationships/hyperlink" Target="https://www.rusprofile.ru/codes/910100/chuvashskaya-respublika" TargetMode="External"/><Relationship Id="rId4" Type="http://schemas.openxmlformats.org/officeDocument/2006/relationships/hyperlink" Target="https://www.rusprofile.ru/codes/854100/chuvashskaya-respublik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362"/>
  <sheetViews>
    <sheetView tabSelected="1" zoomScale="70" workbookViewId="0">
      <selection activeCell="A6" sqref="A6"/>
    </sheetView>
  </sheetViews>
  <sheetFormatPr defaultColWidth="9.140625" defaultRowHeight="12.75" x14ac:dyDescent="0.25"/>
  <cols>
    <col min="1" max="1" width="11.28515625" style="1" bestFit="1" customWidth="1"/>
    <col min="2" max="2" width="74.42578125" style="2" customWidth="1"/>
    <col min="3" max="3" width="30.28515625" style="1" customWidth="1"/>
    <col min="4" max="4" width="39.7109375" style="1" customWidth="1"/>
    <col min="5" max="5" width="21.7109375" style="1" customWidth="1"/>
    <col min="6" max="6" width="24.5703125" style="1" customWidth="1"/>
    <col min="7" max="7" width="29.85546875" style="3" customWidth="1"/>
    <col min="8" max="8" width="31.42578125" style="1" customWidth="1"/>
    <col min="9" max="9" width="19" style="1" customWidth="1"/>
    <col min="10" max="16384" width="9.140625" style="1"/>
  </cols>
  <sheetData>
    <row r="3" spans="1:7" ht="89.25" x14ac:dyDescent="0.25">
      <c r="A3" s="4" t="s">
        <v>0</v>
      </c>
      <c r="B3" s="5" t="s">
        <v>1</v>
      </c>
      <c r="C3" s="5" t="s">
        <v>2</v>
      </c>
      <c r="D3" s="5" t="s">
        <v>3</v>
      </c>
      <c r="E3" s="5" t="s">
        <v>4</v>
      </c>
      <c r="F3" s="5" t="s">
        <v>5</v>
      </c>
      <c r="G3" s="6" t="s">
        <v>6</v>
      </c>
    </row>
    <row r="4" spans="1:7" ht="37.15" customHeight="1" x14ac:dyDescent="0.25">
      <c r="A4" s="343" t="s">
        <v>7</v>
      </c>
      <c r="B4" s="344"/>
      <c r="C4" s="344"/>
      <c r="D4" s="344"/>
      <c r="E4" s="344"/>
      <c r="F4" s="344"/>
      <c r="G4" s="345"/>
    </row>
    <row r="5" spans="1:7" ht="54" customHeight="1" x14ac:dyDescent="0.25">
      <c r="A5" s="7">
        <v>1</v>
      </c>
      <c r="B5" s="8" t="s">
        <v>8</v>
      </c>
      <c r="C5" s="9">
        <v>100</v>
      </c>
      <c r="D5" s="10" t="s">
        <v>9</v>
      </c>
      <c r="E5" s="11">
        <v>6.7</v>
      </c>
      <c r="F5" s="12">
        <v>6.7</v>
      </c>
      <c r="G5" s="13">
        <v>22509.81</v>
      </c>
    </row>
    <row r="6" spans="1:7" ht="40.9" customHeight="1" x14ac:dyDescent="0.25">
      <c r="A6" s="7">
        <f t="shared" ref="A6:A10" si="0">A5+1</f>
        <v>2</v>
      </c>
      <c r="B6" s="8" t="s">
        <v>10</v>
      </c>
      <c r="C6" s="10">
        <v>100</v>
      </c>
      <c r="D6" s="9" t="s">
        <v>9</v>
      </c>
      <c r="E6" s="12">
        <v>0.4</v>
      </c>
      <c r="F6" s="11">
        <v>0.4</v>
      </c>
      <c r="G6" s="13">
        <v>292443.14</v>
      </c>
    </row>
    <row r="7" spans="1:7" ht="40.9" customHeight="1" x14ac:dyDescent="0.25">
      <c r="A7" s="7">
        <f t="shared" si="0"/>
        <v>3</v>
      </c>
      <c r="B7" s="8" t="s">
        <v>11</v>
      </c>
      <c r="C7" s="9">
        <v>100</v>
      </c>
      <c r="D7" s="10" t="s">
        <v>9</v>
      </c>
      <c r="E7" s="11">
        <v>7.4</v>
      </c>
      <c r="F7" s="12">
        <v>7.4</v>
      </c>
      <c r="G7" s="13">
        <v>116329.5</v>
      </c>
    </row>
    <row r="8" spans="1:7" ht="41.45" customHeight="1" x14ac:dyDescent="0.25">
      <c r="A8" s="7">
        <f t="shared" si="0"/>
        <v>4</v>
      </c>
      <c r="B8" s="8" t="s">
        <v>12</v>
      </c>
      <c r="C8" s="10">
        <v>100</v>
      </c>
      <c r="D8" s="9" t="s">
        <v>9</v>
      </c>
      <c r="E8" s="12">
        <v>18</v>
      </c>
      <c r="F8" s="11">
        <v>18</v>
      </c>
      <c r="G8" s="13">
        <v>175952.44</v>
      </c>
    </row>
    <row r="9" spans="1:7" ht="51" customHeight="1" x14ac:dyDescent="0.25">
      <c r="A9" s="7">
        <f t="shared" si="0"/>
        <v>5</v>
      </c>
      <c r="B9" s="8" t="s">
        <v>13</v>
      </c>
      <c r="C9" s="9">
        <v>100</v>
      </c>
      <c r="D9" s="10" t="s">
        <v>9</v>
      </c>
      <c r="E9" s="11">
        <v>19.899999999999999</v>
      </c>
      <c r="F9" s="12">
        <v>19.899999999999999</v>
      </c>
      <c r="G9" s="13">
        <v>22327.27</v>
      </c>
    </row>
    <row r="10" spans="1:7" ht="43.9" customHeight="1" x14ac:dyDescent="0.25">
      <c r="A10" s="7">
        <f t="shared" si="0"/>
        <v>6</v>
      </c>
      <c r="B10" s="8" t="s">
        <v>14</v>
      </c>
      <c r="C10" s="10">
        <v>100</v>
      </c>
      <c r="D10" s="9" t="s">
        <v>9</v>
      </c>
      <c r="E10" s="12">
        <v>24.05</v>
      </c>
      <c r="F10" s="11">
        <v>24.05</v>
      </c>
      <c r="G10" s="13">
        <v>26960.639999999999</v>
      </c>
    </row>
    <row r="11" spans="1:7" ht="51.6" customHeight="1" x14ac:dyDescent="0.25">
      <c r="A11" s="7">
        <f t="shared" ref="A11:A22" si="1">A10+1</f>
        <v>7</v>
      </c>
      <c r="B11" s="8" t="s">
        <v>15</v>
      </c>
      <c r="C11" s="9">
        <v>100</v>
      </c>
      <c r="D11" s="10" t="s">
        <v>9</v>
      </c>
      <c r="E11" s="11">
        <v>37.1</v>
      </c>
      <c r="F11" s="12">
        <v>37.1</v>
      </c>
      <c r="G11" s="13">
        <v>52378.8</v>
      </c>
    </row>
    <row r="12" spans="1:7" ht="50.45" customHeight="1" x14ac:dyDescent="0.25">
      <c r="A12" s="7">
        <f t="shared" si="1"/>
        <v>8</v>
      </c>
      <c r="B12" s="8" t="s">
        <v>16</v>
      </c>
      <c r="C12" s="10">
        <v>100</v>
      </c>
      <c r="D12" s="9" t="s">
        <v>9</v>
      </c>
      <c r="E12" s="12">
        <v>9.8000000000000007</v>
      </c>
      <c r="F12" s="11">
        <v>9.8000000000000007</v>
      </c>
      <c r="G12" s="13">
        <v>83767.740000000005</v>
      </c>
    </row>
    <row r="13" spans="1:7" ht="40.15" customHeight="1" x14ac:dyDescent="0.25">
      <c r="A13" s="7">
        <f t="shared" si="1"/>
        <v>9</v>
      </c>
      <c r="B13" s="8" t="s">
        <v>17</v>
      </c>
      <c r="C13" s="9">
        <v>100</v>
      </c>
      <c r="D13" s="10" t="s">
        <v>9</v>
      </c>
      <c r="E13" s="11">
        <v>0</v>
      </c>
      <c r="F13" s="12">
        <v>6.0000000000000002E-5</v>
      </c>
      <c r="G13" s="13">
        <v>20525.63</v>
      </c>
    </row>
    <row r="14" spans="1:7" ht="45.6" customHeight="1" x14ac:dyDescent="0.25">
      <c r="A14" s="7">
        <f t="shared" si="1"/>
        <v>10</v>
      </c>
      <c r="B14" s="8" t="s">
        <v>18</v>
      </c>
      <c r="C14" s="10">
        <v>100</v>
      </c>
      <c r="D14" s="9" t="s">
        <v>9</v>
      </c>
      <c r="E14" s="12">
        <v>9.9600000000000009</v>
      </c>
      <c r="F14" s="11">
        <v>9.9600000000000009</v>
      </c>
      <c r="G14" s="13">
        <v>28555.98</v>
      </c>
    </row>
    <row r="15" spans="1:7" ht="36" customHeight="1" x14ac:dyDescent="0.25">
      <c r="A15" s="7">
        <f t="shared" si="1"/>
        <v>11</v>
      </c>
      <c r="B15" s="8" t="s">
        <v>19</v>
      </c>
      <c r="C15" s="9">
        <v>100</v>
      </c>
      <c r="D15" s="10" t="s">
        <v>9</v>
      </c>
      <c r="E15" s="11">
        <v>3.07</v>
      </c>
      <c r="F15" s="12">
        <v>3.07</v>
      </c>
      <c r="G15" s="13">
        <v>22458.39</v>
      </c>
    </row>
    <row r="16" spans="1:7" ht="35.450000000000003" customHeight="1" x14ac:dyDescent="0.25">
      <c r="A16" s="7">
        <f t="shared" si="1"/>
        <v>12</v>
      </c>
      <c r="B16" s="8" t="s">
        <v>20</v>
      </c>
      <c r="C16" s="10">
        <v>100</v>
      </c>
      <c r="D16" s="9" t="s">
        <v>9</v>
      </c>
      <c r="E16" s="12">
        <v>13.9</v>
      </c>
      <c r="F16" s="11">
        <v>13.9</v>
      </c>
      <c r="G16" s="13">
        <v>20432.34</v>
      </c>
    </row>
    <row r="17" spans="1:7" ht="36" customHeight="1" x14ac:dyDescent="0.25">
      <c r="A17" s="7">
        <f t="shared" si="1"/>
        <v>13</v>
      </c>
      <c r="B17" s="8" t="s">
        <v>21</v>
      </c>
      <c r="C17" s="9">
        <v>100</v>
      </c>
      <c r="D17" s="10" t="s">
        <v>9</v>
      </c>
      <c r="E17" s="11">
        <v>18.399999999999999</v>
      </c>
      <c r="F17" s="12">
        <v>18.399999999999999</v>
      </c>
      <c r="G17" s="13">
        <v>29870.81</v>
      </c>
    </row>
    <row r="18" spans="1:7" ht="53.45" customHeight="1" x14ac:dyDescent="0.25">
      <c r="A18" s="7">
        <f t="shared" si="1"/>
        <v>14</v>
      </c>
      <c r="B18" s="8" t="s">
        <v>22</v>
      </c>
      <c r="C18" s="10">
        <v>100</v>
      </c>
      <c r="D18" s="9" t="s">
        <v>9</v>
      </c>
      <c r="E18" s="12">
        <v>13.8</v>
      </c>
      <c r="F18" s="11">
        <v>13.8</v>
      </c>
      <c r="G18" s="13">
        <v>67353.320000000007</v>
      </c>
    </row>
    <row r="19" spans="1:7" ht="50.45" customHeight="1" x14ac:dyDescent="0.25">
      <c r="A19" s="7">
        <f t="shared" si="1"/>
        <v>15</v>
      </c>
      <c r="B19" s="8" t="s">
        <v>23</v>
      </c>
      <c r="C19" s="9">
        <v>100</v>
      </c>
      <c r="D19" s="10" t="s">
        <v>9</v>
      </c>
      <c r="E19" s="11">
        <v>59.7</v>
      </c>
      <c r="F19" s="12">
        <v>59.7</v>
      </c>
      <c r="G19" s="13">
        <v>43199.46</v>
      </c>
    </row>
    <row r="20" spans="1:7" ht="52.15" customHeight="1" x14ac:dyDescent="0.25">
      <c r="A20" s="7">
        <f t="shared" si="1"/>
        <v>16</v>
      </c>
      <c r="B20" s="8" t="s">
        <v>24</v>
      </c>
      <c r="C20" s="10">
        <v>100</v>
      </c>
      <c r="D20" s="9" t="s">
        <v>9</v>
      </c>
      <c r="E20" s="12">
        <v>14.4</v>
      </c>
      <c r="F20" s="11">
        <v>14.4</v>
      </c>
      <c r="G20" s="13">
        <v>226819.55</v>
      </c>
    </row>
    <row r="21" spans="1:7" ht="51.6" customHeight="1" x14ac:dyDescent="0.25">
      <c r="A21" s="7">
        <f t="shared" si="1"/>
        <v>17</v>
      </c>
      <c r="B21" s="8" t="s">
        <v>25</v>
      </c>
      <c r="C21" s="9">
        <v>100</v>
      </c>
      <c r="D21" s="10" t="s">
        <v>9</v>
      </c>
      <c r="E21" s="11">
        <v>20.36</v>
      </c>
      <c r="F21" s="12">
        <v>20.36</v>
      </c>
      <c r="G21" s="13">
        <v>236143.16</v>
      </c>
    </row>
    <row r="22" spans="1:7" ht="49.15" customHeight="1" x14ac:dyDescent="0.25">
      <c r="A22" s="7">
        <f t="shared" si="1"/>
        <v>18</v>
      </c>
      <c r="B22" s="8" t="s">
        <v>26</v>
      </c>
      <c r="C22" s="10">
        <v>100</v>
      </c>
      <c r="D22" s="9" t="s">
        <v>27</v>
      </c>
      <c r="E22" s="12">
        <v>27.7</v>
      </c>
      <c r="F22" s="11">
        <v>27.7</v>
      </c>
      <c r="G22" s="13">
        <v>22616.080000000002</v>
      </c>
    </row>
    <row r="23" spans="1:7" ht="38.450000000000003" customHeight="1" x14ac:dyDescent="0.25">
      <c r="A23" s="343" t="s">
        <v>28</v>
      </c>
      <c r="B23" s="344"/>
      <c r="C23" s="344"/>
      <c r="D23" s="344"/>
      <c r="E23" s="344"/>
      <c r="F23" s="344"/>
      <c r="G23" s="345"/>
    </row>
    <row r="24" spans="1:7" ht="51" x14ac:dyDescent="0.25">
      <c r="A24" s="7">
        <f>A22+1</f>
        <v>19</v>
      </c>
      <c r="B24" s="14" t="s">
        <v>29</v>
      </c>
      <c r="C24" s="15">
        <v>100</v>
      </c>
      <c r="D24" s="16" t="s">
        <v>30</v>
      </c>
      <c r="E24" s="17">
        <v>0.2</v>
      </c>
      <c r="F24" s="18">
        <f t="shared" ref="F24:F50" si="2">E24</f>
        <v>0.2</v>
      </c>
      <c r="G24" s="6">
        <v>0</v>
      </c>
    </row>
    <row r="25" spans="1:7" ht="39" customHeight="1" x14ac:dyDescent="0.25">
      <c r="A25" s="7">
        <f t="shared" ref="A25:A50" si="3">A24+1</f>
        <v>20</v>
      </c>
      <c r="B25" s="14" t="s">
        <v>31</v>
      </c>
      <c r="C25" s="16">
        <v>100</v>
      </c>
      <c r="D25" s="15" t="s">
        <v>32</v>
      </c>
      <c r="E25" s="17">
        <v>0.7</v>
      </c>
      <c r="F25" s="18">
        <f t="shared" si="2"/>
        <v>0.7</v>
      </c>
      <c r="G25" s="6">
        <v>6818.9</v>
      </c>
    </row>
    <row r="26" spans="1:7" ht="34.9" customHeight="1" x14ac:dyDescent="0.25">
      <c r="A26" s="7">
        <f t="shared" si="3"/>
        <v>21</v>
      </c>
      <c r="B26" s="14" t="s">
        <v>33</v>
      </c>
      <c r="C26" s="15">
        <v>100</v>
      </c>
      <c r="D26" s="16" t="s">
        <v>32</v>
      </c>
      <c r="E26" s="17">
        <v>0.82</v>
      </c>
      <c r="F26" s="18">
        <f t="shared" si="2"/>
        <v>0.82</v>
      </c>
      <c r="G26" s="6">
        <v>7516.5</v>
      </c>
    </row>
    <row r="27" spans="1:7" ht="37.15" customHeight="1" x14ac:dyDescent="0.25">
      <c r="A27" s="7">
        <f t="shared" si="3"/>
        <v>22</v>
      </c>
      <c r="B27" s="14" t="s">
        <v>34</v>
      </c>
      <c r="C27" s="16">
        <v>100</v>
      </c>
      <c r="D27" s="15" t="s">
        <v>32</v>
      </c>
      <c r="E27" s="17">
        <v>0.7</v>
      </c>
      <c r="F27" s="18">
        <f t="shared" si="2"/>
        <v>0.7</v>
      </c>
      <c r="G27" s="6">
        <v>14181.7</v>
      </c>
    </row>
    <row r="28" spans="1:7" ht="34.9" customHeight="1" x14ac:dyDescent="0.25">
      <c r="A28" s="7">
        <f t="shared" si="3"/>
        <v>23</v>
      </c>
      <c r="B28" s="14" t="s">
        <v>35</v>
      </c>
      <c r="C28" s="15">
        <v>100</v>
      </c>
      <c r="D28" s="16" t="s">
        <v>32</v>
      </c>
      <c r="E28" s="17">
        <v>0.88</v>
      </c>
      <c r="F28" s="18">
        <f t="shared" si="2"/>
        <v>0.88</v>
      </c>
      <c r="G28" s="6">
        <v>18953.3</v>
      </c>
    </row>
    <row r="29" spans="1:7" ht="34.9" customHeight="1" x14ac:dyDescent="0.25">
      <c r="A29" s="7">
        <f t="shared" si="3"/>
        <v>24</v>
      </c>
      <c r="B29" s="14" t="s">
        <v>36</v>
      </c>
      <c r="C29" s="16">
        <v>100</v>
      </c>
      <c r="D29" s="15" t="s">
        <v>32</v>
      </c>
      <c r="E29" s="17">
        <v>0.82</v>
      </c>
      <c r="F29" s="18">
        <f t="shared" si="2"/>
        <v>0.82</v>
      </c>
      <c r="G29" s="6">
        <v>8912.7999999999993</v>
      </c>
    </row>
    <row r="30" spans="1:7" ht="34.9" customHeight="1" x14ac:dyDescent="0.25">
      <c r="A30" s="7">
        <f t="shared" si="3"/>
        <v>25</v>
      </c>
      <c r="B30" s="14" t="s">
        <v>37</v>
      </c>
      <c r="C30" s="15">
        <v>100</v>
      </c>
      <c r="D30" s="16" t="s">
        <v>32</v>
      </c>
      <c r="E30" s="17">
        <v>0.9</v>
      </c>
      <c r="F30" s="18">
        <f t="shared" si="2"/>
        <v>0.9</v>
      </c>
      <c r="G30" s="6">
        <v>13932.7</v>
      </c>
    </row>
    <row r="31" spans="1:7" ht="33" customHeight="1" x14ac:dyDescent="0.25">
      <c r="A31" s="7">
        <f t="shared" si="3"/>
        <v>26</v>
      </c>
      <c r="B31" s="14" t="s">
        <v>38</v>
      </c>
      <c r="C31" s="16">
        <v>100</v>
      </c>
      <c r="D31" s="16" t="s">
        <v>32</v>
      </c>
      <c r="E31" s="19">
        <v>0.75</v>
      </c>
      <c r="F31" s="18">
        <f t="shared" si="2"/>
        <v>0.75</v>
      </c>
      <c r="G31" s="6">
        <v>4132.6000000000004</v>
      </c>
    </row>
    <row r="32" spans="1:7" ht="37.9" customHeight="1" x14ac:dyDescent="0.25">
      <c r="A32" s="7">
        <f t="shared" si="3"/>
        <v>27</v>
      </c>
      <c r="B32" s="14" t="s">
        <v>39</v>
      </c>
      <c r="C32" s="15">
        <v>100</v>
      </c>
      <c r="D32" s="16" t="s">
        <v>32</v>
      </c>
      <c r="E32" s="17">
        <v>0.8</v>
      </c>
      <c r="F32" s="18">
        <f t="shared" si="2"/>
        <v>0.8</v>
      </c>
      <c r="G32" s="6">
        <v>10216.9</v>
      </c>
    </row>
    <row r="33" spans="1:7" ht="33" customHeight="1" x14ac:dyDescent="0.25">
      <c r="A33" s="7">
        <f t="shared" si="3"/>
        <v>28</v>
      </c>
      <c r="B33" s="14" t="s">
        <v>40</v>
      </c>
      <c r="C33" s="16">
        <v>100</v>
      </c>
      <c r="D33" s="15" t="s">
        <v>32</v>
      </c>
      <c r="E33" s="20">
        <v>0.9</v>
      </c>
      <c r="F33" s="18">
        <f t="shared" si="2"/>
        <v>0.9</v>
      </c>
      <c r="G33" s="6">
        <v>7295.9</v>
      </c>
    </row>
    <row r="34" spans="1:7" ht="34.9" customHeight="1" x14ac:dyDescent="0.25">
      <c r="A34" s="7">
        <f t="shared" si="3"/>
        <v>29</v>
      </c>
      <c r="B34" s="14" t="s">
        <v>41</v>
      </c>
      <c r="C34" s="15">
        <v>100</v>
      </c>
      <c r="D34" s="16" t="s">
        <v>32</v>
      </c>
      <c r="E34" s="17">
        <v>0.95</v>
      </c>
      <c r="F34" s="18">
        <f t="shared" si="2"/>
        <v>0.95</v>
      </c>
      <c r="G34" s="6">
        <v>6953.4</v>
      </c>
    </row>
    <row r="35" spans="1:7" ht="35.450000000000003" customHeight="1" x14ac:dyDescent="0.25">
      <c r="A35" s="7">
        <f t="shared" si="3"/>
        <v>30</v>
      </c>
      <c r="B35" s="14" t="s">
        <v>42</v>
      </c>
      <c r="C35" s="16">
        <v>100</v>
      </c>
      <c r="D35" s="16" t="s">
        <v>32</v>
      </c>
      <c r="E35" s="21">
        <v>1</v>
      </c>
      <c r="F35" s="18">
        <f t="shared" si="2"/>
        <v>1</v>
      </c>
      <c r="G35" s="6">
        <v>7660.9</v>
      </c>
    </row>
    <row r="36" spans="1:7" ht="34.9" customHeight="1" x14ac:dyDescent="0.25">
      <c r="A36" s="7">
        <f t="shared" si="3"/>
        <v>31</v>
      </c>
      <c r="B36" s="14" t="s">
        <v>43</v>
      </c>
      <c r="C36" s="15">
        <v>100</v>
      </c>
      <c r="D36" s="16" t="s">
        <v>32</v>
      </c>
      <c r="E36" s="22">
        <v>0.9</v>
      </c>
      <c r="F36" s="18">
        <f t="shared" si="2"/>
        <v>0.9</v>
      </c>
      <c r="G36" s="6">
        <v>12502.9</v>
      </c>
    </row>
    <row r="37" spans="1:7" ht="34.9" customHeight="1" x14ac:dyDescent="0.25">
      <c r="A37" s="7">
        <f t="shared" si="3"/>
        <v>32</v>
      </c>
      <c r="B37" s="14" t="s">
        <v>44</v>
      </c>
      <c r="C37" s="16">
        <v>100</v>
      </c>
      <c r="D37" s="15" t="s">
        <v>32</v>
      </c>
      <c r="E37" s="17">
        <v>1</v>
      </c>
      <c r="F37" s="18">
        <f t="shared" si="2"/>
        <v>1</v>
      </c>
      <c r="G37" s="6">
        <v>4073.4</v>
      </c>
    </row>
    <row r="38" spans="1:7" ht="34.9" customHeight="1" x14ac:dyDescent="0.25">
      <c r="A38" s="7">
        <f t="shared" si="3"/>
        <v>33</v>
      </c>
      <c r="B38" s="14" t="s">
        <v>45</v>
      </c>
      <c r="C38" s="15">
        <v>100</v>
      </c>
      <c r="D38" s="16" t="s">
        <v>32</v>
      </c>
      <c r="E38" s="23">
        <v>0.86</v>
      </c>
      <c r="F38" s="18">
        <f t="shared" si="2"/>
        <v>0.86</v>
      </c>
      <c r="G38" s="6">
        <v>8106.6</v>
      </c>
    </row>
    <row r="39" spans="1:7" ht="34.9" customHeight="1" x14ac:dyDescent="0.25">
      <c r="A39" s="7">
        <f t="shared" si="3"/>
        <v>34</v>
      </c>
      <c r="B39" s="14" t="s">
        <v>46</v>
      </c>
      <c r="C39" s="16">
        <v>100</v>
      </c>
      <c r="D39" s="15" t="s">
        <v>32</v>
      </c>
      <c r="E39" s="17">
        <v>0.8</v>
      </c>
      <c r="F39" s="18">
        <f t="shared" si="2"/>
        <v>0.8</v>
      </c>
      <c r="G39" s="6">
        <v>8215.9</v>
      </c>
    </row>
    <row r="40" spans="1:7" ht="34.9" customHeight="1" x14ac:dyDescent="0.25">
      <c r="A40" s="7">
        <f t="shared" si="3"/>
        <v>35</v>
      </c>
      <c r="B40" s="14" t="s">
        <v>47</v>
      </c>
      <c r="C40" s="15">
        <v>100</v>
      </c>
      <c r="D40" s="16" t="s">
        <v>32</v>
      </c>
      <c r="E40" s="17">
        <v>0.75</v>
      </c>
      <c r="F40" s="18">
        <f t="shared" si="2"/>
        <v>0.75</v>
      </c>
      <c r="G40" s="6">
        <v>15986.2</v>
      </c>
    </row>
    <row r="41" spans="1:7" ht="36" customHeight="1" x14ac:dyDescent="0.25">
      <c r="A41" s="7">
        <f t="shared" si="3"/>
        <v>36</v>
      </c>
      <c r="B41" s="14" t="s">
        <v>48</v>
      </c>
      <c r="C41" s="16">
        <v>100</v>
      </c>
      <c r="D41" s="15" t="s">
        <v>32</v>
      </c>
      <c r="E41" s="17">
        <v>0.85</v>
      </c>
      <c r="F41" s="18">
        <f t="shared" si="2"/>
        <v>0.85</v>
      </c>
      <c r="G41" s="6">
        <v>5998.6</v>
      </c>
    </row>
    <row r="42" spans="1:7" ht="36" customHeight="1" x14ac:dyDescent="0.25">
      <c r="A42" s="7">
        <f t="shared" si="3"/>
        <v>37</v>
      </c>
      <c r="B42" s="14" t="s">
        <v>49</v>
      </c>
      <c r="C42" s="15">
        <v>100</v>
      </c>
      <c r="D42" s="16" t="s">
        <v>32</v>
      </c>
      <c r="E42" s="17">
        <v>0.8</v>
      </c>
      <c r="F42" s="18">
        <f t="shared" si="2"/>
        <v>0.8</v>
      </c>
      <c r="G42" s="6">
        <v>4401.5</v>
      </c>
    </row>
    <row r="43" spans="1:7" ht="34.15" customHeight="1" x14ac:dyDescent="0.25">
      <c r="A43" s="7">
        <f t="shared" si="3"/>
        <v>38</v>
      </c>
      <c r="B43" s="14" t="s">
        <v>50</v>
      </c>
      <c r="C43" s="16">
        <v>100</v>
      </c>
      <c r="D43" s="15" t="s">
        <v>32</v>
      </c>
      <c r="E43" s="17">
        <v>0.89</v>
      </c>
      <c r="F43" s="18">
        <f t="shared" si="2"/>
        <v>0.89</v>
      </c>
      <c r="G43" s="6">
        <v>9632.9</v>
      </c>
    </row>
    <row r="44" spans="1:7" ht="35.450000000000003" customHeight="1" x14ac:dyDescent="0.25">
      <c r="A44" s="7">
        <f t="shared" si="3"/>
        <v>39</v>
      </c>
      <c r="B44" s="14" t="s">
        <v>51</v>
      </c>
      <c r="C44" s="15">
        <v>100</v>
      </c>
      <c r="D44" s="16" t="s">
        <v>32</v>
      </c>
      <c r="E44" s="19">
        <v>0.5</v>
      </c>
      <c r="F44" s="18">
        <f t="shared" si="2"/>
        <v>0.5</v>
      </c>
      <c r="G44" s="6">
        <v>10683.2</v>
      </c>
    </row>
    <row r="45" spans="1:7" ht="34.15" customHeight="1" x14ac:dyDescent="0.25">
      <c r="A45" s="7">
        <f t="shared" si="3"/>
        <v>40</v>
      </c>
      <c r="B45" s="14" t="s">
        <v>52</v>
      </c>
      <c r="C45" s="16">
        <v>100</v>
      </c>
      <c r="D45" s="15" t="s">
        <v>32</v>
      </c>
      <c r="E45" s="24">
        <v>0.9</v>
      </c>
      <c r="F45" s="18">
        <f t="shared" si="2"/>
        <v>0.9</v>
      </c>
      <c r="G45" s="6">
        <v>8133.6</v>
      </c>
    </row>
    <row r="46" spans="1:7" ht="34.9" customHeight="1" x14ac:dyDescent="0.25">
      <c r="A46" s="7">
        <f t="shared" si="3"/>
        <v>41</v>
      </c>
      <c r="B46" s="14" t="s">
        <v>53</v>
      </c>
      <c r="C46" s="15">
        <v>100</v>
      </c>
      <c r="D46" s="16" t="s">
        <v>32</v>
      </c>
      <c r="E46" s="17">
        <v>0.73</v>
      </c>
      <c r="F46" s="18">
        <f t="shared" si="2"/>
        <v>0.73</v>
      </c>
      <c r="G46" s="6">
        <v>14468.5</v>
      </c>
    </row>
    <row r="47" spans="1:7" ht="36" customHeight="1" x14ac:dyDescent="0.25">
      <c r="A47" s="7">
        <f t="shared" si="3"/>
        <v>42</v>
      </c>
      <c r="B47" s="14" t="s">
        <v>54</v>
      </c>
      <c r="C47" s="16">
        <v>100</v>
      </c>
      <c r="D47" s="15" t="s">
        <v>32</v>
      </c>
      <c r="E47" s="22">
        <v>0.2</v>
      </c>
      <c r="F47" s="18">
        <f t="shared" si="2"/>
        <v>0.2</v>
      </c>
      <c r="G47" s="6">
        <v>3425.5</v>
      </c>
    </row>
    <row r="48" spans="1:7" ht="35.450000000000003" customHeight="1" x14ac:dyDescent="0.25">
      <c r="A48" s="7">
        <f t="shared" si="3"/>
        <v>43</v>
      </c>
      <c r="B48" s="14" t="s">
        <v>55</v>
      </c>
      <c r="C48" s="15">
        <v>100</v>
      </c>
      <c r="D48" s="16" t="s">
        <v>32</v>
      </c>
      <c r="E48" s="17">
        <v>4.0500000000000001E-2</v>
      </c>
      <c r="F48" s="18">
        <f t="shared" si="2"/>
        <v>4.0500000000000001E-2</v>
      </c>
      <c r="G48" s="6">
        <v>7254.3</v>
      </c>
    </row>
    <row r="49" spans="1:7" ht="35.450000000000003" customHeight="1" x14ac:dyDescent="0.25">
      <c r="A49" s="7">
        <f t="shared" si="3"/>
        <v>44</v>
      </c>
      <c r="B49" s="14" t="s">
        <v>56</v>
      </c>
      <c r="C49" s="16">
        <v>100</v>
      </c>
      <c r="D49" s="15" t="s">
        <v>32</v>
      </c>
      <c r="E49" s="17">
        <v>0.1</v>
      </c>
      <c r="F49" s="18">
        <f t="shared" si="2"/>
        <v>0.1</v>
      </c>
      <c r="G49" s="6">
        <v>45221.1</v>
      </c>
    </row>
    <row r="50" spans="1:7" ht="51" x14ac:dyDescent="0.25">
      <c r="A50" s="7">
        <f t="shared" si="3"/>
        <v>45</v>
      </c>
      <c r="B50" s="14" t="s">
        <v>57</v>
      </c>
      <c r="C50" s="15">
        <v>100</v>
      </c>
      <c r="D50" s="16" t="s">
        <v>58</v>
      </c>
      <c r="E50" s="17">
        <v>1</v>
      </c>
      <c r="F50" s="18">
        <f t="shared" si="2"/>
        <v>1</v>
      </c>
      <c r="G50" s="6">
        <v>14298.9</v>
      </c>
    </row>
    <row r="51" spans="1:7" ht="44.45" customHeight="1" x14ac:dyDescent="0.25">
      <c r="A51" s="343" t="s">
        <v>59</v>
      </c>
      <c r="B51" s="346"/>
      <c r="C51" s="346"/>
      <c r="D51" s="346"/>
      <c r="E51" s="346"/>
      <c r="F51" s="346"/>
      <c r="G51" s="347"/>
    </row>
    <row r="52" spans="1:7" ht="33.75" customHeight="1" x14ac:dyDescent="0.25">
      <c r="A52" s="25">
        <f>A50+1</f>
        <v>46</v>
      </c>
      <c r="B52" s="26" t="s">
        <v>60</v>
      </c>
      <c r="C52" s="27">
        <v>100</v>
      </c>
      <c r="D52" s="27" t="s">
        <v>61</v>
      </c>
      <c r="E52" s="27">
        <v>0.12</v>
      </c>
      <c r="F52" s="27">
        <v>0.13</v>
      </c>
      <c r="G52" s="28">
        <v>10990.9</v>
      </c>
    </row>
    <row r="53" spans="1:7" ht="35.25" customHeight="1" x14ac:dyDescent="0.25">
      <c r="A53" s="25">
        <f t="shared" ref="A53:A79" si="4">A52+1</f>
        <v>47</v>
      </c>
      <c r="B53" s="26" t="s">
        <v>62</v>
      </c>
      <c r="C53" s="15">
        <v>100</v>
      </c>
      <c r="D53" s="27" t="s">
        <v>61</v>
      </c>
      <c r="E53" s="15">
        <v>0.12</v>
      </c>
      <c r="F53" s="27">
        <v>0.12</v>
      </c>
      <c r="G53" s="28">
        <v>5316.4</v>
      </c>
    </row>
    <row r="54" spans="1:7" ht="63.75" x14ac:dyDescent="0.25">
      <c r="A54" s="25">
        <f t="shared" si="4"/>
        <v>48</v>
      </c>
      <c r="B54" s="26" t="s">
        <v>63</v>
      </c>
      <c r="C54" s="27">
        <v>100</v>
      </c>
      <c r="D54" s="15" t="s">
        <v>64</v>
      </c>
      <c r="E54" s="27">
        <v>0.23</v>
      </c>
      <c r="F54" s="15">
        <v>0.25</v>
      </c>
      <c r="G54" s="28">
        <v>6036.64</v>
      </c>
    </row>
    <row r="55" spans="1:7" ht="59.45" customHeight="1" x14ac:dyDescent="0.25">
      <c r="A55" s="25">
        <f t="shared" si="4"/>
        <v>49</v>
      </c>
      <c r="B55" s="26" t="s">
        <v>65</v>
      </c>
      <c r="C55" s="15">
        <v>100</v>
      </c>
      <c r="D55" s="27" t="s">
        <v>61</v>
      </c>
      <c r="E55" s="29">
        <v>7.42230971288943E-2</v>
      </c>
      <c r="F55" s="30">
        <v>6.4719797987025401E-2</v>
      </c>
      <c r="G55" s="28">
        <v>32151.87</v>
      </c>
    </row>
    <row r="56" spans="1:7" ht="64.900000000000006" customHeight="1" x14ac:dyDescent="0.25">
      <c r="A56" s="25">
        <f t="shared" si="4"/>
        <v>50</v>
      </c>
      <c r="B56" s="26" t="s">
        <v>66</v>
      </c>
      <c r="C56" s="27">
        <v>100</v>
      </c>
      <c r="D56" s="15" t="s">
        <v>61</v>
      </c>
      <c r="E56" s="30">
        <v>8.9765097694180299E-3</v>
      </c>
      <c r="F56" s="29">
        <v>7.8271848168288503E-3</v>
      </c>
      <c r="G56" s="28">
        <v>1656.9</v>
      </c>
    </row>
    <row r="57" spans="1:7" ht="62.45" customHeight="1" x14ac:dyDescent="0.25">
      <c r="A57" s="25">
        <f t="shared" si="4"/>
        <v>51</v>
      </c>
      <c r="B57" s="26" t="s">
        <v>67</v>
      </c>
      <c r="C57" s="15">
        <v>100</v>
      </c>
      <c r="D57" s="27" t="s">
        <v>61</v>
      </c>
      <c r="E57" s="29">
        <v>1.9595098833869801E-2</v>
      </c>
      <c r="F57" s="30">
        <v>1.70862021004261E-2</v>
      </c>
      <c r="G57" s="28">
        <v>2649.99</v>
      </c>
    </row>
    <row r="58" spans="1:7" ht="65.45" customHeight="1" x14ac:dyDescent="0.25">
      <c r="A58" s="25">
        <f t="shared" si="4"/>
        <v>52</v>
      </c>
      <c r="B58" s="26" t="s">
        <v>68</v>
      </c>
      <c r="C58" s="27">
        <v>100</v>
      </c>
      <c r="D58" s="15" t="s">
        <v>61</v>
      </c>
      <c r="E58" s="30">
        <v>2.12553143719399E-2</v>
      </c>
      <c r="F58" s="29">
        <v>1.8533848700947701E-2</v>
      </c>
      <c r="G58" s="28">
        <v>1993.04</v>
      </c>
    </row>
    <row r="59" spans="1:7" ht="63.6" customHeight="1" x14ac:dyDescent="0.25">
      <c r="A59" s="25">
        <f t="shared" si="4"/>
        <v>53</v>
      </c>
      <c r="B59" s="26" t="s">
        <v>69</v>
      </c>
      <c r="C59" s="15">
        <v>100</v>
      </c>
      <c r="D59" s="27" t="s">
        <v>61</v>
      </c>
      <c r="E59" s="29">
        <v>1.57102412494643E-2</v>
      </c>
      <c r="F59" s="30">
        <v>1.3698749840997299E-2</v>
      </c>
      <c r="G59" s="28">
        <v>2325.38</v>
      </c>
    </row>
    <row r="60" spans="1:7" ht="63.6" customHeight="1" x14ac:dyDescent="0.25">
      <c r="A60" s="25">
        <f t="shared" si="4"/>
        <v>54</v>
      </c>
      <c r="B60" s="26" t="s">
        <v>70</v>
      </c>
      <c r="C60" s="27">
        <v>100</v>
      </c>
      <c r="D60" s="15" t="s">
        <v>61</v>
      </c>
      <c r="E60" s="30">
        <v>1.3803143537048999E-2</v>
      </c>
      <c r="F60" s="29">
        <v>1.2035831107295E-2</v>
      </c>
      <c r="G60" s="28">
        <v>2430.29</v>
      </c>
    </row>
    <row r="61" spans="1:7" ht="64.150000000000006" customHeight="1" x14ac:dyDescent="0.25">
      <c r="A61" s="25">
        <f t="shared" si="4"/>
        <v>55</v>
      </c>
      <c r="B61" s="26" t="s">
        <v>71</v>
      </c>
      <c r="C61" s="15">
        <v>100</v>
      </c>
      <c r="D61" s="27" t="s">
        <v>61</v>
      </c>
      <c r="E61" s="29">
        <v>1.28354664976887E-2</v>
      </c>
      <c r="F61" s="30">
        <v>1.11920524868028E-2</v>
      </c>
      <c r="G61" s="28">
        <v>1919.31</v>
      </c>
    </row>
    <row r="62" spans="1:7" ht="65.45" customHeight="1" x14ac:dyDescent="0.25">
      <c r="A62" s="25">
        <f t="shared" si="4"/>
        <v>56</v>
      </c>
      <c r="B62" s="26" t="s">
        <v>72</v>
      </c>
      <c r="C62" s="27">
        <v>100</v>
      </c>
      <c r="D62" s="15" t="s">
        <v>61</v>
      </c>
      <c r="E62" s="30">
        <v>1.30112709816829E-2</v>
      </c>
      <c r="F62" s="29">
        <v>1.1345347500477001E-2</v>
      </c>
      <c r="G62" s="28">
        <v>2201.2600000000002</v>
      </c>
    </row>
    <row r="63" spans="1:7" ht="51" x14ac:dyDescent="0.25">
      <c r="A63" s="25">
        <f t="shared" si="4"/>
        <v>57</v>
      </c>
      <c r="B63" s="26" t="s">
        <v>73</v>
      </c>
      <c r="C63" s="15">
        <v>100</v>
      </c>
      <c r="D63" s="27" t="s">
        <v>61</v>
      </c>
      <c r="E63" s="29">
        <v>1.3953712287675901E-2</v>
      </c>
      <c r="F63" s="30">
        <v>1.2167121493989699E-2</v>
      </c>
      <c r="G63" s="28">
        <v>2341.77</v>
      </c>
    </row>
    <row r="64" spans="1:7" ht="46.15" customHeight="1" x14ac:dyDescent="0.25">
      <c r="A64" s="25">
        <f t="shared" si="4"/>
        <v>58</v>
      </c>
      <c r="B64" s="26" t="s">
        <v>74</v>
      </c>
      <c r="C64" s="27">
        <v>100</v>
      </c>
      <c r="D64" s="15" t="s">
        <v>61</v>
      </c>
      <c r="E64" s="30">
        <v>1.70856911988621E-2</v>
      </c>
      <c r="F64" s="29">
        <v>1.4898091370921599E-2</v>
      </c>
      <c r="G64" s="28">
        <v>1950.23</v>
      </c>
    </row>
    <row r="65" spans="1:7" ht="51.6" customHeight="1" x14ac:dyDescent="0.25">
      <c r="A65" s="25">
        <f t="shared" si="4"/>
        <v>59</v>
      </c>
      <c r="B65" s="26" t="s">
        <v>75</v>
      </c>
      <c r="C65" s="15">
        <v>100</v>
      </c>
      <c r="D65" s="27" t="s">
        <v>61</v>
      </c>
      <c r="E65" s="29">
        <v>9.6873730613882304E-3</v>
      </c>
      <c r="F65" s="30">
        <v>8.4470313394390401E-3</v>
      </c>
      <c r="G65" s="28">
        <v>1839.07</v>
      </c>
    </row>
    <row r="66" spans="1:7" ht="66.599999999999994" customHeight="1" x14ac:dyDescent="0.25">
      <c r="A66" s="25">
        <f t="shared" si="4"/>
        <v>60</v>
      </c>
      <c r="B66" s="26" t="s">
        <v>76</v>
      </c>
      <c r="C66" s="27">
        <v>100</v>
      </c>
      <c r="D66" s="15" t="s">
        <v>61</v>
      </c>
      <c r="E66" s="30">
        <v>1.3561865443703899E-2</v>
      </c>
      <c r="F66" s="29">
        <v>1.1825445525663E-2</v>
      </c>
      <c r="G66" s="28">
        <v>1887.29</v>
      </c>
    </row>
    <row r="67" spans="1:7" ht="66.599999999999994" customHeight="1" x14ac:dyDescent="0.25">
      <c r="A67" s="25">
        <f t="shared" si="4"/>
        <v>61</v>
      </c>
      <c r="B67" s="26" t="s">
        <v>77</v>
      </c>
      <c r="C67" s="15">
        <v>100</v>
      </c>
      <c r="D67" s="27" t="s">
        <v>61</v>
      </c>
      <c r="E67" s="29">
        <v>6.9257455392554602E-3</v>
      </c>
      <c r="F67" s="30">
        <v>6.0389941884500401E-3</v>
      </c>
      <c r="G67" s="28">
        <v>1927.56</v>
      </c>
    </row>
    <row r="68" spans="1:7" ht="65.45" customHeight="1" x14ac:dyDescent="0.25">
      <c r="A68" s="25">
        <f t="shared" si="4"/>
        <v>62</v>
      </c>
      <c r="B68" s="26" t="s">
        <v>78</v>
      </c>
      <c r="C68" s="27">
        <v>100</v>
      </c>
      <c r="D68" s="15" t="s">
        <v>61</v>
      </c>
      <c r="E68" s="30">
        <v>1.6699397104277001E-2</v>
      </c>
      <c r="F68" s="29">
        <v>1.45612571948738E-2</v>
      </c>
      <c r="G68" s="28">
        <v>2416.39</v>
      </c>
    </row>
    <row r="69" spans="1:7" ht="64.900000000000006" customHeight="1" x14ac:dyDescent="0.25">
      <c r="A69" s="25">
        <f t="shared" si="4"/>
        <v>63</v>
      </c>
      <c r="B69" s="26" t="s">
        <v>79</v>
      </c>
      <c r="C69" s="15">
        <v>100</v>
      </c>
      <c r="D69" s="27" t="s">
        <v>61</v>
      </c>
      <c r="E69" s="29">
        <v>1.3092576974626E-2</v>
      </c>
      <c r="F69" s="30">
        <v>1.14162433218851E-2</v>
      </c>
      <c r="G69" s="28">
        <v>1992.16</v>
      </c>
    </row>
    <row r="70" spans="1:7" ht="61.15" customHeight="1" x14ac:dyDescent="0.25">
      <c r="A70" s="25">
        <f t="shared" si="4"/>
        <v>64</v>
      </c>
      <c r="B70" s="26" t="s">
        <v>80</v>
      </c>
      <c r="C70" s="27">
        <v>100</v>
      </c>
      <c r="D70" s="15" t="s">
        <v>61</v>
      </c>
      <c r="E70" s="30">
        <v>7.4490460799241402E-3</v>
      </c>
      <c r="F70" s="29">
        <v>6.49529292278827E-3</v>
      </c>
      <c r="G70" s="28">
        <v>1839.5</v>
      </c>
    </row>
    <row r="71" spans="1:7" ht="51" x14ac:dyDescent="0.25">
      <c r="A71" s="25">
        <f t="shared" si="4"/>
        <v>65</v>
      </c>
      <c r="B71" s="26" t="s">
        <v>81</v>
      </c>
      <c r="C71" s="15">
        <v>100</v>
      </c>
      <c r="D71" s="27" t="s">
        <v>61</v>
      </c>
      <c r="E71" s="29">
        <v>1.22830400532463E-2</v>
      </c>
      <c r="F71" s="30">
        <v>1.07103570406411E-2</v>
      </c>
      <c r="G71" s="28">
        <v>1796</v>
      </c>
    </row>
    <row r="72" spans="1:7" ht="67.150000000000006" customHeight="1" x14ac:dyDescent="0.25">
      <c r="A72" s="25">
        <f t="shared" si="4"/>
        <v>66</v>
      </c>
      <c r="B72" s="26" t="s">
        <v>82</v>
      </c>
      <c r="C72" s="27">
        <v>100</v>
      </c>
      <c r="D72" s="15" t="s">
        <v>83</v>
      </c>
      <c r="E72" s="30">
        <v>0.16</v>
      </c>
      <c r="F72" s="29">
        <v>0.16</v>
      </c>
      <c r="G72" s="28">
        <v>108152.46</v>
      </c>
    </row>
    <row r="73" spans="1:7" ht="65.45" customHeight="1" x14ac:dyDescent="0.25">
      <c r="A73" s="25">
        <f t="shared" si="4"/>
        <v>67</v>
      </c>
      <c r="B73" s="26" t="s">
        <v>84</v>
      </c>
      <c r="C73" s="15">
        <v>100</v>
      </c>
      <c r="D73" s="27" t="s">
        <v>61</v>
      </c>
      <c r="E73" s="29">
        <v>1.44671620820759E-2</v>
      </c>
      <c r="F73" s="30">
        <v>1.26148307415888E-2</v>
      </c>
      <c r="G73" s="28">
        <v>1860.87</v>
      </c>
    </row>
    <row r="74" spans="1:7" ht="65.45" customHeight="1" x14ac:dyDescent="0.25">
      <c r="A74" s="25">
        <f t="shared" si="4"/>
        <v>68</v>
      </c>
      <c r="B74" s="26" t="s">
        <v>85</v>
      </c>
      <c r="C74" s="27">
        <v>100</v>
      </c>
      <c r="D74" s="15" t="s">
        <v>61</v>
      </c>
      <c r="E74" s="30">
        <v>2.6917385962672902E-2</v>
      </c>
      <c r="F74" s="29">
        <v>2.34709659018635E-2</v>
      </c>
      <c r="G74" s="28">
        <v>2893.86</v>
      </c>
    </row>
    <row r="75" spans="1:7" ht="67.900000000000006" customHeight="1" x14ac:dyDescent="0.25">
      <c r="A75" s="25">
        <f t="shared" si="4"/>
        <v>69</v>
      </c>
      <c r="B75" s="26" t="s">
        <v>86</v>
      </c>
      <c r="C75" s="15">
        <v>100</v>
      </c>
      <c r="D75" s="27" t="s">
        <v>61</v>
      </c>
      <c r="E75" s="29">
        <v>1.48862455438142E-2</v>
      </c>
      <c r="F75" s="30">
        <v>1.29802560341538E-2</v>
      </c>
      <c r="G75" s="28">
        <v>2176.7399999999998</v>
      </c>
    </row>
    <row r="76" spans="1:7" ht="67.900000000000006" customHeight="1" x14ac:dyDescent="0.25">
      <c r="A76" s="25">
        <f t="shared" si="4"/>
        <v>70</v>
      </c>
      <c r="B76" s="26" t="s">
        <v>87</v>
      </c>
      <c r="C76" s="27">
        <v>100</v>
      </c>
      <c r="D76" s="15" t="s">
        <v>88</v>
      </c>
      <c r="E76" s="27">
        <v>0.01</v>
      </c>
      <c r="F76" s="15">
        <v>0.01</v>
      </c>
      <c r="G76" s="28">
        <v>1319284.31</v>
      </c>
    </row>
    <row r="77" spans="1:7" ht="38.25" x14ac:dyDescent="0.25">
      <c r="A77" s="25">
        <f t="shared" si="4"/>
        <v>71</v>
      </c>
      <c r="B77" s="26" t="s">
        <v>89</v>
      </c>
      <c r="C77" s="31">
        <v>100</v>
      </c>
      <c r="D77" s="32" t="s">
        <v>90</v>
      </c>
      <c r="E77" s="31">
        <v>0</v>
      </c>
      <c r="F77" s="31">
        <v>0</v>
      </c>
      <c r="G77" s="33">
        <v>64628.98</v>
      </c>
    </row>
    <row r="78" spans="1:7" ht="32.25" customHeight="1" x14ac:dyDescent="0.25">
      <c r="A78" s="7">
        <f t="shared" si="4"/>
        <v>72</v>
      </c>
      <c r="B78" s="34" t="s">
        <v>91</v>
      </c>
      <c r="C78" s="35">
        <v>100</v>
      </c>
      <c r="D78" s="36" t="s">
        <v>92</v>
      </c>
      <c r="E78" s="35">
        <v>0</v>
      </c>
      <c r="F78" s="35">
        <v>0</v>
      </c>
      <c r="G78" s="37">
        <v>12299.99</v>
      </c>
    </row>
    <row r="79" spans="1:7" ht="47.25" customHeight="1" x14ac:dyDescent="0.25">
      <c r="A79" s="7">
        <f t="shared" si="4"/>
        <v>73</v>
      </c>
      <c r="B79" s="38" t="s">
        <v>93</v>
      </c>
      <c r="C79" s="4">
        <v>100</v>
      </c>
      <c r="D79" s="39" t="s">
        <v>94</v>
      </c>
      <c r="E79" s="4">
        <v>0</v>
      </c>
      <c r="F79" s="4">
        <v>0</v>
      </c>
      <c r="G79" s="4">
        <v>0</v>
      </c>
    </row>
    <row r="80" spans="1:7" ht="43.15" customHeight="1" x14ac:dyDescent="0.25">
      <c r="A80" s="348" t="s">
        <v>95</v>
      </c>
      <c r="B80" s="348"/>
      <c r="C80" s="348"/>
      <c r="D80" s="348"/>
      <c r="E80" s="348"/>
      <c r="F80" s="348"/>
      <c r="G80" s="348"/>
    </row>
    <row r="81" spans="1:9" ht="55.15" customHeight="1" x14ac:dyDescent="0.25">
      <c r="A81" s="7">
        <f>A79+1</f>
        <v>74</v>
      </c>
      <c r="B81" s="40" t="s">
        <v>96</v>
      </c>
      <c r="C81" s="41">
        <v>100</v>
      </c>
      <c r="D81" s="39" t="s">
        <v>97</v>
      </c>
      <c r="E81" s="42">
        <v>6.5</v>
      </c>
      <c r="F81" s="36"/>
      <c r="G81" s="43">
        <v>62907.018929999998</v>
      </c>
      <c r="H81" s="3"/>
      <c r="I81" s="44"/>
    </row>
    <row r="82" spans="1:9" ht="51" customHeight="1" x14ac:dyDescent="0.25">
      <c r="A82" s="7">
        <f t="shared" ref="A82:A122" si="5">A81+1</f>
        <v>75</v>
      </c>
      <c r="B82" s="40" t="s">
        <v>98</v>
      </c>
      <c r="C82" s="39">
        <v>100</v>
      </c>
      <c r="D82" s="41" t="s">
        <v>97</v>
      </c>
      <c r="E82" s="45">
        <v>5.0999999999999996</v>
      </c>
      <c r="F82" s="46"/>
      <c r="G82" s="43">
        <v>51755.664069999999</v>
      </c>
      <c r="I82" s="44"/>
    </row>
    <row r="83" spans="1:9" ht="42.6" customHeight="1" x14ac:dyDescent="0.25">
      <c r="A83" s="7">
        <f t="shared" si="5"/>
        <v>76</v>
      </c>
      <c r="B83" s="40" t="s">
        <v>99</v>
      </c>
      <c r="C83" s="41">
        <v>100</v>
      </c>
      <c r="D83" s="39" t="s">
        <v>97</v>
      </c>
      <c r="E83" s="42">
        <v>5.0999999999999996</v>
      </c>
      <c r="F83" s="36"/>
      <c r="G83" s="43">
        <v>61791.305639999999</v>
      </c>
      <c r="I83" s="44"/>
    </row>
    <row r="84" spans="1:9" ht="49.15" customHeight="1" x14ac:dyDescent="0.25">
      <c r="A84" s="7">
        <f t="shared" si="5"/>
        <v>77</v>
      </c>
      <c r="B84" s="40" t="s">
        <v>100</v>
      </c>
      <c r="C84" s="39">
        <v>100</v>
      </c>
      <c r="D84" s="41" t="s">
        <v>97</v>
      </c>
      <c r="E84" s="45">
        <v>9.1999999999999993</v>
      </c>
      <c r="F84" s="46"/>
      <c r="G84" s="43">
        <v>72242.142110000001</v>
      </c>
      <c r="I84" s="44"/>
    </row>
    <row r="85" spans="1:9" ht="51.6" customHeight="1" x14ac:dyDescent="0.25">
      <c r="A85" s="7">
        <f t="shared" si="5"/>
        <v>78</v>
      </c>
      <c r="B85" s="40" t="s">
        <v>101</v>
      </c>
      <c r="C85" s="41">
        <v>100</v>
      </c>
      <c r="D85" s="39" t="s">
        <v>97</v>
      </c>
      <c r="E85" s="42">
        <v>3.9</v>
      </c>
      <c r="F85" s="36"/>
      <c r="G85" s="43">
        <v>60021.155530000004</v>
      </c>
      <c r="I85" s="44"/>
    </row>
    <row r="86" spans="1:9" ht="52.15" customHeight="1" x14ac:dyDescent="0.25">
      <c r="A86" s="7">
        <f t="shared" si="5"/>
        <v>79</v>
      </c>
      <c r="B86" s="40" t="s">
        <v>102</v>
      </c>
      <c r="C86" s="39">
        <v>100</v>
      </c>
      <c r="D86" s="41" t="s">
        <v>97</v>
      </c>
      <c r="E86" s="45">
        <v>7.7</v>
      </c>
      <c r="F86" s="46"/>
      <c r="G86" s="43">
        <v>38073.854670000001</v>
      </c>
      <c r="I86" s="44"/>
    </row>
    <row r="87" spans="1:9" ht="51.6" customHeight="1" x14ac:dyDescent="0.25">
      <c r="A87" s="7">
        <f t="shared" si="5"/>
        <v>80</v>
      </c>
      <c r="B87" s="40" t="s">
        <v>103</v>
      </c>
      <c r="C87" s="41">
        <v>100</v>
      </c>
      <c r="D87" s="39" t="s">
        <v>97</v>
      </c>
      <c r="E87" s="42">
        <v>5.9</v>
      </c>
      <c r="F87" s="36"/>
      <c r="G87" s="43">
        <v>47451.969290000001</v>
      </c>
      <c r="I87" s="44"/>
    </row>
    <row r="88" spans="1:9" ht="53.45" customHeight="1" x14ac:dyDescent="0.25">
      <c r="A88" s="7">
        <f t="shared" si="5"/>
        <v>81</v>
      </c>
      <c r="B88" s="40" t="s">
        <v>104</v>
      </c>
      <c r="C88" s="39">
        <v>100</v>
      </c>
      <c r="D88" s="41" t="s">
        <v>105</v>
      </c>
      <c r="E88" s="45">
        <v>28.2</v>
      </c>
      <c r="F88" s="46"/>
      <c r="G88" s="43">
        <v>42755.062870000002</v>
      </c>
      <c r="I88" s="44"/>
    </row>
    <row r="89" spans="1:9" ht="54.6" customHeight="1" x14ac:dyDescent="0.25">
      <c r="A89" s="7">
        <f t="shared" si="5"/>
        <v>82</v>
      </c>
      <c r="B89" s="40" t="s">
        <v>106</v>
      </c>
      <c r="C89" s="41">
        <v>100</v>
      </c>
      <c r="D89" s="39" t="s">
        <v>97</v>
      </c>
      <c r="E89" s="42">
        <v>100</v>
      </c>
      <c r="F89" s="36"/>
      <c r="G89" s="43">
        <v>99622.824470000007</v>
      </c>
      <c r="I89" s="44"/>
    </row>
    <row r="90" spans="1:9" ht="51" customHeight="1" x14ac:dyDescent="0.25">
      <c r="A90" s="7">
        <f t="shared" si="5"/>
        <v>83</v>
      </c>
      <c r="B90" s="40" t="s">
        <v>107</v>
      </c>
      <c r="C90" s="39">
        <v>100</v>
      </c>
      <c r="D90" s="41" t="s">
        <v>97</v>
      </c>
      <c r="E90" s="45">
        <v>32.995388413444587</v>
      </c>
      <c r="F90" s="46"/>
      <c r="G90" s="43">
        <v>57339.365559999998</v>
      </c>
      <c r="I90" s="44"/>
    </row>
    <row r="91" spans="1:9" ht="65.45" customHeight="1" x14ac:dyDescent="0.25">
      <c r="A91" s="7">
        <f t="shared" si="5"/>
        <v>84</v>
      </c>
      <c r="B91" s="40" t="s">
        <v>108</v>
      </c>
      <c r="C91" s="41">
        <v>100</v>
      </c>
      <c r="D91" s="39" t="s">
        <v>97</v>
      </c>
      <c r="E91" s="42">
        <v>100</v>
      </c>
      <c r="F91" s="36"/>
      <c r="G91" s="43">
        <v>260507.5</v>
      </c>
      <c r="I91" s="44"/>
    </row>
    <row r="92" spans="1:9" ht="53.45" customHeight="1" x14ac:dyDescent="0.25">
      <c r="A92" s="7">
        <f t="shared" si="5"/>
        <v>85</v>
      </c>
      <c r="B92" s="40" t="s">
        <v>109</v>
      </c>
      <c r="C92" s="39">
        <v>100</v>
      </c>
      <c r="D92" s="41" t="s">
        <v>97</v>
      </c>
      <c r="E92" s="45">
        <v>100</v>
      </c>
      <c r="F92" s="46"/>
      <c r="G92" s="43">
        <v>81663.184120000005</v>
      </c>
      <c r="I92" s="44"/>
    </row>
    <row r="93" spans="1:9" ht="63.6" customHeight="1" x14ac:dyDescent="0.25">
      <c r="A93" s="7">
        <f t="shared" si="5"/>
        <v>86</v>
      </c>
      <c r="B93" s="40" t="s">
        <v>110</v>
      </c>
      <c r="C93" s="41">
        <v>100</v>
      </c>
      <c r="D93" s="39" t="s">
        <v>111</v>
      </c>
      <c r="E93" s="42">
        <v>9.5</v>
      </c>
      <c r="F93" s="36"/>
      <c r="G93" s="43">
        <v>34255.087310000003</v>
      </c>
      <c r="I93" s="44"/>
    </row>
    <row r="94" spans="1:9" ht="52.9" customHeight="1" x14ac:dyDescent="0.25">
      <c r="A94" s="7">
        <f t="shared" si="5"/>
        <v>87</v>
      </c>
      <c r="B94" s="40" t="s">
        <v>112</v>
      </c>
      <c r="C94" s="39">
        <v>100</v>
      </c>
      <c r="D94" s="41" t="s">
        <v>97</v>
      </c>
      <c r="E94" s="45">
        <v>10.4</v>
      </c>
      <c r="F94" s="46"/>
      <c r="G94" s="43">
        <v>55598.178140000004</v>
      </c>
      <c r="I94" s="44"/>
    </row>
    <row r="95" spans="1:9" ht="53.45" customHeight="1" x14ac:dyDescent="0.25">
      <c r="A95" s="7">
        <f t="shared" si="5"/>
        <v>88</v>
      </c>
      <c r="B95" s="40" t="s">
        <v>113</v>
      </c>
      <c r="C95" s="41">
        <v>100</v>
      </c>
      <c r="D95" s="39" t="s">
        <v>97</v>
      </c>
      <c r="E95" s="42">
        <v>19.2</v>
      </c>
      <c r="F95" s="36"/>
      <c r="G95" s="43">
        <v>73379.127370000002</v>
      </c>
      <c r="I95" s="44"/>
    </row>
    <row r="96" spans="1:9" ht="51.6" customHeight="1" x14ac:dyDescent="0.25">
      <c r="A96" s="7">
        <f t="shared" si="5"/>
        <v>89</v>
      </c>
      <c r="B96" s="40" t="s">
        <v>114</v>
      </c>
      <c r="C96" s="39">
        <v>100</v>
      </c>
      <c r="D96" s="41" t="s">
        <v>97</v>
      </c>
      <c r="E96" s="45">
        <v>8.8000000000000007</v>
      </c>
      <c r="F96" s="46"/>
      <c r="G96" s="43">
        <v>39053.322200000002</v>
      </c>
      <c r="I96" s="44"/>
    </row>
    <row r="97" spans="1:9" ht="51.6" customHeight="1" x14ac:dyDescent="0.25">
      <c r="A97" s="7">
        <f t="shared" si="5"/>
        <v>90</v>
      </c>
      <c r="B97" s="40" t="s">
        <v>115</v>
      </c>
      <c r="C97" s="41">
        <v>100</v>
      </c>
      <c r="D97" s="39" t="s">
        <v>97</v>
      </c>
      <c r="E97" s="42">
        <v>4.0999999999999996</v>
      </c>
      <c r="F97" s="36"/>
      <c r="G97" s="43">
        <v>37689.326979999998</v>
      </c>
      <c r="I97" s="44"/>
    </row>
    <row r="98" spans="1:9" ht="38.450000000000003" customHeight="1" x14ac:dyDescent="0.25">
      <c r="A98" s="7">
        <f t="shared" si="5"/>
        <v>91</v>
      </c>
      <c r="B98" s="40" t="s">
        <v>116</v>
      </c>
      <c r="C98" s="39">
        <v>100</v>
      </c>
      <c r="D98" s="41" t="s">
        <v>97</v>
      </c>
      <c r="E98" s="45">
        <v>3.5343035343035343</v>
      </c>
      <c r="F98" s="46"/>
      <c r="G98" s="43">
        <v>47985.22956</v>
      </c>
      <c r="I98" s="44"/>
    </row>
    <row r="99" spans="1:9" ht="38.25" x14ac:dyDescent="0.25">
      <c r="A99" s="7">
        <f t="shared" si="5"/>
        <v>92</v>
      </c>
      <c r="B99" s="40" t="s">
        <v>117</v>
      </c>
      <c r="C99" s="41">
        <v>100</v>
      </c>
      <c r="D99" s="39" t="s">
        <v>97</v>
      </c>
      <c r="E99" s="42">
        <v>4.0999999999999996</v>
      </c>
      <c r="F99" s="36"/>
      <c r="G99" s="43">
        <v>72391.240300000005</v>
      </c>
      <c r="I99" s="44"/>
    </row>
    <row r="100" spans="1:9" ht="53.45" customHeight="1" x14ac:dyDescent="0.25">
      <c r="A100" s="7">
        <f t="shared" si="5"/>
        <v>93</v>
      </c>
      <c r="B100" s="40" t="s">
        <v>118</v>
      </c>
      <c r="C100" s="39">
        <v>100</v>
      </c>
      <c r="D100" s="41" t="s">
        <v>97</v>
      </c>
      <c r="E100" s="45">
        <v>6.4</v>
      </c>
      <c r="F100" s="46"/>
      <c r="G100" s="47"/>
      <c r="I100" s="44"/>
    </row>
    <row r="101" spans="1:9" ht="54" customHeight="1" x14ac:dyDescent="0.25">
      <c r="A101" s="7">
        <f t="shared" si="5"/>
        <v>94</v>
      </c>
      <c r="B101" s="40" t="s">
        <v>119</v>
      </c>
      <c r="C101" s="41">
        <v>100</v>
      </c>
      <c r="D101" s="39" t="s">
        <v>105</v>
      </c>
      <c r="E101" s="42">
        <v>18.8</v>
      </c>
      <c r="F101" s="36"/>
      <c r="G101" s="43">
        <v>29596.0877</v>
      </c>
      <c r="I101" s="44"/>
    </row>
    <row r="102" spans="1:9" ht="51.6" customHeight="1" x14ac:dyDescent="0.25">
      <c r="A102" s="7">
        <f t="shared" si="5"/>
        <v>95</v>
      </c>
      <c r="B102" s="40" t="s">
        <v>120</v>
      </c>
      <c r="C102" s="39">
        <v>100</v>
      </c>
      <c r="D102" s="41" t="s">
        <v>97</v>
      </c>
      <c r="E102" s="45">
        <v>100</v>
      </c>
      <c r="F102" s="46"/>
      <c r="G102" s="43">
        <v>159878.46051999999</v>
      </c>
      <c r="I102" s="44"/>
    </row>
    <row r="103" spans="1:9" ht="53.45" customHeight="1" x14ac:dyDescent="0.25">
      <c r="A103" s="7">
        <f t="shared" si="5"/>
        <v>96</v>
      </c>
      <c r="B103" s="40" t="s">
        <v>121</v>
      </c>
      <c r="C103" s="41">
        <v>100</v>
      </c>
      <c r="D103" s="39" t="s">
        <v>97</v>
      </c>
      <c r="E103" s="42">
        <v>4.0999999999999996</v>
      </c>
      <c r="F103" s="36"/>
      <c r="G103" s="43">
        <v>89114.686480000004</v>
      </c>
      <c r="I103" s="44"/>
    </row>
    <row r="104" spans="1:9" ht="37.9" customHeight="1" x14ac:dyDescent="0.25">
      <c r="A104" s="7">
        <f t="shared" si="5"/>
        <v>97</v>
      </c>
      <c r="B104" s="40" t="s">
        <v>122</v>
      </c>
      <c r="C104" s="39">
        <v>100</v>
      </c>
      <c r="D104" s="41" t="s">
        <v>97</v>
      </c>
      <c r="E104" s="45">
        <v>2.1</v>
      </c>
      <c r="F104" s="46"/>
      <c r="G104" s="43" t="s">
        <v>123</v>
      </c>
      <c r="I104" s="44"/>
    </row>
    <row r="105" spans="1:9" ht="53.45" customHeight="1" x14ac:dyDescent="0.25">
      <c r="A105" s="7">
        <f t="shared" si="5"/>
        <v>98</v>
      </c>
      <c r="B105" s="40" t="s">
        <v>124</v>
      </c>
      <c r="C105" s="41">
        <v>100</v>
      </c>
      <c r="D105" s="39" t="s">
        <v>97</v>
      </c>
      <c r="E105" s="42">
        <v>2</v>
      </c>
      <c r="F105" s="36"/>
      <c r="G105" s="43">
        <v>49353.605710000003</v>
      </c>
      <c r="I105" s="44"/>
    </row>
    <row r="106" spans="1:9" ht="37.9" customHeight="1" x14ac:dyDescent="0.25">
      <c r="A106" s="7">
        <f t="shared" si="5"/>
        <v>99</v>
      </c>
      <c r="B106" s="40" t="s">
        <v>125</v>
      </c>
      <c r="C106" s="39">
        <v>100</v>
      </c>
      <c r="D106" s="41" t="s">
        <v>97</v>
      </c>
      <c r="E106" s="45">
        <v>5.8</v>
      </c>
      <c r="F106" s="46"/>
      <c r="G106" s="43">
        <v>345024.38920999999</v>
      </c>
      <c r="I106" s="44"/>
    </row>
    <row r="107" spans="1:9" ht="39" customHeight="1" x14ac:dyDescent="0.25">
      <c r="A107" s="7">
        <f t="shared" si="5"/>
        <v>100</v>
      </c>
      <c r="B107" s="40" t="s">
        <v>126</v>
      </c>
      <c r="C107" s="41">
        <v>100</v>
      </c>
      <c r="D107" s="39" t="s">
        <v>97</v>
      </c>
      <c r="E107" s="42">
        <v>8.8000000000000007</v>
      </c>
      <c r="F107" s="36"/>
      <c r="G107" s="43">
        <v>190366.04183</v>
      </c>
      <c r="I107" s="44"/>
    </row>
    <row r="108" spans="1:9" ht="37.9" customHeight="1" x14ac:dyDescent="0.25">
      <c r="A108" s="7">
        <f t="shared" si="5"/>
        <v>101</v>
      </c>
      <c r="B108" s="40" t="s">
        <v>127</v>
      </c>
      <c r="C108" s="39">
        <v>100</v>
      </c>
      <c r="D108" s="41" t="s">
        <v>97</v>
      </c>
      <c r="E108" s="45">
        <v>6.2</v>
      </c>
      <c r="F108" s="46"/>
      <c r="G108" s="43">
        <v>128629.49377</v>
      </c>
      <c r="I108" s="44"/>
    </row>
    <row r="109" spans="1:9" ht="37.9" customHeight="1" x14ac:dyDescent="0.25">
      <c r="A109" s="7">
        <f t="shared" si="5"/>
        <v>102</v>
      </c>
      <c r="B109" s="40" t="s">
        <v>128</v>
      </c>
      <c r="C109" s="41">
        <v>100</v>
      </c>
      <c r="D109" s="39" t="s">
        <v>97</v>
      </c>
      <c r="E109" s="42">
        <v>11</v>
      </c>
      <c r="F109" s="36"/>
      <c r="G109" s="43">
        <v>246029.38042</v>
      </c>
      <c r="I109" s="44"/>
    </row>
    <row r="110" spans="1:9" ht="37.15" customHeight="1" x14ac:dyDescent="0.25">
      <c r="A110" s="7">
        <f t="shared" si="5"/>
        <v>103</v>
      </c>
      <c r="B110" s="40" t="s">
        <v>129</v>
      </c>
      <c r="C110" s="39">
        <v>100</v>
      </c>
      <c r="D110" s="41" t="s">
        <v>97</v>
      </c>
      <c r="E110" s="48">
        <v>32.080660354194848</v>
      </c>
      <c r="F110" s="41"/>
      <c r="G110" s="47">
        <v>77600.491569999998</v>
      </c>
      <c r="I110" s="44"/>
    </row>
    <row r="111" spans="1:9" ht="38.450000000000003" customHeight="1" x14ac:dyDescent="0.25">
      <c r="A111" s="7">
        <f>A110+1</f>
        <v>104</v>
      </c>
      <c r="B111" s="40" t="s">
        <v>130</v>
      </c>
      <c r="C111" s="41">
        <v>100</v>
      </c>
      <c r="D111" s="39" t="s">
        <v>97</v>
      </c>
      <c r="E111" s="42">
        <v>2.8653178009401188</v>
      </c>
      <c r="F111" s="36"/>
      <c r="G111" s="43"/>
      <c r="I111" s="44"/>
    </row>
    <row r="112" spans="1:9" ht="54" customHeight="1" x14ac:dyDescent="0.25">
      <c r="A112" s="7">
        <f t="shared" si="5"/>
        <v>105</v>
      </c>
      <c r="B112" s="40" t="s">
        <v>131</v>
      </c>
      <c r="C112" s="39">
        <v>100</v>
      </c>
      <c r="D112" s="41" t="s">
        <v>97</v>
      </c>
      <c r="E112" s="49"/>
      <c r="F112" s="46"/>
      <c r="G112" s="43"/>
      <c r="I112" s="44"/>
    </row>
    <row r="113" spans="1:9" ht="53.45" customHeight="1" x14ac:dyDescent="0.25">
      <c r="A113" s="7">
        <f t="shared" si="5"/>
        <v>106</v>
      </c>
      <c r="B113" s="40" t="s">
        <v>132</v>
      </c>
      <c r="C113" s="41">
        <v>100</v>
      </c>
      <c r="D113" s="39" t="s">
        <v>97</v>
      </c>
      <c r="E113" s="42">
        <v>2.6</v>
      </c>
      <c r="F113" s="36"/>
      <c r="G113" s="43"/>
      <c r="I113" s="44"/>
    </row>
    <row r="114" spans="1:9" ht="40.15" customHeight="1" x14ac:dyDescent="0.25">
      <c r="A114" s="7">
        <f t="shared" si="5"/>
        <v>107</v>
      </c>
      <c r="B114" s="40" t="s">
        <v>133</v>
      </c>
      <c r="C114" s="39">
        <v>100</v>
      </c>
      <c r="D114" s="41" t="s">
        <v>97</v>
      </c>
      <c r="E114" s="45">
        <v>14.8</v>
      </c>
      <c r="F114" s="46"/>
      <c r="G114" s="43">
        <v>325847.43979999999</v>
      </c>
      <c r="I114" s="44"/>
    </row>
    <row r="115" spans="1:9" ht="40.9" customHeight="1" x14ac:dyDescent="0.25">
      <c r="A115" s="7">
        <f t="shared" si="5"/>
        <v>108</v>
      </c>
      <c r="B115" s="40" t="s">
        <v>134</v>
      </c>
      <c r="C115" s="41">
        <v>100</v>
      </c>
      <c r="D115" s="39" t="s">
        <v>97</v>
      </c>
      <c r="E115" s="50"/>
      <c r="F115" s="36"/>
      <c r="G115" s="43"/>
      <c r="I115" s="44"/>
    </row>
    <row r="116" spans="1:9" ht="39" customHeight="1" x14ac:dyDescent="0.25">
      <c r="A116" s="7">
        <f t="shared" si="5"/>
        <v>109</v>
      </c>
      <c r="B116" s="40" t="s">
        <v>135</v>
      </c>
      <c r="C116" s="39">
        <v>100</v>
      </c>
      <c r="D116" s="41" t="s">
        <v>97</v>
      </c>
      <c r="E116" s="45">
        <v>9.8000000000000007</v>
      </c>
      <c r="F116" s="46"/>
      <c r="G116" s="43">
        <v>360692.65787</v>
      </c>
      <c r="I116" s="44"/>
    </row>
    <row r="117" spans="1:9" ht="39" customHeight="1" x14ac:dyDescent="0.25">
      <c r="A117" s="7">
        <f t="shared" si="5"/>
        <v>110</v>
      </c>
      <c r="B117" s="40" t="s">
        <v>136</v>
      </c>
      <c r="C117" s="41">
        <v>100</v>
      </c>
      <c r="D117" s="39" t="s">
        <v>97</v>
      </c>
      <c r="E117" s="42">
        <v>6</v>
      </c>
      <c r="F117" s="36"/>
      <c r="G117" s="43">
        <v>409826.85157</v>
      </c>
      <c r="I117" s="44"/>
    </row>
    <row r="118" spans="1:9" ht="38.25" x14ac:dyDescent="0.25">
      <c r="A118" s="7">
        <f t="shared" si="5"/>
        <v>111</v>
      </c>
      <c r="B118" s="40" t="s">
        <v>137</v>
      </c>
      <c r="C118" s="39">
        <v>100</v>
      </c>
      <c r="D118" s="41" t="s">
        <v>97</v>
      </c>
      <c r="E118" s="45">
        <v>9.4</v>
      </c>
      <c r="F118" s="46"/>
      <c r="G118" s="43">
        <v>180818.91403000001</v>
      </c>
      <c r="I118" s="44"/>
    </row>
    <row r="119" spans="1:9" ht="37.9" customHeight="1" x14ac:dyDescent="0.25">
      <c r="A119" s="7">
        <f t="shared" si="5"/>
        <v>112</v>
      </c>
      <c r="B119" s="40" t="s">
        <v>138</v>
      </c>
      <c r="C119" s="41">
        <v>100</v>
      </c>
      <c r="D119" s="39" t="s">
        <v>97</v>
      </c>
      <c r="E119" s="42">
        <v>10.5</v>
      </c>
      <c r="F119" s="36"/>
      <c r="G119" s="43">
        <v>210836.12904999999</v>
      </c>
      <c r="I119" s="44"/>
    </row>
    <row r="120" spans="1:9" ht="41.45" customHeight="1" x14ac:dyDescent="0.25">
      <c r="A120" s="7">
        <f t="shared" si="5"/>
        <v>113</v>
      </c>
      <c r="B120" s="40" t="s">
        <v>139</v>
      </c>
      <c r="C120" s="39">
        <v>100</v>
      </c>
      <c r="D120" s="41" t="s">
        <v>97</v>
      </c>
      <c r="E120" s="45">
        <v>2</v>
      </c>
      <c r="F120" s="46"/>
      <c r="G120" s="43">
        <v>90772.238670000006</v>
      </c>
      <c r="I120" s="44"/>
    </row>
    <row r="121" spans="1:9" ht="39" customHeight="1" x14ac:dyDescent="0.25">
      <c r="A121" s="7">
        <f t="shared" si="5"/>
        <v>114</v>
      </c>
      <c r="B121" s="40" t="s">
        <v>140</v>
      </c>
      <c r="C121" s="41">
        <v>100</v>
      </c>
      <c r="D121" s="39" t="s">
        <v>97</v>
      </c>
      <c r="E121" s="42">
        <v>1.7</v>
      </c>
      <c r="F121" s="36"/>
      <c r="G121" s="43" t="s">
        <v>141</v>
      </c>
      <c r="I121" s="44"/>
    </row>
    <row r="122" spans="1:9" ht="37.15" customHeight="1" x14ac:dyDescent="0.25">
      <c r="A122" s="7">
        <f t="shared" si="5"/>
        <v>115</v>
      </c>
      <c r="B122" s="40" t="s">
        <v>142</v>
      </c>
      <c r="C122" s="39">
        <v>100</v>
      </c>
      <c r="D122" s="41" t="s">
        <v>97</v>
      </c>
      <c r="E122" s="45">
        <v>6</v>
      </c>
      <c r="F122" s="46"/>
      <c r="G122" s="43">
        <v>95562.866259999995</v>
      </c>
      <c r="H122" s="51"/>
      <c r="I122" s="44"/>
    </row>
    <row r="123" spans="1:9" ht="37.15" customHeight="1" x14ac:dyDescent="0.25">
      <c r="A123" s="7">
        <f t="shared" ref="A123:A124" si="6">A122+1</f>
        <v>116</v>
      </c>
      <c r="B123" s="40" t="s">
        <v>143</v>
      </c>
      <c r="C123" s="41">
        <v>100</v>
      </c>
      <c r="D123" s="39" t="s">
        <v>105</v>
      </c>
      <c r="E123" s="42">
        <v>17.899999999999999</v>
      </c>
      <c r="F123" s="36"/>
      <c r="G123" s="43">
        <v>20842.616720000002</v>
      </c>
      <c r="H123" s="52"/>
      <c r="I123" s="44"/>
    </row>
    <row r="124" spans="1:9" ht="37.15" customHeight="1" x14ac:dyDescent="0.25">
      <c r="A124" s="7">
        <f t="shared" si="6"/>
        <v>117</v>
      </c>
      <c r="B124" s="40" t="s">
        <v>144</v>
      </c>
      <c r="C124" s="39">
        <v>100</v>
      </c>
      <c r="D124" s="41" t="s">
        <v>105</v>
      </c>
      <c r="E124" s="45">
        <v>35</v>
      </c>
      <c r="F124" s="46"/>
      <c r="G124" s="43">
        <v>123738.8508</v>
      </c>
      <c r="H124" s="52"/>
      <c r="I124" s="44"/>
    </row>
    <row r="125" spans="1:9" ht="40.9" customHeight="1" x14ac:dyDescent="0.25">
      <c r="A125" s="348" t="s">
        <v>145</v>
      </c>
      <c r="B125" s="348"/>
      <c r="C125" s="348"/>
      <c r="D125" s="348"/>
      <c r="E125" s="348"/>
      <c r="F125" s="348"/>
      <c r="G125" s="348"/>
      <c r="I125" s="44"/>
    </row>
    <row r="126" spans="1:9" ht="60" customHeight="1" x14ac:dyDescent="0.25">
      <c r="A126" s="7">
        <f>A124+1</f>
        <v>118</v>
      </c>
      <c r="B126" s="40" t="s">
        <v>146</v>
      </c>
      <c r="C126" s="1">
        <v>100</v>
      </c>
      <c r="D126" s="53" t="s">
        <v>147</v>
      </c>
      <c r="E126" s="54">
        <v>100</v>
      </c>
      <c r="F126" s="55">
        <v>100</v>
      </c>
      <c r="G126" s="56">
        <v>20813.02</v>
      </c>
      <c r="I126" s="44"/>
    </row>
    <row r="127" spans="1:9" ht="42.75" customHeight="1" x14ac:dyDescent="0.25">
      <c r="A127" s="7">
        <f t="shared" ref="A127:A128" si="7">A126+1</f>
        <v>119</v>
      </c>
      <c r="B127" s="40" t="s">
        <v>148</v>
      </c>
      <c r="C127" s="4">
        <v>100</v>
      </c>
      <c r="D127" s="57" t="s">
        <v>149</v>
      </c>
      <c r="E127" s="58">
        <v>100</v>
      </c>
      <c r="F127" s="58">
        <v>100</v>
      </c>
      <c r="G127" s="56">
        <v>6827.6</v>
      </c>
      <c r="I127" s="44"/>
    </row>
    <row r="128" spans="1:9" ht="51" x14ac:dyDescent="0.25">
      <c r="A128" s="7">
        <f t="shared" si="7"/>
        <v>120</v>
      </c>
      <c r="B128" s="40" t="s">
        <v>150</v>
      </c>
      <c r="C128" s="59">
        <v>100</v>
      </c>
      <c r="D128" s="60" t="s">
        <v>151</v>
      </c>
      <c r="E128" s="61">
        <v>18.25</v>
      </c>
      <c r="F128" s="62">
        <v>19.7</v>
      </c>
      <c r="G128" s="63">
        <v>0</v>
      </c>
      <c r="I128" s="44"/>
    </row>
    <row r="129" spans="1:9" ht="43.15" customHeight="1" x14ac:dyDescent="0.25">
      <c r="A129" s="349" t="s">
        <v>152</v>
      </c>
      <c r="B129" s="350"/>
      <c r="C129" s="350"/>
      <c r="D129" s="350"/>
      <c r="E129" s="350"/>
      <c r="F129" s="350"/>
      <c r="G129" s="351"/>
      <c r="I129" s="44"/>
    </row>
    <row r="130" spans="1:9" ht="93" customHeight="1" x14ac:dyDescent="0.25">
      <c r="A130" s="64">
        <f>A128+1</f>
        <v>121</v>
      </c>
      <c r="B130" s="65" t="s">
        <v>153</v>
      </c>
      <c r="C130" s="66">
        <v>100</v>
      </c>
      <c r="D130" s="67" t="s">
        <v>154</v>
      </c>
      <c r="E130" s="66">
        <v>100</v>
      </c>
      <c r="F130" s="68">
        <v>100</v>
      </c>
      <c r="G130" s="69">
        <v>311061.21000000002</v>
      </c>
      <c r="I130" s="44"/>
    </row>
    <row r="131" spans="1:9" ht="71.25" customHeight="1" x14ac:dyDescent="0.25">
      <c r="A131" s="7">
        <f t="shared" ref="A131:A133" si="8">A130+1</f>
        <v>122</v>
      </c>
      <c r="B131" s="40" t="s">
        <v>155</v>
      </c>
      <c r="C131" s="7">
        <v>100</v>
      </c>
      <c r="D131" s="5" t="s">
        <v>156</v>
      </c>
      <c r="E131" s="7">
        <v>50.22</v>
      </c>
      <c r="F131" s="7">
        <v>50.22</v>
      </c>
      <c r="G131" s="70">
        <v>17818.73</v>
      </c>
      <c r="I131" s="44"/>
    </row>
    <row r="132" spans="1:9" ht="56.25" customHeight="1" x14ac:dyDescent="0.25">
      <c r="A132" s="7">
        <f t="shared" si="8"/>
        <v>123</v>
      </c>
      <c r="B132" s="40" t="s">
        <v>157</v>
      </c>
      <c r="C132" s="59">
        <v>100</v>
      </c>
      <c r="D132" s="5" t="s">
        <v>158</v>
      </c>
      <c r="E132" s="59">
        <v>100</v>
      </c>
      <c r="F132" s="7">
        <v>100</v>
      </c>
      <c r="G132" s="70">
        <v>34228.699999999997</v>
      </c>
      <c r="I132" s="44"/>
    </row>
    <row r="133" spans="1:9" ht="46.9" customHeight="1" x14ac:dyDescent="0.25">
      <c r="A133" s="7">
        <f t="shared" si="8"/>
        <v>124</v>
      </c>
      <c r="B133" s="71" t="s">
        <v>159</v>
      </c>
      <c r="C133" s="62">
        <v>100</v>
      </c>
      <c r="D133" s="72" t="s">
        <v>160</v>
      </c>
      <c r="E133" s="73">
        <v>0</v>
      </c>
      <c r="F133" s="74">
        <v>0</v>
      </c>
      <c r="G133" s="63">
        <v>17032.240000000002</v>
      </c>
      <c r="I133" s="44"/>
    </row>
    <row r="134" spans="1:9" ht="40.9" customHeight="1" x14ac:dyDescent="0.25">
      <c r="A134" s="352" t="s">
        <v>161</v>
      </c>
      <c r="B134" s="352"/>
      <c r="C134" s="352"/>
      <c r="D134" s="352"/>
      <c r="E134" s="352"/>
      <c r="F134" s="352"/>
      <c r="G134" s="352"/>
      <c r="I134" s="44"/>
    </row>
    <row r="135" spans="1:9" ht="34.15" customHeight="1" x14ac:dyDescent="0.25">
      <c r="A135" s="7">
        <f>A133+1</f>
        <v>125</v>
      </c>
      <c r="B135" s="75" t="s">
        <v>162</v>
      </c>
      <c r="C135" s="76">
        <v>100</v>
      </c>
      <c r="D135" s="77" t="s">
        <v>163</v>
      </c>
      <c r="E135" s="76">
        <v>4.8</v>
      </c>
      <c r="F135" s="78">
        <v>15</v>
      </c>
      <c r="G135" s="79" t="s">
        <v>164</v>
      </c>
      <c r="I135" s="44"/>
    </row>
    <row r="136" spans="1:9" ht="109.9" customHeight="1" x14ac:dyDescent="0.25">
      <c r="A136" s="7">
        <f t="shared" ref="A136:A138" si="9">A135+1</f>
        <v>126</v>
      </c>
      <c r="B136" s="80" t="s">
        <v>165</v>
      </c>
      <c r="C136" s="81">
        <v>51</v>
      </c>
      <c r="D136" s="82" t="s">
        <v>166</v>
      </c>
      <c r="E136" s="81">
        <v>41</v>
      </c>
      <c r="F136" s="83">
        <v>41</v>
      </c>
      <c r="G136" s="84">
        <v>124246.85</v>
      </c>
      <c r="I136" s="44"/>
    </row>
    <row r="137" spans="1:9" ht="31.9" customHeight="1" x14ac:dyDescent="0.25">
      <c r="A137" s="7">
        <f t="shared" si="9"/>
        <v>127</v>
      </c>
      <c r="B137" s="75" t="s">
        <v>167</v>
      </c>
      <c r="C137" s="83">
        <v>100</v>
      </c>
      <c r="D137" s="85" t="s">
        <v>168</v>
      </c>
      <c r="E137" s="82">
        <v>92</v>
      </c>
      <c r="F137" s="85">
        <v>87</v>
      </c>
      <c r="G137" s="86" t="s">
        <v>164</v>
      </c>
      <c r="I137" s="44"/>
    </row>
    <row r="138" spans="1:9" ht="50.45" customHeight="1" x14ac:dyDescent="0.25">
      <c r="A138" s="7">
        <f t="shared" si="9"/>
        <v>128</v>
      </c>
      <c r="B138" s="75" t="s">
        <v>169</v>
      </c>
      <c r="C138" s="77">
        <v>100</v>
      </c>
      <c r="D138" s="76" t="s">
        <v>170</v>
      </c>
      <c r="E138" s="77">
        <v>4.8</v>
      </c>
      <c r="F138" s="76">
        <v>3.8</v>
      </c>
      <c r="G138" s="79" t="s">
        <v>164</v>
      </c>
    </row>
    <row r="139" spans="1:9" ht="46.9" customHeight="1" x14ac:dyDescent="0.25">
      <c r="A139" s="348" t="s">
        <v>171</v>
      </c>
      <c r="B139" s="348"/>
      <c r="C139" s="348"/>
      <c r="D139" s="348"/>
      <c r="E139" s="348"/>
      <c r="F139" s="348"/>
      <c r="G139" s="348"/>
    </row>
    <row r="140" spans="1:9" ht="57" customHeight="1" x14ac:dyDescent="0.25">
      <c r="A140" s="7">
        <f>A138+1</f>
        <v>129</v>
      </c>
      <c r="B140" s="87" t="s">
        <v>172</v>
      </c>
      <c r="C140" s="88">
        <v>1</v>
      </c>
      <c r="D140" s="39" t="s">
        <v>173</v>
      </c>
      <c r="E140" s="89">
        <v>7.5275095240332242</v>
      </c>
      <c r="F140" s="90"/>
      <c r="G140" s="91">
        <v>44702.7</v>
      </c>
      <c r="H140" s="92"/>
      <c r="I140" s="93"/>
    </row>
    <row r="141" spans="1:9" ht="62.25" customHeight="1" x14ac:dyDescent="0.25">
      <c r="A141" s="7">
        <f t="shared" ref="A141:A162" si="10">A140+1</f>
        <v>130</v>
      </c>
      <c r="B141" s="87" t="s">
        <v>174</v>
      </c>
      <c r="C141" s="94">
        <v>1</v>
      </c>
      <c r="D141" s="41" t="s">
        <v>173</v>
      </c>
      <c r="E141" s="90">
        <v>8.7755888331059637</v>
      </c>
      <c r="F141" s="89"/>
      <c r="G141" s="91">
        <v>50871.8</v>
      </c>
      <c r="I141" s="93"/>
    </row>
    <row r="142" spans="1:9" ht="55.5" customHeight="1" x14ac:dyDescent="0.25">
      <c r="A142" s="7">
        <f t="shared" si="10"/>
        <v>131</v>
      </c>
      <c r="B142" s="87" t="s">
        <v>175</v>
      </c>
      <c r="C142" s="88">
        <v>1</v>
      </c>
      <c r="D142" s="39" t="s">
        <v>173</v>
      </c>
      <c r="E142" s="89">
        <v>6.2102197217971042</v>
      </c>
      <c r="F142" s="90"/>
      <c r="G142" s="91">
        <v>65720.38</v>
      </c>
      <c r="I142" s="93"/>
    </row>
    <row r="143" spans="1:9" ht="58.5" customHeight="1" x14ac:dyDescent="0.25">
      <c r="A143" s="7">
        <f t="shared" si="10"/>
        <v>132</v>
      </c>
      <c r="B143" s="87" t="s">
        <v>176</v>
      </c>
      <c r="C143" s="94">
        <v>1</v>
      </c>
      <c r="D143" s="41" t="s">
        <v>173</v>
      </c>
      <c r="E143" s="90">
        <v>8.1147466415986909</v>
      </c>
      <c r="F143" s="89"/>
      <c r="G143" s="91">
        <v>29679.3</v>
      </c>
      <c r="I143" s="44"/>
    </row>
    <row r="144" spans="1:9" ht="57.75" customHeight="1" x14ac:dyDescent="0.25">
      <c r="A144" s="7">
        <f t="shared" si="10"/>
        <v>133</v>
      </c>
      <c r="B144" s="87" t="s">
        <v>177</v>
      </c>
      <c r="C144" s="88">
        <v>1</v>
      </c>
      <c r="D144" s="39" t="s">
        <v>173</v>
      </c>
      <c r="E144" s="89">
        <v>4.0596556004665842</v>
      </c>
      <c r="F144" s="90"/>
      <c r="G144" s="91">
        <v>141539.1</v>
      </c>
      <c r="I144" s="44"/>
    </row>
    <row r="145" spans="1:9" ht="55.5" customHeight="1" x14ac:dyDescent="0.25">
      <c r="A145" s="7">
        <f t="shared" si="10"/>
        <v>134</v>
      </c>
      <c r="B145" s="87" t="s">
        <v>178</v>
      </c>
      <c r="C145" s="94">
        <v>1</v>
      </c>
      <c r="D145" s="41" t="s">
        <v>173</v>
      </c>
      <c r="E145" s="90">
        <v>8.1014514683458838</v>
      </c>
      <c r="F145" s="89"/>
      <c r="G145" s="91">
        <v>51547.8</v>
      </c>
      <c r="I145" s="44"/>
    </row>
    <row r="146" spans="1:9" ht="42.75" customHeight="1" x14ac:dyDescent="0.25">
      <c r="A146" s="7">
        <f t="shared" si="10"/>
        <v>135</v>
      </c>
      <c r="B146" s="87" t="s">
        <v>179</v>
      </c>
      <c r="C146" s="88">
        <v>1</v>
      </c>
      <c r="D146" s="39" t="s">
        <v>173</v>
      </c>
      <c r="E146" s="89">
        <v>14.986487709634456</v>
      </c>
      <c r="F146" s="90"/>
      <c r="G146" s="91">
        <v>77337</v>
      </c>
      <c r="H146" s="92"/>
      <c r="I146" s="44"/>
    </row>
    <row r="147" spans="1:9" ht="56.25" customHeight="1" x14ac:dyDescent="0.25">
      <c r="A147" s="7">
        <f t="shared" si="10"/>
        <v>136</v>
      </c>
      <c r="B147" s="87" t="s">
        <v>180</v>
      </c>
      <c r="C147" s="94">
        <v>1</v>
      </c>
      <c r="D147" s="41" t="s">
        <v>173</v>
      </c>
      <c r="E147" s="90">
        <v>8.1525288144447714</v>
      </c>
      <c r="F147" s="89"/>
      <c r="G147" s="91">
        <v>49003.199999999997</v>
      </c>
    </row>
    <row r="148" spans="1:9" ht="57" customHeight="1" x14ac:dyDescent="0.25">
      <c r="A148" s="7">
        <f t="shared" si="10"/>
        <v>137</v>
      </c>
      <c r="B148" s="87" t="s">
        <v>181</v>
      </c>
      <c r="C148" s="88">
        <v>1</v>
      </c>
      <c r="D148" s="39" t="s">
        <v>173</v>
      </c>
      <c r="E148" s="89">
        <v>4.0647029503216157</v>
      </c>
      <c r="F148" s="90"/>
      <c r="G148" s="91">
        <v>8426.2000000000007</v>
      </c>
    </row>
    <row r="149" spans="1:9" ht="52.5" customHeight="1" x14ac:dyDescent="0.25">
      <c r="A149" s="7">
        <f t="shared" si="10"/>
        <v>138</v>
      </c>
      <c r="B149" s="87" t="s">
        <v>182</v>
      </c>
      <c r="C149" s="94">
        <v>1</v>
      </c>
      <c r="D149" s="41" t="s">
        <v>173</v>
      </c>
      <c r="E149" s="90">
        <v>1.1394378056864396</v>
      </c>
      <c r="F149" s="89"/>
      <c r="G149" s="91">
        <v>5581.7</v>
      </c>
      <c r="H149" s="95"/>
      <c r="I149" s="93"/>
    </row>
    <row r="150" spans="1:9" ht="43.5" customHeight="1" x14ac:dyDescent="0.25">
      <c r="A150" s="7">
        <f t="shared" si="10"/>
        <v>139</v>
      </c>
      <c r="B150" s="87" t="s">
        <v>183</v>
      </c>
      <c r="C150" s="88">
        <v>1</v>
      </c>
      <c r="D150" s="39" t="s">
        <v>173</v>
      </c>
      <c r="E150" s="89">
        <v>3.3381539205598836</v>
      </c>
      <c r="F150" s="90"/>
      <c r="G150" s="91">
        <v>105450.5</v>
      </c>
      <c r="I150" s="93"/>
    </row>
    <row r="151" spans="1:9" ht="55.5" customHeight="1" x14ac:dyDescent="0.25">
      <c r="A151" s="7">
        <f t="shared" si="10"/>
        <v>140</v>
      </c>
      <c r="B151" s="87" t="s">
        <v>184</v>
      </c>
      <c r="C151" s="94">
        <v>1</v>
      </c>
      <c r="D151" s="41" t="s">
        <v>173</v>
      </c>
      <c r="E151" s="90">
        <v>5.2571673722042993</v>
      </c>
      <c r="F151" s="89"/>
      <c r="G151" s="91">
        <v>22843.1</v>
      </c>
      <c r="I151" s="93"/>
    </row>
    <row r="152" spans="1:9" ht="56.25" customHeight="1" x14ac:dyDescent="0.25">
      <c r="A152" s="7">
        <f t="shared" si="10"/>
        <v>141</v>
      </c>
      <c r="B152" s="87" t="s">
        <v>185</v>
      </c>
      <c r="C152" s="88">
        <v>1</v>
      </c>
      <c r="D152" s="39" t="s">
        <v>173</v>
      </c>
      <c r="E152" s="89">
        <v>13.638431991862847</v>
      </c>
      <c r="F152" s="90"/>
      <c r="G152" s="91">
        <v>14943.8</v>
      </c>
      <c r="I152" s="93"/>
    </row>
    <row r="153" spans="1:9" ht="54" customHeight="1" x14ac:dyDescent="0.25">
      <c r="A153" s="7">
        <f t="shared" si="10"/>
        <v>142</v>
      </c>
      <c r="B153" s="87" t="s">
        <v>186</v>
      </c>
      <c r="C153" s="94">
        <v>1</v>
      </c>
      <c r="D153" s="41" t="s">
        <v>173</v>
      </c>
      <c r="E153" s="90">
        <v>0.75167694342207991</v>
      </c>
      <c r="F153" s="89"/>
      <c r="G153" s="91">
        <v>251052</v>
      </c>
      <c r="I153" s="93"/>
    </row>
    <row r="154" spans="1:9" ht="71.25" customHeight="1" x14ac:dyDescent="0.25">
      <c r="A154" s="7">
        <f t="shared" si="10"/>
        <v>143</v>
      </c>
      <c r="B154" s="87" t="s">
        <v>187</v>
      </c>
      <c r="C154" s="88">
        <v>1</v>
      </c>
      <c r="D154" s="39" t="s">
        <v>173</v>
      </c>
      <c r="E154" s="89">
        <v>3.088302035355809</v>
      </c>
      <c r="F154" s="90"/>
      <c r="G154" s="91">
        <v>109730.2</v>
      </c>
      <c r="I154" s="93"/>
    </row>
    <row r="155" spans="1:9" ht="54.75" customHeight="1" x14ac:dyDescent="0.25">
      <c r="A155" s="7">
        <f t="shared" si="10"/>
        <v>144</v>
      </c>
      <c r="B155" s="87" t="s">
        <v>188</v>
      </c>
      <c r="C155" s="94">
        <v>1</v>
      </c>
      <c r="D155" s="41" t="s">
        <v>173</v>
      </c>
      <c r="E155" s="90">
        <v>3.1731441513671692</v>
      </c>
      <c r="F155" s="89"/>
      <c r="G155" s="91">
        <v>74087.399999999994</v>
      </c>
      <c r="I155" s="93"/>
    </row>
    <row r="156" spans="1:9" ht="57" customHeight="1" x14ac:dyDescent="0.25">
      <c r="A156" s="7">
        <f t="shared" si="10"/>
        <v>145</v>
      </c>
      <c r="B156" s="87" t="s">
        <v>189</v>
      </c>
      <c r="C156" s="88">
        <v>1</v>
      </c>
      <c r="D156" s="39" t="s">
        <v>173</v>
      </c>
      <c r="E156" s="89">
        <v>6.065237472208219</v>
      </c>
      <c r="F156" s="90"/>
      <c r="G156" s="91">
        <v>68635.399999999994</v>
      </c>
      <c r="I156" s="93"/>
    </row>
    <row r="157" spans="1:9" ht="44.25" customHeight="1" x14ac:dyDescent="0.25">
      <c r="A157" s="7">
        <f t="shared" si="10"/>
        <v>146</v>
      </c>
      <c r="B157" s="87" t="s">
        <v>190</v>
      </c>
      <c r="C157" s="94">
        <v>1</v>
      </c>
      <c r="D157" s="41" t="s">
        <v>173</v>
      </c>
      <c r="E157" s="90">
        <v>5.2889221821524526</v>
      </c>
      <c r="F157" s="89"/>
      <c r="G157" s="91">
        <v>45254.400000000001</v>
      </c>
      <c r="I157" s="93"/>
    </row>
    <row r="158" spans="1:9" ht="52.5" customHeight="1" x14ac:dyDescent="0.25">
      <c r="A158" s="7">
        <f t="shared" si="10"/>
        <v>147</v>
      </c>
      <c r="B158" s="87" t="s">
        <v>191</v>
      </c>
      <c r="C158" s="88">
        <v>1</v>
      </c>
      <c r="D158" s="39" t="s">
        <v>173</v>
      </c>
      <c r="E158" s="89">
        <v>1.3598261050538218</v>
      </c>
      <c r="F158" s="90"/>
      <c r="G158" s="91">
        <v>17297.8</v>
      </c>
      <c r="I158" s="93"/>
    </row>
    <row r="159" spans="1:9" ht="45" customHeight="1" x14ac:dyDescent="0.25">
      <c r="A159" s="7">
        <f t="shared" si="10"/>
        <v>148</v>
      </c>
      <c r="B159" s="87" t="s">
        <v>192</v>
      </c>
      <c r="C159" s="94">
        <v>1</v>
      </c>
      <c r="D159" s="41" t="s">
        <v>173</v>
      </c>
      <c r="E159" s="90">
        <v>2.6658994545804759</v>
      </c>
      <c r="F159" s="89"/>
      <c r="G159" s="91">
        <v>82028.600000000006</v>
      </c>
      <c r="I159" s="93"/>
    </row>
    <row r="160" spans="1:9" ht="57.75" customHeight="1" x14ac:dyDescent="0.25">
      <c r="A160" s="7">
        <f t="shared" si="10"/>
        <v>149</v>
      </c>
      <c r="B160" s="87" t="s">
        <v>193</v>
      </c>
      <c r="C160" s="88">
        <v>1</v>
      </c>
      <c r="D160" s="39" t="s">
        <v>173</v>
      </c>
      <c r="E160" s="89">
        <v>0.49910564473850588</v>
      </c>
      <c r="F160" s="90"/>
      <c r="G160" s="91">
        <v>70385.899999999994</v>
      </c>
      <c r="I160" s="93"/>
    </row>
    <row r="161" spans="1:9" ht="56.25" customHeight="1" x14ac:dyDescent="0.25">
      <c r="A161" s="7">
        <f t="shared" si="10"/>
        <v>150</v>
      </c>
      <c r="B161" s="87" t="s">
        <v>194</v>
      </c>
      <c r="C161" s="94">
        <v>1</v>
      </c>
      <c r="D161" s="41" t="s">
        <v>173</v>
      </c>
      <c r="E161" s="90">
        <v>8.4773639903374622</v>
      </c>
      <c r="F161" s="89"/>
      <c r="G161" s="91">
        <v>101753.8</v>
      </c>
      <c r="I161" s="93"/>
    </row>
    <row r="162" spans="1:9" ht="58.5" customHeight="1" x14ac:dyDescent="0.25">
      <c r="A162" s="7">
        <f t="shared" si="10"/>
        <v>151</v>
      </c>
      <c r="B162" s="87" t="s">
        <v>195</v>
      </c>
      <c r="C162" s="88">
        <v>1</v>
      </c>
      <c r="D162" s="39" t="s">
        <v>173</v>
      </c>
      <c r="E162" s="89">
        <v>0.65</v>
      </c>
      <c r="F162" s="90"/>
      <c r="G162" s="91">
        <v>97045.3</v>
      </c>
      <c r="I162" s="93"/>
    </row>
    <row r="163" spans="1:9" ht="27" customHeight="1" x14ac:dyDescent="0.25">
      <c r="A163" s="348" t="s">
        <v>196</v>
      </c>
      <c r="B163" s="348"/>
      <c r="C163" s="348"/>
      <c r="D163" s="348"/>
      <c r="E163" s="348"/>
      <c r="F163" s="348"/>
      <c r="G163" s="348"/>
    </row>
    <row r="164" spans="1:9" ht="83.45" customHeight="1" x14ac:dyDescent="0.25">
      <c r="A164" s="7">
        <f>A162+1</f>
        <v>152</v>
      </c>
      <c r="B164" s="40" t="s">
        <v>197</v>
      </c>
      <c r="C164" s="96">
        <v>100</v>
      </c>
      <c r="D164" s="97" t="s">
        <v>198</v>
      </c>
      <c r="E164" s="96">
        <v>15.6</v>
      </c>
      <c r="F164" s="98">
        <v>19</v>
      </c>
      <c r="G164" s="98">
        <v>12070.9</v>
      </c>
    </row>
    <row r="165" spans="1:9" ht="84.6" customHeight="1" x14ac:dyDescent="0.25">
      <c r="A165" s="7">
        <f t="shared" ref="A165:A179" si="11">A164+1</f>
        <v>153</v>
      </c>
      <c r="B165" s="40" t="s">
        <v>199</v>
      </c>
      <c r="C165" s="98">
        <v>100</v>
      </c>
      <c r="D165" s="99" t="s">
        <v>198</v>
      </c>
      <c r="E165" s="98">
        <v>7</v>
      </c>
      <c r="F165" s="96">
        <v>9.6</v>
      </c>
      <c r="G165" s="98">
        <v>5410.2</v>
      </c>
    </row>
    <row r="166" spans="1:9" ht="79.150000000000006" customHeight="1" x14ac:dyDescent="0.25">
      <c r="A166" s="7">
        <f t="shared" si="11"/>
        <v>154</v>
      </c>
      <c r="B166" s="40" t="s">
        <v>200</v>
      </c>
      <c r="C166" s="96">
        <v>100</v>
      </c>
      <c r="D166" s="97" t="s">
        <v>198</v>
      </c>
      <c r="E166" s="96">
        <v>17.7</v>
      </c>
      <c r="F166" s="98">
        <v>20.7</v>
      </c>
      <c r="G166" s="98">
        <v>15149.5</v>
      </c>
    </row>
    <row r="167" spans="1:9" ht="78.599999999999994" customHeight="1" x14ac:dyDescent="0.25">
      <c r="A167" s="7">
        <f t="shared" si="11"/>
        <v>155</v>
      </c>
      <c r="B167" s="40" t="s">
        <v>201</v>
      </c>
      <c r="C167" s="98">
        <v>100</v>
      </c>
      <c r="D167" s="99" t="s">
        <v>198</v>
      </c>
      <c r="E167" s="98">
        <v>9.1</v>
      </c>
      <c r="F167" s="96">
        <v>6.6</v>
      </c>
      <c r="G167" s="98">
        <v>23503</v>
      </c>
    </row>
    <row r="168" spans="1:9" ht="69" customHeight="1" x14ac:dyDescent="0.25">
      <c r="A168" s="7">
        <f t="shared" si="11"/>
        <v>156</v>
      </c>
      <c r="B168" s="40" t="s">
        <v>202</v>
      </c>
      <c r="C168" s="96">
        <v>100</v>
      </c>
      <c r="D168" s="97" t="s">
        <v>198</v>
      </c>
      <c r="E168" s="96">
        <v>9.8000000000000007</v>
      </c>
      <c r="F168" s="98">
        <v>10.9</v>
      </c>
      <c r="G168" s="98">
        <v>9047.4</v>
      </c>
    </row>
    <row r="169" spans="1:9" ht="69" customHeight="1" x14ac:dyDescent="0.25">
      <c r="A169" s="7">
        <f t="shared" si="11"/>
        <v>157</v>
      </c>
      <c r="B169" s="40" t="s">
        <v>203</v>
      </c>
      <c r="C169" s="98">
        <v>100</v>
      </c>
      <c r="D169" s="99" t="s">
        <v>198</v>
      </c>
      <c r="E169" s="98">
        <v>1.4</v>
      </c>
      <c r="F169" s="96">
        <v>2.1</v>
      </c>
      <c r="G169" s="98">
        <v>4786.3</v>
      </c>
    </row>
    <row r="170" spans="1:9" ht="72.599999999999994" customHeight="1" x14ac:dyDescent="0.25">
      <c r="A170" s="7">
        <f t="shared" si="11"/>
        <v>158</v>
      </c>
      <c r="B170" s="40" t="s">
        <v>204</v>
      </c>
      <c r="C170" s="96">
        <v>100</v>
      </c>
      <c r="D170" s="97" t="s">
        <v>198</v>
      </c>
      <c r="E170" s="96">
        <v>6.2</v>
      </c>
      <c r="F170" s="98">
        <v>3</v>
      </c>
      <c r="G170" s="98">
        <v>8031.3</v>
      </c>
    </row>
    <row r="171" spans="1:9" ht="69.599999999999994" customHeight="1" x14ac:dyDescent="0.25">
      <c r="A171" s="7">
        <f t="shared" si="11"/>
        <v>159</v>
      </c>
      <c r="B171" s="40" t="s">
        <v>205</v>
      </c>
      <c r="C171" s="98">
        <v>100</v>
      </c>
      <c r="D171" s="99" t="s">
        <v>198</v>
      </c>
      <c r="E171" s="98">
        <v>4.3</v>
      </c>
      <c r="F171" s="96">
        <v>2.6</v>
      </c>
      <c r="G171" s="98">
        <v>10559.4</v>
      </c>
    </row>
    <row r="172" spans="1:9" ht="78.599999999999994" customHeight="1" x14ac:dyDescent="0.25">
      <c r="A172" s="7">
        <f t="shared" si="11"/>
        <v>160</v>
      </c>
      <c r="B172" s="40" t="s">
        <v>206</v>
      </c>
      <c r="C172" s="96">
        <v>100</v>
      </c>
      <c r="D172" s="97" t="s">
        <v>198</v>
      </c>
      <c r="E172" s="96">
        <v>11.4</v>
      </c>
      <c r="F172" s="98">
        <v>12.5</v>
      </c>
      <c r="G172" s="98">
        <v>7033.5</v>
      </c>
    </row>
    <row r="173" spans="1:9" ht="67.900000000000006" customHeight="1" x14ac:dyDescent="0.25">
      <c r="A173" s="7">
        <f t="shared" si="11"/>
        <v>161</v>
      </c>
      <c r="B173" s="40" t="s">
        <v>207</v>
      </c>
      <c r="C173" s="98">
        <v>100</v>
      </c>
      <c r="D173" s="99" t="s">
        <v>198</v>
      </c>
      <c r="E173" s="98">
        <v>14.4</v>
      </c>
      <c r="F173" s="96">
        <v>10.1</v>
      </c>
      <c r="G173" s="98">
        <v>10591.3</v>
      </c>
    </row>
    <row r="174" spans="1:9" ht="62.45" customHeight="1" x14ac:dyDescent="0.25">
      <c r="A174" s="7">
        <f t="shared" si="11"/>
        <v>162</v>
      </c>
      <c r="B174" s="40" t="s">
        <v>208</v>
      </c>
      <c r="C174" s="96">
        <v>100</v>
      </c>
      <c r="D174" s="97" t="s">
        <v>198</v>
      </c>
      <c r="E174" s="96">
        <v>3.1</v>
      </c>
      <c r="F174" s="98">
        <v>2.9</v>
      </c>
      <c r="G174" s="98">
        <v>5112.6000000000004</v>
      </c>
    </row>
    <row r="175" spans="1:9" ht="58.15" customHeight="1" x14ac:dyDescent="0.25">
      <c r="A175" s="7">
        <f t="shared" si="11"/>
        <v>163</v>
      </c>
      <c r="B175" s="40" t="s">
        <v>209</v>
      </c>
      <c r="C175" s="98">
        <v>100</v>
      </c>
      <c r="D175" s="97" t="s">
        <v>210</v>
      </c>
      <c r="E175" s="98">
        <v>100</v>
      </c>
      <c r="F175" s="52">
        <v>100</v>
      </c>
      <c r="G175" s="6">
        <v>45181.599999999999</v>
      </c>
    </row>
    <row r="176" spans="1:9" ht="72.599999999999994" customHeight="1" x14ac:dyDescent="0.25">
      <c r="A176" s="7">
        <f t="shared" si="11"/>
        <v>164</v>
      </c>
      <c r="B176" s="40" t="s">
        <v>211</v>
      </c>
      <c r="C176" s="98">
        <v>100</v>
      </c>
      <c r="D176" s="52" t="s">
        <v>212</v>
      </c>
      <c r="E176" s="98">
        <v>100</v>
      </c>
      <c r="F176" s="5">
        <v>100</v>
      </c>
      <c r="G176" s="100">
        <v>28814.6</v>
      </c>
    </row>
    <row r="177" spans="1:9" ht="79.900000000000006" customHeight="1" x14ac:dyDescent="0.25">
      <c r="A177" s="7">
        <f t="shared" si="11"/>
        <v>165</v>
      </c>
      <c r="B177" s="40" t="s">
        <v>213</v>
      </c>
      <c r="C177" s="96">
        <v>100</v>
      </c>
      <c r="D177" s="97" t="s">
        <v>214</v>
      </c>
      <c r="E177" s="52">
        <v>100</v>
      </c>
      <c r="F177" s="5">
        <v>100</v>
      </c>
      <c r="G177" s="100">
        <v>24057.5</v>
      </c>
    </row>
    <row r="178" spans="1:9" ht="75" customHeight="1" x14ac:dyDescent="0.25">
      <c r="A178" s="7">
        <f t="shared" si="11"/>
        <v>166</v>
      </c>
      <c r="B178" s="40" t="s">
        <v>215</v>
      </c>
      <c r="C178" s="98">
        <v>100</v>
      </c>
      <c r="D178" s="99" t="s">
        <v>216</v>
      </c>
      <c r="E178" s="98">
        <v>100</v>
      </c>
      <c r="F178" s="96">
        <v>100</v>
      </c>
      <c r="G178" s="100">
        <v>8194.7000000000007</v>
      </c>
    </row>
    <row r="179" spans="1:9" ht="78.75" customHeight="1" x14ac:dyDescent="0.25">
      <c r="A179" s="7">
        <f t="shared" si="11"/>
        <v>167</v>
      </c>
      <c r="B179" s="40" t="s">
        <v>217</v>
      </c>
      <c r="C179" s="96">
        <v>100</v>
      </c>
      <c r="D179" s="97" t="s">
        <v>218</v>
      </c>
      <c r="E179" s="96">
        <v>100</v>
      </c>
      <c r="F179" s="98">
        <v>100</v>
      </c>
      <c r="G179" s="100">
        <v>2350.5</v>
      </c>
    </row>
    <row r="180" spans="1:9" ht="34.9" customHeight="1" x14ac:dyDescent="0.25">
      <c r="A180" s="348" t="s">
        <v>219</v>
      </c>
      <c r="B180" s="348"/>
      <c r="C180" s="348"/>
      <c r="D180" s="348"/>
      <c r="E180" s="348"/>
      <c r="F180" s="348"/>
      <c r="G180" s="348"/>
    </row>
    <row r="181" spans="1:9" ht="36.75" customHeight="1" x14ac:dyDescent="0.25">
      <c r="A181" s="5">
        <f>A179+1</f>
        <v>168</v>
      </c>
      <c r="B181" s="101" t="s">
        <v>220</v>
      </c>
      <c r="C181" s="102">
        <v>1</v>
      </c>
      <c r="D181" s="39" t="s">
        <v>221</v>
      </c>
      <c r="E181" s="1" t="s">
        <v>164</v>
      </c>
      <c r="F181" s="4" t="s">
        <v>164</v>
      </c>
      <c r="G181" s="47">
        <v>3742320.26</v>
      </c>
    </row>
    <row r="182" spans="1:9" ht="45.75" customHeight="1" x14ac:dyDescent="0.25">
      <c r="A182" s="7">
        <f>A181+1</f>
        <v>169</v>
      </c>
      <c r="B182" s="101" t="s">
        <v>222</v>
      </c>
      <c r="C182" s="103">
        <v>1</v>
      </c>
      <c r="D182" s="41" t="s">
        <v>223</v>
      </c>
      <c r="E182" s="4" t="s">
        <v>164</v>
      </c>
      <c r="F182" s="1" t="s">
        <v>164</v>
      </c>
      <c r="G182" s="47">
        <v>691930.66899999999</v>
      </c>
    </row>
    <row r="183" spans="1:9" ht="37.15" customHeight="1" x14ac:dyDescent="0.25">
      <c r="A183" s="348" t="s">
        <v>224</v>
      </c>
      <c r="B183" s="348"/>
      <c r="C183" s="348"/>
      <c r="D183" s="348"/>
      <c r="E183" s="348"/>
      <c r="F183" s="348"/>
      <c r="G183" s="348"/>
    </row>
    <row r="184" spans="1:9" ht="38.25" x14ac:dyDescent="0.25">
      <c r="A184" s="7">
        <f>A182+1</f>
        <v>170</v>
      </c>
      <c r="B184" s="104" t="s">
        <v>225</v>
      </c>
      <c r="C184" s="59">
        <v>100</v>
      </c>
      <c r="D184" s="40" t="s">
        <v>226</v>
      </c>
      <c r="E184" s="59">
        <v>100</v>
      </c>
      <c r="F184" s="7">
        <v>100</v>
      </c>
      <c r="G184" s="70">
        <v>49554.7</v>
      </c>
    </row>
    <row r="185" spans="1:9" ht="38.25" x14ac:dyDescent="0.25">
      <c r="A185" s="7">
        <f t="shared" ref="A185:A187" si="12">A184+1</f>
        <v>171</v>
      </c>
      <c r="B185" s="105" t="s">
        <v>227</v>
      </c>
      <c r="C185" s="58">
        <v>100</v>
      </c>
      <c r="D185" s="106" t="s">
        <v>228</v>
      </c>
      <c r="E185" s="58">
        <v>100</v>
      </c>
      <c r="F185" s="55">
        <v>100</v>
      </c>
      <c r="G185" s="56">
        <f>105674514.1/1000</f>
        <v>105674.5141</v>
      </c>
    </row>
    <row r="186" spans="1:9" ht="28.9" customHeight="1" x14ac:dyDescent="0.25">
      <c r="A186" s="7">
        <f t="shared" si="12"/>
        <v>172</v>
      </c>
      <c r="B186" s="107" t="s">
        <v>229</v>
      </c>
      <c r="C186" s="108">
        <v>90.578999999999994</v>
      </c>
      <c r="D186" s="109" t="s">
        <v>230</v>
      </c>
      <c r="E186" s="108">
        <v>0.27</v>
      </c>
      <c r="F186" s="108">
        <v>0.27</v>
      </c>
      <c r="G186" s="110" t="s">
        <v>164</v>
      </c>
    </row>
    <row r="187" spans="1:9" ht="28.9" customHeight="1" x14ac:dyDescent="0.25">
      <c r="A187" s="25">
        <f t="shared" si="12"/>
        <v>173</v>
      </c>
      <c r="B187" s="111" t="s">
        <v>231</v>
      </c>
      <c r="C187" s="112">
        <v>100</v>
      </c>
      <c r="D187" s="113" t="s">
        <v>232</v>
      </c>
      <c r="E187" s="112">
        <v>100</v>
      </c>
      <c r="F187" s="112">
        <v>100</v>
      </c>
      <c r="G187" s="114">
        <v>17509.36</v>
      </c>
    </row>
    <row r="188" spans="1:9" ht="34.15" customHeight="1" x14ac:dyDescent="0.25">
      <c r="A188" s="348" t="s">
        <v>233</v>
      </c>
      <c r="B188" s="353"/>
      <c r="C188" s="353"/>
      <c r="D188" s="353"/>
      <c r="E188" s="353"/>
      <c r="F188" s="353"/>
      <c r="G188" s="353"/>
    </row>
    <row r="189" spans="1:9" ht="51" customHeight="1" x14ac:dyDescent="0.25">
      <c r="A189" s="7">
        <f>A187+1</f>
        <v>174</v>
      </c>
      <c r="B189" s="115" t="s">
        <v>234</v>
      </c>
      <c r="C189" s="116">
        <v>100</v>
      </c>
      <c r="D189" s="117" t="s">
        <v>235</v>
      </c>
      <c r="E189" s="118">
        <v>3.2000000000000002E-3</v>
      </c>
      <c r="F189" s="119">
        <v>3.39E-2</v>
      </c>
      <c r="G189" s="120">
        <v>848910.7</v>
      </c>
      <c r="H189" s="44"/>
      <c r="I189" s="93"/>
    </row>
    <row r="190" spans="1:9" ht="65.45" customHeight="1" x14ac:dyDescent="0.25">
      <c r="A190" s="7">
        <f t="shared" ref="A190:A246" si="13">A189+1</f>
        <v>175</v>
      </c>
      <c r="B190" s="115" t="s">
        <v>236</v>
      </c>
      <c r="C190" s="121">
        <v>100</v>
      </c>
      <c r="D190" s="117" t="s">
        <v>235</v>
      </c>
      <c r="E190" s="119">
        <v>5.1000000000000004E-3</v>
      </c>
      <c r="F190" s="118">
        <v>1.6899999999999998E-2</v>
      </c>
      <c r="G190" s="120">
        <v>959932.3</v>
      </c>
      <c r="H190" s="44"/>
      <c r="I190" s="93"/>
    </row>
    <row r="191" spans="1:9" ht="51" customHeight="1" x14ac:dyDescent="0.25">
      <c r="A191" s="7">
        <f t="shared" si="13"/>
        <v>176</v>
      </c>
      <c r="B191" s="115" t="s">
        <v>237</v>
      </c>
      <c r="C191" s="121">
        <v>100</v>
      </c>
      <c r="D191" s="122" t="s">
        <v>238</v>
      </c>
      <c r="E191" s="119">
        <v>0</v>
      </c>
      <c r="F191" s="119">
        <v>2.0999999999999999E-3</v>
      </c>
      <c r="G191" s="120">
        <v>109685.4</v>
      </c>
      <c r="H191" s="44"/>
      <c r="I191" s="93"/>
    </row>
    <row r="192" spans="1:9" ht="49.9" customHeight="1" x14ac:dyDescent="0.25">
      <c r="A192" s="7">
        <f t="shared" si="13"/>
        <v>177</v>
      </c>
      <c r="B192" s="115" t="s">
        <v>239</v>
      </c>
      <c r="C192" s="116">
        <v>100</v>
      </c>
      <c r="D192" s="117" t="s">
        <v>235</v>
      </c>
      <c r="E192" s="118">
        <v>1.5699999999999999E-2</v>
      </c>
      <c r="F192" s="119">
        <v>2.2000000000000001E-3</v>
      </c>
      <c r="G192" s="120">
        <v>636771.6</v>
      </c>
      <c r="H192" s="44"/>
      <c r="I192" s="93"/>
    </row>
    <row r="193" spans="1:9" ht="49.9" customHeight="1" x14ac:dyDescent="0.25">
      <c r="A193" s="7">
        <f t="shared" si="13"/>
        <v>178</v>
      </c>
      <c r="B193" s="115" t="s">
        <v>240</v>
      </c>
      <c r="C193" s="121">
        <v>100</v>
      </c>
      <c r="D193" s="122" t="s">
        <v>235</v>
      </c>
      <c r="E193" s="119">
        <v>2.8999999999999998E-3</v>
      </c>
      <c r="F193" s="118">
        <v>2.1000000000000001E-2</v>
      </c>
      <c r="G193" s="120">
        <v>223267.9</v>
      </c>
      <c r="H193" s="44"/>
      <c r="I193" s="93"/>
    </row>
    <row r="194" spans="1:9" ht="54" customHeight="1" x14ac:dyDescent="0.25">
      <c r="A194" s="7">
        <f t="shared" si="13"/>
        <v>179</v>
      </c>
      <c r="B194" s="115" t="s">
        <v>241</v>
      </c>
      <c r="C194" s="116">
        <v>100</v>
      </c>
      <c r="D194" s="117" t="s">
        <v>235</v>
      </c>
      <c r="E194" s="118">
        <v>1.1999999999999999E-3</v>
      </c>
      <c r="F194" s="119">
        <v>0.01</v>
      </c>
      <c r="G194" s="120">
        <v>139676.9</v>
      </c>
      <c r="H194" s="44"/>
      <c r="I194" s="93"/>
    </row>
    <row r="195" spans="1:9" ht="52.9" customHeight="1" x14ac:dyDescent="0.25">
      <c r="A195" s="7">
        <f t="shared" si="13"/>
        <v>180</v>
      </c>
      <c r="B195" s="115" t="s">
        <v>242</v>
      </c>
      <c r="C195" s="121">
        <v>100</v>
      </c>
      <c r="D195" s="122" t="s">
        <v>243</v>
      </c>
      <c r="E195" s="119">
        <v>0</v>
      </c>
      <c r="F195" s="118">
        <v>1.26E-2</v>
      </c>
      <c r="G195" s="120">
        <v>375692.6</v>
      </c>
      <c r="H195" s="44"/>
      <c r="I195" s="93"/>
    </row>
    <row r="196" spans="1:9" ht="69.599999999999994" customHeight="1" x14ac:dyDescent="0.25">
      <c r="A196" s="7">
        <f t="shared" si="13"/>
        <v>181</v>
      </c>
      <c r="B196" s="115" t="s">
        <v>244</v>
      </c>
      <c r="C196" s="116">
        <v>100</v>
      </c>
      <c r="D196" s="117" t="s">
        <v>235</v>
      </c>
      <c r="E196" s="118">
        <v>0</v>
      </c>
      <c r="F196" s="119">
        <v>6.0000000000000001E-3</v>
      </c>
      <c r="G196" s="120">
        <v>125621.4</v>
      </c>
      <c r="H196" s="44"/>
      <c r="I196" s="93"/>
    </row>
    <row r="197" spans="1:9" ht="64.900000000000006" customHeight="1" x14ac:dyDescent="0.25">
      <c r="A197" s="7">
        <f t="shared" si="13"/>
        <v>182</v>
      </c>
      <c r="B197" s="115" t="s">
        <v>245</v>
      </c>
      <c r="C197" s="121">
        <v>100</v>
      </c>
      <c r="D197" s="122" t="s">
        <v>235</v>
      </c>
      <c r="E197" s="119">
        <v>4.9200000000000001E-2</v>
      </c>
      <c r="F197" s="118">
        <v>3.0000000000000001E-3</v>
      </c>
      <c r="G197" s="120">
        <v>81612.100000000006</v>
      </c>
      <c r="H197" s="44"/>
      <c r="I197" s="93"/>
    </row>
    <row r="198" spans="1:9" ht="63" customHeight="1" x14ac:dyDescent="0.25">
      <c r="A198" s="7">
        <f t="shared" si="13"/>
        <v>183</v>
      </c>
      <c r="B198" s="115" t="s">
        <v>246</v>
      </c>
      <c r="C198" s="116">
        <v>100</v>
      </c>
      <c r="D198" s="117" t="s">
        <v>247</v>
      </c>
      <c r="E198" s="118">
        <v>0</v>
      </c>
      <c r="F198" s="119">
        <v>3.0800000000000001E-2</v>
      </c>
      <c r="G198" s="120">
        <v>86504.4</v>
      </c>
      <c r="H198" s="44"/>
      <c r="I198" s="93"/>
    </row>
    <row r="199" spans="1:9" ht="55.5" customHeight="1" x14ac:dyDescent="0.25">
      <c r="A199" s="7">
        <f t="shared" si="13"/>
        <v>184</v>
      </c>
      <c r="B199" s="115" t="s">
        <v>248</v>
      </c>
      <c r="C199" s="121">
        <v>100</v>
      </c>
      <c r="D199" s="122" t="s">
        <v>235</v>
      </c>
      <c r="E199" s="119">
        <v>2.3999999999999998E-3</v>
      </c>
      <c r="F199" s="118">
        <v>5.0000000000000001E-3</v>
      </c>
      <c r="G199" s="120">
        <v>485222.2</v>
      </c>
      <c r="H199" s="44"/>
      <c r="I199" s="93"/>
    </row>
    <row r="200" spans="1:9" ht="51.6" customHeight="1" x14ac:dyDescent="0.25">
      <c r="A200" s="7">
        <f t="shared" si="13"/>
        <v>185</v>
      </c>
      <c r="B200" s="115" t="s">
        <v>249</v>
      </c>
      <c r="C200" s="116">
        <v>100</v>
      </c>
      <c r="D200" s="117" t="s">
        <v>235</v>
      </c>
      <c r="E200" s="118">
        <v>2E-3</v>
      </c>
      <c r="F200" s="119">
        <v>8.9999999999999993E-3</v>
      </c>
      <c r="G200" s="120">
        <v>344170.5</v>
      </c>
      <c r="H200" s="44"/>
      <c r="I200" s="93"/>
    </row>
    <row r="201" spans="1:9" ht="52.9" customHeight="1" x14ac:dyDescent="0.25">
      <c r="A201" s="7">
        <f t="shared" si="13"/>
        <v>186</v>
      </c>
      <c r="B201" s="115" t="s">
        <v>250</v>
      </c>
      <c r="C201" s="121">
        <v>100</v>
      </c>
      <c r="D201" s="122" t="s">
        <v>235</v>
      </c>
      <c r="E201" s="119"/>
      <c r="F201" s="118"/>
      <c r="G201" s="123" t="s">
        <v>251</v>
      </c>
      <c r="H201" s="44"/>
      <c r="I201" s="93"/>
    </row>
    <row r="202" spans="1:9" ht="55.15" customHeight="1" x14ac:dyDescent="0.25">
      <c r="A202" s="7">
        <f t="shared" si="13"/>
        <v>187</v>
      </c>
      <c r="B202" s="115" t="s">
        <v>252</v>
      </c>
      <c r="C202" s="116">
        <v>100</v>
      </c>
      <c r="D202" s="117" t="s">
        <v>235</v>
      </c>
      <c r="E202" s="118">
        <v>3.2000000000000002E-3</v>
      </c>
      <c r="F202" s="119">
        <v>5.0000000000000001E-3</v>
      </c>
      <c r="G202" s="120">
        <v>519726.8</v>
      </c>
      <c r="H202" s="44"/>
      <c r="I202" s="93"/>
    </row>
    <row r="203" spans="1:9" ht="51" customHeight="1" x14ac:dyDescent="0.25">
      <c r="A203" s="7">
        <f t="shared" si="13"/>
        <v>188</v>
      </c>
      <c r="B203" s="115" t="s">
        <v>253</v>
      </c>
      <c r="C203" s="121">
        <v>100</v>
      </c>
      <c r="D203" s="122" t="s">
        <v>235</v>
      </c>
      <c r="E203" s="119">
        <v>3.5999999999999999E-3</v>
      </c>
      <c r="F203" s="118">
        <v>2.5999999999999999E-2</v>
      </c>
      <c r="G203" s="120">
        <v>623033.9</v>
      </c>
      <c r="H203" s="44"/>
      <c r="I203" s="93"/>
    </row>
    <row r="204" spans="1:9" ht="53.45" customHeight="1" x14ac:dyDescent="0.25">
      <c r="A204" s="7">
        <f t="shared" si="13"/>
        <v>189</v>
      </c>
      <c r="B204" s="115" t="s">
        <v>254</v>
      </c>
      <c r="C204" s="116">
        <v>100</v>
      </c>
      <c r="D204" s="117" t="s">
        <v>235</v>
      </c>
      <c r="E204" s="118">
        <v>2.1000000000000001E-2</v>
      </c>
      <c r="F204" s="119">
        <v>7.0000000000000007E-2</v>
      </c>
      <c r="G204" s="120">
        <v>3166960.4</v>
      </c>
      <c r="H204" s="44"/>
      <c r="I204" s="93"/>
    </row>
    <row r="205" spans="1:9" ht="51.6" customHeight="1" x14ac:dyDescent="0.25">
      <c r="A205" s="7">
        <f t="shared" si="13"/>
        <v>190</v>
      </c>
      <c r="B205" s="115" t="s">
        <v>255</v>
      </c>
      <c r="C205" s="121">
        <v>100</v>
      </c>
      <c r="D205" s="122" t="s">
        <v>235</v>
      </c>
      <c r="E205" s="119">
        <v>5.1999999999999998E-3</v>
      </c>
      <c r="F205" s="118">
        <v>7.3000000000000001E-3</v>
      </c>
      <c r="G205" s="120">
        <v>673503.2</v>
      </c>
      <c r="H205" s="44"/>
      <c r="I205" s="93"/>
    </row>
    <row r="206" spans="1:9" ht="54" customHeight="1" x14ac:dyDescent="0.25">
      <c r="A206" s="7">
        <f t="shared" si="13"/>
        <v>191</v>
      </c>
      <c r="B206" s="115" t="s">
        <v>256</v>
      </c>
      <c r="C206" s="116">
        <v>100</v>
      </c>
      <c r="D206" s="117" t="s">
        <v>235</v>
      </c>
      <c r="E206" s="118">
        <v>5.7000000000000002E-3</v>
      </c>
      <c r="F206" s="119">
        <v>1.21E-2</v>
      </c>
      <c r="G206" s="120">
        <v>775062.1</v>
      </c>
      <c r="H206" s="44"/>
      <c r="I206" s="93"/>
    </row>
    <row r="207" spans="1:9" ht="66" customHeight="1" x14ac:dyDescent="0.25">
      <c r="A207" s="7">
        <f t="shared" si="13"/>
        <v>192</v>
      </c>
      <c r="B207" s="115" t="s">
        <v>257</v>
      </c>
      <c r="C207" s="121">
        <v>100</v>
      </c>
      <c r="D207" s="122" t="s">
        <v>235</v>
      </c>
      <c r="E207" s="119">
        <v>0.1386</v>
      </c>
      <c r="F207" s="118">
        <v>3.3E-3</v>
      </c>
      <c r="G207" s="120">
        <v>264278.7</v>
      </c>
      <c r="H207" s="44"/>
      <c r="I207" s="93"/>
    </row>
    <row r="208" spans="1:9" ht="70.5" customHeight="1" x14ac:dyDescent="0.25">
      <c r="A208" s="7">
        <f t="shared" si="13"/>
        <v>193</v>
      </c>
      <c r="B208" s="115" t="s">
        <v>258</v>
      </c>
      <c r="C208" s="116">
        <v>100</v>
      </c>
      <c r="D208" s="117" t="s">
        <v>235</v>
      </c>
      <c r="E208" s="118">
        <v>3.0999999999999999E-3</v>
      </c>
      <c r="F208" s="119">
        <v>2E-3</v>
      </c>
      <c r="G208" s="120">
        <v>119549</v>
      </c>
      <c r="H208" s="44"/>
      <c r="I208" s="93"/>
    </row>
    <row r="209" spans="1:9" ht="69" customHeight="1" x14ac:dyDescent="0.25">
      <c r="A209" s="7">
        <f t="shared" si="13"/>
        <v>194</v>
      </c>
      <c r="B209" s="115" t="s">
        <v>259</v>
      </c>
      <c r="C209" s="121">
        <v>100</v>
      </c>
      <c r="D209" s="122" t="s">
        <v>235</v>
      </c>
      <c r="E209" s="119">
        <v>1.6000000000000001E-3</v>
      </c>
      <c r="F209" s="118">
        <v>6.0000000000000001E-3</v>
      </c>
      <c r="G209" s="120">
        <v>242481.5</v>
      </c>
      <c r="H209" s="44"/>
      <c r="I209" s="93"/>
    </row>
    <row r="210" spans="1:9" ht="66.599999999999994" customHeight="1" x14ac:dyDescent="0.25">
      <c r="A210" s="7">
        <f t="shared" si="13"/>
        <v>195</v>
      </c>
      <c r="B210" s="115" t="s">
        <v>260</v>
      </c>
      <c r="C210" s="116">
        <v>100</v>
      </c>
      <c r="D210" s="117" t="s">
        <v>235</v>
      </c>
      <c r="E210" s="118">
        <v>1.1000000000000001E-3</v>
      </c>
      <c r="F210" s="119">
        <v>3.3999999999999998E-3</v>
      </c>
      <c r="G210" s="120">
        <v>158608.29999999999</v>
      </c>
      <c r="H210" s="44"/>
      <c r="I210" s="93"/>
    </row>
    <row r="211" spans="1:9" ht="73.150000000000006" customHeight="1" x14ac:dyDescent="0.25">
      <c r="A211" s="7">
        <f t="shared" si="13"/>
        <v>196</v>
      </c>
      <c r="B211" s="115" t="s">
        <v>261</v>
      </c>
      <c r="C211" s="121">
        <v>100</v>
      </c>
      <c r="D211" s="122" t="s">
        <v>235</v>
      </c>
      <c r="E211" s="119">
        <v>1.2999999999999999E-3</v>
      </c>
      <c r="F211" s="118">
        <v>2.3999999999999998E-3</v>
      </c>
      <c r="G211" s="120">
        <v>232023.4</v>
      </c>
      <c r="H211" s="44"/>
      <c r="I211" s="93"/>
    </row>
    <row r="212" spans="1:9" ht="55.15" customHeight="1" x14ac:dyDescent="0.25">
      <c r="A212" s="7">
        <f t="shared" si="13"/>
        <v>197</v>
      </c>
      <c r="B212" s="115" t="s">
        <v>262</v>
      </c>
      <c r="C212" s="116">
        <v>100</v>
      </c>
      <c r="D212" s="117" t="s">
        <v>235</v>
      </c>
      <c r="E212" s="118">
        <v>1.14E-2</v>
      </c>
      <c r="F212" s="119">
        <v>2.5000000000000001E-3</v>
      </c>
      <c r="G212" s="120">
        <v>942425.2</v>
      </c>
      <c r="H212" s="44"/>
      <c r="I212" s="93"/>
    </row>
    <row r="213" spans="1:9" ht="70.5" customHeight="1" x14ac:dyDescent="0.25">
      <c r="A213" s="7">
        <f t="shared" si="13"/>
        <v>198</v>
      </c>
      <c r="B213" s="115" t="s">
        <v>263</v>
      </c>
      <c r="C213" s="121">
        <v>100</v>
      </c>
      <c r="D213" s="122" t="s">
        <v>235</v>
      </c>
      <c r="E213" s="119">
        <v>1.1000000000000001E-3</v>
      </c>
      <c r="F213" s="118">
        <v>2E-3</v>
      </c>
      <c r="G213" s="120">
        <v>217499.8</v>
      </c>
      <c r="H213" s="44"/>
      <c r="I213" s="93"/>
    </row>
    <row r="214" spans="1:9" ht="62.25" customHeight="1" x14ac:dyDescent="0.25">
      <c r="A214" s="7">
        <f t="shared" si="13"/>
        <v>199</v>
      </c>
      <c r="B214" s="115" t="s">
        <v>264</v>
      </c>
      <c r="C214" s="116">
        <v>100</v>
      </c>
      <c r="D214" s="117" t="s">
        <v>235</v>
      </c>
      <c r="E214" s="118">
        <v>1.5E-3</v>
      </c>
      <c r="F214" s="119">
        <v>1.4E-3</v>
      </c>
      <c r="G214" s="120">
        <v>145066.20000000001</v>
      </c>
      <c r="H214" s="44"/>
      <c r="I214" s="93"/>
    </row>
    <row r="215" spans="1:9" ht="55.15" customHeight="1" x14ac:dyDescent="0.25">
      <c r="A215" s="7">
        <f t="shared" si="13"/>
        <v>200</v>
      </c>
      <c r="B215" s="115" t="s">
        <v>265</v>
      </c>
      <c r="C215" s="121">
        <v>100</v>
      </c>
      <c r="D215" s="122" t="s">
        <v>235</v>
      </c>
      <c r="E215" s="119">
        <v>9.7999999999999997E-3</v>
      </c>
      <c r="F215" s="118">
        <v>1.7000000000000001E-2</v>
      </c>
      <c r="G215" s="120">
        <v>1478053.4</v>
      </c>
      <c r="H215" s="44"/>
      <c r="I215" s="93"/>
    </row>
    <row r="216" spans="1:9" ht="69" customHeight="1" x14ac:dyDescent="0.25">
      <c r="A216" s="7">
        <f t="shared" si="13"/>
        <v>201</v>
      </c>
      <c r="B216" s="115" t="s">
        <v>266</v>
      </c>
      <c r="C216" s="116">
        <v>100</v>
      </c>
      <c r="D216" s="117" t="s">
        <v>235</v>
      </c>
      <c r="E216" s="118">
        <v>1.5E-3</v>
      </c>
      <c r="F216" s="119">
        <v>8.0000000000000002E-3</v>
      </c>
      <c r="G216" s="120">
        <v>271507.5</v>
      </c>
      <c r="H216" s="44"/>
      <c r="I216" s="93"/>
    </row>
    <row r="217" spans="1:9" ht="68.45" customHeight="1" x14ac:dyDescent="0.25">
      <c r="A217" s="7">
        <f t="shared" si="13"/>
        <v>202</v>
      </c>
      <c r="B217" s="115" t="s">
        <v>267</v>
      </c>
      <c r="C217" s="121">
        <v>100</v>
      </c>
      <c r="D217" s="122" t="s">
        <v>235</v>
      </c>
      <c r="E217" s="119">
        <v>7.7000000000000002E-3</v>
      </c>
      <c r="F217" s="118">
        <v>8.0000000000000002E-3</v>
      </c>
      <c r="G217" s="120">
        <v>720025.1</v>
      </c>
      <c r="H217" s="44"/>
      <c r="I217" s="93"/>
    </row>
    <row r="218" spans="1:9" ht="67.150000000000006" customHeight="1" x14ac:dyDescent="0.25">
      <c r="A218" s="7">
        <f t="shared" si="13"/>
        <v>203</v>
      </c>
      <c r="B218" s="115" t="s">
        <v>268</v>
      </c>
      <c r="C218" s="116">
        <v>100</v>
      </c>
      <c r="D218" s="117" t="s">
        <v>235</v>
      </c>
      <c r="E218" s="118">
        <v>5.9999999999999995E-4</v>
      </c>
      <c r="F218" s="119">
        <v>1E-3</v>
      </c>
      <c r="G218" s="120">
        <v>138752.5</v>
      </c>
      <c r="H218" s="44"/>
      <c r="I218" s="93"/>
    </row>
    <row r="219" spans="1:9" ht="66.599999999999994" customHeight="1" x14ac:dyDescent="0.25">
      <c r="A219" s="7">
        <f t="shared" si="13"/>
        <v>204</v>
      </c>
      <c r="B219" s="115" t="s">
        <v>269</v>
      </c>
      <c r="C219" s="121">
        <v>100</v>
      </c>
      <c r="D219" s="122" t="s">
        <v>235</v>
      </c>
      <c r="E219" s="119">
        <v>0</v>
      </c>
      <c r="F219" s="118">
        <v>5.0000000000000001E-3</v>
      </c>
      <c r="G219" s="120">
        <v>1597126</v>
      </c>
      <c r="H219" s="44"/>
      <c r="I219" s="93"/>
    </row>
    <row r="220" spans="1:9" ht="51.6" customHeight="1" x14ac:dyDescent="0.25">
      <c r="A220" s="7">
        <f t="shared" si="13"/>
        <v>205</v>
      </c>
      <c r="B220" s="115" t="s">
        <v>270</v>
      </c>
      <c r="C220" s="116">
        <v>100</v>
      </c>
      <c r="D220" s="117" t="s">
        <v>235</v>
      </c>
      <c r="E220" s="118">
        <v>8.0999999999999996E-3</v>
      </c>
      <c r="F220" s="119">
        <v>2.3900000000000001E-2</v>
      </c>
      <c r="G220" s="120">
        <v>1052648.1000000001</v>
      </c>
      <c r="H220" s="44"/>
      <c r="I220" s="93"/>
    </row>
    <row r="221" spans="1:9" ht="70.900000000000006" customHeight="1" x14ac:dyDescent="0.25">
      <c r="A221" s="7">
        <f t="shared" si="13"/>
        <v>206</v>
      </c>
      <c r="B221" s="115" t="s">
        <v>271</v>
      </c>
      <c r="C221" s="121">
        <v>100</v>
      </c>
      <c r="D221" s="122" t="s">
        <v>235</v>
      </c>
      <c r="E221" s="119">
        <v>3.5999999999999999E-3</v>
      </c>
      <c r="F221" s="118">
        <v>6.0000000000000001E-3</v>
      </c>
      <c r="G221" s="120">
        <v>423972.3</v>
      </c>
      <c r="H221" s="44"/>
      <c r="I221" s="93"/>
    </row>
    <row r="222" spans="1:9" ht="38.25" x14ac:dyDescent="0.25">
      <c r="A222" s="7">
        <f t="shared" si="13"/>
        <v>207</v>
      </c>
      <c r="B222" s="115" t="s">
        <v>272</v>
      </c>
      <c r="C222" s="116">
        <v>100</v>
      </c>
      <c r="D222" s="117" t="s">
        <v>273</v>
      </c>
      <c r="E222" s="118">
        <v>0</v>
      </c>
      <c r="F222" s="119">
        <v>5.1999999999999998E-3</v>
      </c>
      <c r="G222" s="120">
        <v>179705.7</v>
      </c>
      <c r="H222" s="44"/>
      <c r="I222" s="93"/>
    </row>
    <row r="223" spans="1:9" ht="69.599999999999994" customHeight="1" x14ac:dyDescent="0.25">
      <c r="A223" s="7">
        <f t="shared" si="13"/>
        <v>208</v>
      </c>
      <c r="B223" s="115" t="s">
        <v>274</v>
      </c>
      <c r="C223" s="121">
        <v>100</v>
      </c>
      <c r="D223" s="122" t="s">
        <v>275</v>
      </c>
      <c r="E223" s="119">
        <v>2.7000000000000001E-3</v>
      </c>
      <c r="F223" s="118">
        <v>9.7000000000000003E-3</v>
      </c>
      <c r="G223" s="120">
        <v>148839.1</v>
      </c>
      <c r="H223" s="44"/>
      <c r="I223" s="93"/>
    </row>
    <row r="224" spans="1:9" ht="54" customHeight="1" x14ac:dyDescent="0.25">
      <c r="A224" s="7">
        <f t="shared" si="13"/>
        <v>209</v>
      </c>
      <c r="B224" s="115" t="s">
        <v>276</v>
      </c>
      <c r="C224" s="116">
        <v>100</v>
      </c>
      <c r="D224" s="117" t="s">
        <v>235</v>
      </c>
      <c r="E224" s="118">
        <v>6.1999999999999998E-3</v>
      </c>
      <c r="F224" s="119">
        <v>2.4E-2</v>
      </c>
      <c r="G224" s="120">
        <v>390644.3</v>
      </c>
      <c r="H224" s="44"/>
      <c r="I224" s="93"/>
    </row>
    <row r="225" spans="1:9" ht="37.9" customHeight="1" x14ac:dyDescent="0.25">
      <c r="A225" s="7">
        <f t="shared" si="13"/>
        <v>210</v>
      </c>
      <c r="B225" s="115" t="s">
        <v>277</v>
      </c>
      <c r="C225" s="121">
        <v>100</v>
      </c>
      <c r="D225" s="122" t="s">
        <v>235</v>
      </c>
      <c r="E225" s="119">
        <v>0.01</v>
      </c>
      <c r="F225" s="118">
        <v>5.6000000000000001E-2</v>
      </c>
      <c r="G225" s="120">
        <v>1772289.9</v>
      </c>
      <c r="H225" s="44"/>
      <c r="I225" s="93"/>
    </row>
    <row r="226" spans="1:9" ht="55.15" customHeight="1" x14ac:dyDescent="0.25">
      <c r="A226" s="7">
        <f t="shared" si="13"/>
        <v>211</v>
      </c>
      <c r="B226" s="115" t="s">
        <v>278</v>
      </c>
      <c r="C226" s="116">
        <v>100</v>
      </c>
      <c r="D226" s="117" t="s">
        <v>235</v>
      </c>
      <c r="E226" s="118">
        <v>4.4999999999999997E-3</v>
      </c>
      <c r="F226" s="119">
        <v>0.02</v>
      </c>
      <c r="G226" s="120">
        <v>1148489.7</v>
      </c>
      <c r="H226" s="44"/>
      <c r="I226" s="93"/>
    </row>
    <row r="227" spans="1:9" ht="57.6" customHeight="1" x14ac:dyDescent="0.25">
      <c r="A227" s="7">
        <f t="shared" si="13"/>
        <v>212</v>
      </c>
      <c r="B227" s="115" t="s">
        <v>279</v>
      </c>
      <c r="C227" s="121">
        <v>100</v>
      </c>
      <c r="D227" s="122" t="s">
        <v>235</v>
      </c>
      <c r="E227" s="119">
        <v>8.9999999999999998E-4</v>
      </c>
      <c r="F227" s="118">
        <v>1.6999999999999999E-3</v>
      </c>
      <c r="G227" s="120">
        <v>519726.8</v>
      </c>
      <c r="H227" s="44"/>
      <c r="I227" s="93"/>
    </row>
    <row r="228" spans="1:9" ht="55.15" customHeight="1" x14ac:dyDescent="0.25">
      <c r="A228" s="7">
        <f t="shared" si="13"/>
        <v>213</v>
      </c>
      <c r="B228" s="115" t="s">
        <v>280</v>
      </c>
      <c r="C228" s="116">
        <v>100</v>
      </c>
      <c r="D228" s="117" t="s">
        <v>235</v>
      </c>
      <c r="E228" s="118">
        <v>1E-3</v>
      </c>
      <c r="F228" s="119">
        <v>2.2000000000000001E-3</v>
      </c>
      <c r="G228" s="120">
        <v>159687.9</v>
      </c>
      <c r="H228" s="44"/>
      <c r="I228" s="93"/>
    </row>
    <row r="229" spans="1:9" ht="52.9" customHeight="1" x14ac:dyDescent="0.25">
      <c r="A229" s="7">
        <f t="shared" si="13"/>
        <v>214</v>
      </c>
      <c r="B229" s="115" t="s">
        <v>281</v>
      </c>
      <c r="C229" s="121">
        <v>100</v>
      </c>
      <c r="D229" s="122" t="s">
        <v>235</v>
      </c>
      <c r="E229" s="119">
        <v>6.8999999999999999E-3</v>
      </c>
      <c r="F229" s="118">
        <v>2E-3</v>
      </c>
      <c r="G229" s="124">
        <v>144385.5</v>
      </c>
      <c r="H229" s="44"/>
      <c r="I229" s="93"/>
    </row>
    <row r="230" spans="1:9" ht="55.9" customHeight="1" x14ac:dyDescent="0.25">
      <c r="A230" s="7">
        <f t="shared" si="13"/>
        <v>215</v>
      </c>
      <c r="B230" s="115" t="s">
        <v>282</v>
      </c>
      <c r="C230" s="116">
        <v>100</v>
      </c>
      <c r="D230" s="117" t="s">
        <v>235</v>
      </c>
      <c r="E230" s="118"/>
      <c r="F230" s="119">
        <v>0</v>
      </c>
      <c r="G230" s="120" t="s">
        <v>251</v>
      </c>
      <c r="H230" s="44"/>
      <c r="I230" s="93"/>
    </row>
    <row r="231" spans="1:9" ht="65.45" customHeight="1" x14ac:dyDescent="0.25">
      <c r="A231" s="7">
        <f t="shared" si="13"/>
        <v>216</v>
      </c>
      <c r="B231" s="115" t="s">
        <v>283</v>
      </c>
      <c r="C231" s="121">
        <v>100</v>
      </c>
      <c r="D231" s="122" t="s">
        <v>235</v>
      </c>
      <c r="E231" s="119">
        <v>3.3E-3</v>
      </c>
      <c r="F231" s="118">
        <v>4.0000000000000001E-3</v>
      </c>
      <c r="G231" s="120">
        <v>498672.8</v>
      </c>
      <c r="H231" s="44"/>
      <c r="I231" s="93"/>
    </row>
    <row r="232" spans="1:9" ht="70.900000000000006" customHeight="1" x14ac:dyDescent="0.25">
      <c r="A232" s="7">
        <f t="shared" si="13"/>
        <v>217</v>
      </c>
      <c r="B232" s="115" t="s">
        <v>284</v>
      </c>
      <c r="C232" s="116">
        <v>100</v>
      </c>
      <c r="D232" s="117" t="s">
        <v>235</v>
      </c>
      <c r="E232" s="118">
        <v>6.8999999999999999E-3</v>
      </c>
      <c r="F232" s="119">
        <v>1E-3</v>
      </c>
      <c r="G232" s="120">
        <v>159059.6</v>
      </c>
      <c r="H232" s="44"/>
    </row>
    <row r="233" spans="1:9" ht="70.900000000000006" customHeight="1" x14ac:dyDescent="0.25">
      <c r="A233" s="7">
        <f t="shared" si="13"/>
        <v>218</v>
      </c>
      <c r="B233" s="115" t="s">
        <v>285</v>
      </c>
      <c r="C233" s="121">
        <v>100</v>
      </c>
      <c r="D233" s="122" t="s">
        <v>235</v>
      </c>
      <c r="E233" s="119">
        <v>4.3E-3</v>
      </c>
      <c r="F233" s="118">
        <v>4.1000000000000003E-3</v>
      </c>
      <c r="G233" s="120">
        <v>489217.6</v>
      </c>
      <c r="H233" s="44"/>
    </row>
    <row r="234" spans="1:9" ht="53.45" customHeight="1" x14ac:dyDescent="0.25">
      <c r="A234" s="7">
        <f t="shared" si="13"/>
        <v>219</v>
      </c>
      <c r="B234" s="115" t="s">
        <v>286</v>
      </c>
      <c r="C234" s="116">
        <v>100</v>
      </c>
      <c r="D234" s="117" t="s">
        <v>235</v>
      </c>
      <c r="E234" s="118">
        <v>3.3999999999999998E-3</v>
      </c>
      <c r="F234" s="119">
        <v>3.5999999999999999E-3</v>
      </c>
      <c r="G234" s="120">
        <v>550534.80000000005</v>
      </c>
      <c r="H234" s="44"/>
    </row>
    <row r="235" spans="1:9" ht="66.599999999999994" customHeight="1" x14ac:dyDescent="0.25">
      <c r="A235" s="7">
        <f t="shared" si="13"/>
        <v>220</v>
      </c>
      <c r="B235" s="115" t="s">
        <v>287</v>
      </c>
      <c r="C235" s="121">
        <v>100</v>
      </c>
      <c r="D235" s="122" t="s">
        <v>235</v>
      </c>
      <c r="E235" s="119">
        <v>6.9999999999999999E-4</v>
      </c>
      <c r="F235" s="118">
        <v>2.3999999999999998E-3</v>
      </c>
      <c r="G235" s="120">
        <v>472528.2</v>
      </c>
      <c r="H235" s="44"/>
    </row>
    <row r="236" spans="1:9" ht="69" customHeight="1" x14ac:dyDescent="0.25">
      <c r="A236" s="7">
        <f t="shared" si="13"/>
        <v>221</v>
      </c>
      <c r="B236" s="115" t="s">
        <v>288</v>
      </c>
      <c r="C236" s="116">
        <v>100</v>
      </c>
      <c r="D236" s="117" t="s">
        <v>289</v>
      </c>
      <c r="E236" s="118">
        <v>1</v>
      </c>
      <c r="F236" s="119">
        <v>1</v>
      </c>
      <c r="G236" s="120">
        <v>1822438.2</v>
      </c>
      <c r="H236" s="44"/>
    </row>
    <row r="237" spans="1:9" ht="80.25" customHeight="1" x14ac:dyDescent="0.25">
      <c r="A237" s="7">
        <f t="shared" si="13"/>
        <v>222</v>
      </c>
      <c r="B237" s="115" t="s">
        <v>290</v>
      </c>
      <c r="C237" s="121">
        <v>100</v>
      </c>
      <c r="D237" s="122" t="s">
        <v>235</v>
      </c>
      <c r="E237" s="119"/>
      <c r="F237" s="118"/>
      <c r="G237" s="120" t="s">
        <v>291</v>
      </c>
      <c r="H237" s="44"/>
    </row>
    <row r="238" spans="1:9" ht="72.599999999999994" customHeight="1" x14ac:dyDescent="0.25">
      <c r="A238" s="7">
        <f t="shared" si="13"/>
        <v>223</v>
      </c>
      <c r="B238" s="115" t="s">
        <v>292</v>
      </c>
      <c r="C238" s="116">
        <v>100</v>
      </c>
      <c r="D238" s="117" t="s">
        <v>293</v>
      </c>
      <c r="E238" s="118">
        <v>1</v>
      </c>
      <c r="F238" s="119">
        <v>1</v>
      </c>
      <c r="G238" s="120">
        <v>17251.3</v>
      </c>
      <c r="H238" s="44"/>
    </row>
    <row r="239" spans="1:9" ht="70.900000000000006" customHeight="1" x14ac:dyDescent="0.25">
      <c r="A239" s="7">
        <f t="shared" si="13"/>
        <v>224</v>
      </c>
      <c r="B239" s="115" t="s">
        <v>294</v>
      </c>
      <c r="C239" s="121">
        <v>100</v>
      </c>
      <c r="D239" s="122" t="s">
        <v>275</v>
      </c>
      <c r="E239" s="119">
        <v>1</v>
      </c>
      <c r="F239" s="118">
        <v>1</v>
      </c>
      <c r="G239" s="120">
        <v>80524.600000000006</v>
      </c>
      <c r="H239" s="44"/>
    </row>
    <row r="240" spans="1:9" ht="80.25" customHeight="1" x14ac:dyDescent="0.25">
      <c r="A240" s="7">
        <f t="shared" si="13"/>
        <v>225</v>
      </c>
      <c r="B240" s="115" t="s">
        <v>295</v>
      </c>
      <c r="C240" s="116">
        <v>100</v>
      </c>
      <c r="D240" s="117" t="s">
        <v>296</v>
      </c>
      <c r="E240" s="118">
        <v>0</v>
      </c>
      <c r="F240" s="119">
        <v>1.6299999999999999E-2</v>
      </c>
      <c r="G240" s="120">
        <v>32530.9</v>
      </c>
      <c r="H240" s="44"/>
    </row>
    <row r="241" spans="1:9" ht="66.599999999999994" customHeight="1" x14ac:dyDescent="0.25">
      <c r="A241" s="7">
        <f t="shared" si="13"/>
        <v>226</v>
      </c>
      <c r="B241" s="115" t="s">
        <v>297</v>
      </c>
      <c r="C241" s="121">
        <v>100</v>
      </c>
      <c r="D241" s="122" t="s">
        <v>235</v>
      </c>
      <c r="E241" s="119">
        <v>0.28160000000000002</v>
      </c>
      <c r="F241" s="118">
        <v>0.16539999999999999</v>
      </c>
      <c r="G241" s="120">
        <v>310878.09999999998</v>
      </c>
      <c r="H241" s="44"/>
    </row>
    <row r="242" spans="1:9" ht="52.9" customHeight="1" x14ac:dyDescent="0.25">
      <c r="A242" s="7">
        <f t="shared" si="13"/>
        <v>227</v>
      </c>
      <c r="B242" s="115" t="s">
        <v>298</v>
      </c>
      <c r="C242" s="116">
        <v>100</v>
      </c>
      <c r="D242" s="117" t="s">
        <v>235</v>
      </c>
      <c r="E242" s="118">
        <v>3.1300000000000001E-2</v>
      </c>
      <c r="F242" s="119">
        <v>1.0200000000000001E-2</v>
      </c>
      <c r="G242" s="120">
        <v>20545.5</v>
      </c>
      <c r="H242" s="44"/>
    </row>
    <row r="243" spans="1:9" ht="67.150000000000006" customHeight="1" x14ac:dyDescent="0.25">
      <c r="A243" s="7">
        <f t="shared" si="13"/>
        <v>228</v>
      </c>
      <c r="B243" s="115" t="s">
        <v>299</v>
      </c>
      <c r="C243" s="121">
        <v>100</v>
      </c>
      <c r="D243" s="122" t="s">
        <v>235</v>
      </c>
      <c r="E243" s="119">
        <v>0.17119999999999999</v>
      </c>
      <c r="F243" s="118">
        <v>8.2799999999999999E-2</v>
      </c>
      <c r="G243" s="120">
        <v>141171.79999999999</v>
      </c>
      <c r="H243" s="44"/>
    </row>
    <row r="244" spans="1:9" ht="55.15" customHeight="1" x14ac:dyDescent="0.25">
      <c r="A244" s="7">
        <f t="shared" si="13"/>
        <v>229</v>
      </c>
      <c r="B244" s="115" t="s">
        <v>300</v>
      </c>
      <c r="C244" s="116">
        <v>100</v>
      </c>
      <c r="D244" s="117" t="s">
        <v>235</v>
      </c>
      <c r="E244" s="118">
        <v>0.1537</v>
      </c>
      <c r="F244" s="119">
        <v>0.2238</v>
      </c>
      <c r="G244" s="120">
        <v>375764.6</v>
      </c>
      <c r="H244" s="44"/>
    </row>
    <row r="245" spans="1:9" ht="51" customHeight="1" x14ac:dyDescent="0.25">
      <c r="A245" s="7">
        <f t="shared" si="13"/>
        <v>230</v>
      </c>
      <c r="B245" s="115" t="s">
        <v>301</v>
      </c>
      <c r="C245" s="117">
        <v>100</v>
      </c>
      <c r="D245" s="122" t="s">
        <v>302</v>
      </c>
      <c r="E245" s="119">
        <v>1</v>
      </c>
      <c r="F245" s="118">
        <v>1</v>
      </c>
      <c r="G245" s="120">
        <v>0</v>
      </c>
      <c r="H245" s="44"/>
    </row>
    <row r="246" spans="1:9" ht="45" customHeight="1" x14ac:dyDescent="0.25">
      <c r="A246" s="7">
        <f t="shared" si="13"/>
        <v>231</v>
      </c>
      <c r="B246" s="115" t="s">
        <v>303</v>
      </c>
      <c r="C246" s="122">
        <v>100</v>
      </c>
      <c r="D246" s="117" t="s">
        <v>275</v>
      </c>
      <c r="E246" s="118"/>
      <c r="F246" s="119"/>
      <c r="G246" s="120">
        <v>0</v>
      </c>
      <c r="H246" s="44"/>
      <c r="I246" s="93"/>
    </row>
    <row r="247" spans="1:9" ht="30" customHeight="1" x14ac:dyDescent="0.25">
      <c r="A247" s="348" t="s">
        <v>304</v>
      </c>
      <c r="B247" s="354"/>
      <c r="C247" s="354"/>
      <c r="D247" s="354"/>
      <c r="E247" s="354"/>
      <c r="F247" s="354"/>
      <c r="G247" s="354"/>
    </row>
    <row r="248" spans="1:9" ht="36" customHeight="1" x14ac:dyDescent="0.25">
      <c r="A248" s="25">
        <f>A246+1</f>
        <v>232</v>
      </c>
      <c r="B248" s="125" t="s">
        <v>305</v>
      </c>
      <c r="C248" s="126">
        <v>100</v>
      </c>
      <c r="D248" s="126" t="s">
        <v>306</v>
      </c>
      <c r="E248" s="126" t="s">
        <v>164</v>
      </c>
      <c r="F248" s="126" t="s">
        <v>164</v>
      </c>
      <c r="G248" s="126">
        <v>361031.6</v>
      </c>
    </row>
    <row r="249" spans="1:9" ht="51" x14ac:dyDescent="0.25">
      <c r="A249" s="25">
        <f t="shared" ref="A249:A251" si="14">A248+1</f>
        <v>233</v>
      </c>
      <c r="B249" s="125" t="s">
        <v>307</v>
      </c>
      <c r="C249" s="126">
        <v>100</v>
      </c>
      <c r="D249" s="126" t="s">
        <v>308</v>
      </c>
      <c r="E249" s="126" t="s">
        <v>164</v>
      </c>
      <c r="F249" s="126" t="s">
        <v>164</v>
      </c>
      <c r="G249" s="126">
        <v>92464.4</v>
      </c>
    </row>
    <row r="250" spans="1:9" ht="46.5" customHeight="1" x14ac:dyDescent="0.25">
      <c r="A250" s="25">
        <f t="shared" si="14"/>
        <v>234</v>
      </c>
      <c r="B250" s="125" t="s">
        <v>309</v>
      </c>
      <c r="C250" s="126">
        <v>100</v>
      </c>
      <c r="D250" s="126" t="s">
        <v>310</v>
      </c>
      <c r="E250" s="126" t="s">
        <v>164</v>
      </c>
      <c r="F250" s="126" t="s">
        <v>164</v>
      </c>
      <c r="G250" s="126">
        <v>86288.4</v>
      </c>
    </row>
    <row r="251" spans="1:9" ht="70.5" customHeight="1" x14ac:dyDescent="0.25">
      <c r="A251" s="25">
        <f t="shared" si="14"/>
        <v>235</v>
      </c>
      <c r="B251" s="125" t="s">
        <v>311</v>
      </c>
      <c r="C251" s="126">
        <v>100</v>
      </c>
      <c r="D251" s="126" t="s">
        <v>312</v>
      </c>
      <c r="E251" s="126" t="s">
        <v>164</v>
      </c>
      <c r="F251" s="126" t="s">
        <v>164</v>
      </c>
      <c r="G251" s="126">
        <v>1840.5</v>
      </c>
    </row>
    <row r="252" spans="1:9" ht="36.6" customHeight="1" x14ac:dyDescent="0.25">
      <c r="A252" s="348" t="s">
        <v>313</v>
      </c>
      <c r="B252" s="353"/>
      <c r="C252" s="353"/>
      <c r="D252" s="353"/>
      <c r="E252" s="353"/>
      <c r="F252" s="353"/>
      <c r="G252" s="353"/>
    </row>
    <row r="253" spans="1:9" ht="36" customHeight="1" x14ac:dyDescent="0.25">
      <c r="A253" s="7">
        <f>A251+1</f>
        <v>236</v>
      </c>
      <c r="B253" s="127" t="s">
        <v>314</v>
      </c>
      <c r="C253" s="128">
        <v>1</v>
      </c>
      <c r="D253" s="39" t="s">
        <v>315</v>
      </c>
      <c r="E253" s="93"/>
      <c r="F253" s="129"/>
      <c r="G253" s="129">
        <v>61704.584999999999</v>
      </c>
    </row>
    <row r="254" spans="1:9" ht="45.6" customHeight="1" x14ac:dyDescent="0.25">
      <c r="A254" s="7">
        <f t="shared" ref="A254:A292" si="15">A253+1</f>
        <v>237</v>
      </c>
      <c r="B254" s="127" t="s">
        <v>316</v>
      </c>
      <c r="C254" s="130">
        <v>1</v>
      </c>
      <c r="D254" s="41" t="s">
        <v>315</v>
      </c>
      <c r="E254" s="131"/>
      <c r="F254" s="3"/>
      <c r="G254" s="129">
        <v>10429.029</v>
      </c>
    </row>
    <row r="255" spans="1:9" ht="49.9" customHeight="1" x14ac:dyDescent="0.25">
      <c r="A255" s="7">
        <f t="shared" si="15"/>
        <v>238</v>
      </c>
      <c r="B255" s="127" t="s">
        <v>317</v>
      </c>
      <c r="C255" s="128">
        <v>1</v>
      </c>
      <c r="D255" s="39" t="s">
        <v>315</v>
      </c>
      <c r="E255" s="93"/>
      <c r="F255" s="129"/>
      <c r="G255" s="129">
        <v>22865.703000000001</v>
      </c>
    </row>
    <row r="256" spans="1:9" ht="51" x14ac:dyDescent="0.25">
      <c r="A256" s="7">
        <f t="shared" si="15"/>
        <v>239</v>
      </c>
      <c r="B256" s="127" t="s">
        <v>318</v>
      </c>
      <c r="C256" s="130">
        <v>1</v>
      </c>
      <c r="D256" s="41" t="s">
        <v>315</v>
      </c>
      <c r="E256" s="131"/>
      <c r="F256" s="3"/>
      <c r="G256" s="129">
        <v>10482.168</v>
      </c>
    </row>
    <row r="257" spans="1:7" ht="51" x14ac:dyDescent="0.25">
      <c r="A257" s="7">
        <f t="shared" si="15"/>
        <v>240</v>
      </c>
      <c r="B257" s="127" t="s">
        <v>319</v>
      </c>
      <c r="C257" s="128">
        <v>1</v>
      </c>
      <c r="D257" s="39" t="s">
        <v>320</v>
      </c>
      <c r="E257" s="93"/>
      <c r="F257" s="91"/>
      <c r="G257" s="91">
        <v>16680.893</v>
      </c>
    </row>
    <row r="258" spans="1:7" ht="49.15" customHeight="1" x14ac:dyDescent="0.25">
      <c r="A258" s="7">
        <f t="shared" si="15"/>
        <v>241</v>
      </c>
      <c r="B258" s="127" t="s">
        <v>321</v>
      </c>
      <c r="C258" s="130">
        <v>1</v>
      </c>
      <c r="D258" s="41" t="s">
        <v>315</v>
      </c>
      <c r="E258" s="131"/>
      <c r="F258" s="3"/>
      <c r="G258" s="129">
        <v>71390.808999999994</v>
      </c>
    </row>
    <row r="259" spans="1:7" ht="51" customHeight="1" x14ac:dyDescent="0.25">
      <c r="A259" s="7">
        <f t="shared" si="15"/>
        <v>242</v>
      </c>
      <c r="B259" s="127" t="s">
        <v>322</v>
      </c>
      <c r="C259" s="128">
        <v>1</v>
      </c>
      <c r="D259" s="5" t="s">
        <v>320</v>
      </c>
      <c r="E259" s="93"/>
      <c r="F259" s="70"/>
      <c r="G259" s="70">
        <v>25001.065999999999</v>
      </c>
    </row>
    <row r="260" spans="1:7" ht="51" customHeight="1" x14ac:dyDescent="0.25">
      <c r="A260" s="7">
        <f t="shared" si="15"/>
        <v>243</v>
      </c>
      <c r="B260" s="127" t="s">
        <v>323</v>
      </c>
      <c r="C260" s="130">
        <v>1</v>
      </c>
      <c r="D260" s="132" t="s">
        <v>324</v>
      </c>
      <c r="E260" s="131"/>
      <c r="F260" s="133"/>
      <c r="G260" s="70">
        <v>13283.911</v>
      </c>
    </row>
    <row r="261" spans="1:7" ht="36.6" customHeight="1" x14ac:dyDescent="0.25">
      <c r="A261" s="7">
        <f t="shared" si="15"/>
        <v>244</v>
      </c>
      <c r="B261" s="127" t="s">
        <v>325</v>
      </c>
      <c r="C261" s="128">
        <v>1</v>
      </c>
      <c r="D261" s="39" t="s">
        <v>326</v>
      </c>
      <c r="E261" s="93"/>
      <c r="F261" s="129"/>
      <c r="G261" s="129">
        <v>12239.197</v>
      </c>
    </row>
    <row r="262" spans="1:7" ht="52.15" customHeight="1" x14ac:dyDescent="0.25">
      <c r="A262" s="7">
        <f t="shared" si="15"/>
        <v>245</v>
      </c>
      <c r="B262" s="127" t="s">
        <v>327</v>
      </c>
      <c r="C262" s="130">
        <v>1</v>
      </c>
      <c r="D262" s="41" t="s">
        <v>315</v>
      </c>
      <c r="E262" s="131"/>
      <c r="F262" s="3"/>
      <c r="G262" s="129">
        <v>13925.968000000001</v>
      </c>
    </row>
    <row r="263" spans="1:7" ht="49.15" customHeight="1" x14ac:dyDescent="0.25">
      <c r="A263" s="7">
        <f t="shared" si="15"/>
        <v>246</v>
      </c>
      <c r="B263" s="127" t="s">
        <v>328</v>
      </c>
      <c r="C263" s="128">
        <v>1</v>
      </c>
      <c r="D263" s="39" t="s">
        <v>329</v>
      </c>
      <c r="E263" s="93"/>
      <c r="F263" s="129"/>
      <c r="G263" s="129">
        <v>11078.405000000001</v>
      </c>
    </row>
    <row r="264" spans="1:7" ht="51" customHeight="1" x14ac:dyDescent="0.25">
      <c r="A264" s="7">
        <f t="shared" si="15"/>
        <v>247</v>
      </c>
      <c r="B264" s="127" t="s">
        <v>330</v>
      </c>
      <c r="C264" s="130">
        <v>1</v>
      </c>
      <c r="D264" s="41" t="s">
        <v>331</v>
      </c>
      <c r="E264" s="131"/>
      <c r="F264" s="3"/>
      <c r="G264" s="129">
        <v>13885.79</v>
      </c>
    </row>
    <row r="265" spans="1:7" ht="38.25" x14ac:dyDescent="0.25">
      <c r="A265" s="7">
        <f t="shared" si="15"/>
        <v>248</v>
      </c>
      <c r="B265" s="127" t="s">
        <v>332</v>
      </c>
      <c r="C265" s="128">
        <v>1</v>
      </c>
      <c r="D265" s="39" t="s">
        <v>333</v>
      </c>
      <c r="E265" s="93"/>
      <c r="F265" s="129"/>
      <c r="G265" s="129">
        <v>82979.606</v>
      </c>
    </row>
    <row r="266" spans="1:7" ht="38.25" x14ac:dyDescent="0.25">
      <c r="A266" s="7">
        <f t="shared" si="15"/>
        <v>249</v>
      </c>
      <c r="B266" s="127" t="s">
        <v>334</v>
      </c>
      <c r="C266" s="130">
        <v>1</v>
      </c>
      <c r="D266" s="41" t="s">
        <v>333</v>
      </c>
      <c r="E266" s="131"/>
      <c r="F266" s="3"/>
      <c r="G266" s="129">
        <v>21394.558000000001</v>
      </c>
    </row>
    <row r="267" spans="1:7" ht="37.9" customHeight="1" x14ac:dyDescent="0.25">
      <c r="A267" s="7">
        <f t="shared" si="15"/>
        <v>250</v>
      </c>
      <c r="B267" s="127" t="s">
        <v>335</v>
      </c>
      <c r="C267" s="128">
        <v>1</v>
      </c>
      <c r="D267" s="39" t="s">
        <v>315</v>
      </c>
      <c r="E267" s="93"/>
      <c r="F267" s="129"/>
      <c r="G267" s="129">
        <v>41833.216</v>
      </c>
    </row>
    <row r="268" spans="1:7" ht="49.15" customHeight="1" x14ac:dyDescent="0.25">
      <c r="A268" s="7">
        <f t="shared" si="15"/>
        <v>251</v>
      </c>
      <c r="B268" s="127" t="s">
        <v>336</v>
      </c>
      <c r="C268" s="130">
        <v>1</v>
      </c>
      <c r="D268" s="41" t="s">
        <v>315</v>
      </c>
      <c r="E268" s="131"/>
      <c r="F268" s="3"/>
      <c r="G268" s="129">
        <v>204740.75</v>
      </c>
    </row>
    <row r="269" spans="1:7" ht="51" customHeight="1" x14ac:dyDescent="0.25">
      <c r="A269" s="7">
        <f t="shared" si="15"/>
        <v>252</v>
      </c>
      <c r="B269" s="127" t="s">
        <v>337</v>
      </c>
      <c r="C269" s="128">
        <v>1</v>
      </c>
      <c r="D269" s="39" t="s">
        <v>331</v>
      </c>
      <c r="E269" s="93"/>
      <c r="F269" s="134"/>
      <c r="G269" s="129">
        <v>28301.776000000002</v>
      </c>
    </row>
    <row r="270" spans="1:7" ht="40.9" customHeight="1" x14ac:dyDescent="0.25">
      <c r="A270" s="7">
        <f t="shared" si="15"/>
        <v>253</v>
      </c>
      <c r="B270" s="127" t="s">
        <v>338</v>
      </c>
      <c r="C270" s="130">
        <v>1</v>
      </c>
      <c r="D270" s="41" t="s">
        <v>331</v>
      </c>
      <c r="E270" s="131"/>
      <c r="F270" s="3"/>
      <c r="G270" s="129">
        <v>21807.171999999999</v>
      </c>
    </row>
    <row r="271" spans="1:7" ht="39" customHeight="1" x14ac:dyDescent="0.25">
      <c r="A271" s="7">
        <f t="shared" si="15"/>
        <v>254</v>
      </c>
      <c r="B271" s="127" t="s">
        <v>339</v>
      </c>
      <c r="C271" s="128">
        <v>1</v>
      </c>
      <c r="D271" s="39" t="s">
        <v>331</v>
      </c>
      <c r="E271" s="93"/>
      <c r="F271" s="129"/>
      <c r="G271" s="129">
        <v>15524.154</v>
      </c>
    </row>
    <row r="272" spans="1:7" ht="51" customHeight="1" x14ac:dyDescent="0.25">
      <c r="A272" s="7">
        <f t="shared" si="15"/>
        <v>255</v>
      </c>
      <c r="B272" s="127" t="s">
        <v>340</v>
      </c>
      <c r="C272" s="130">
        <v>1</v>
      </c>
      <c r="D272" s="41" t="s">
        <v>315</v>
      </c>
      <c r="E272" s="131"/>
      <c r="F272" s="3"/>
      <c r="G272" s="129">
        <v>61938.116999999998</v>
      </c>
    </row>
    <row r="273" spans="1:7" ht="51.6" customHeight="1" x14ac:dyDescent="0.25">
      <c r="A273" s="7">
        <f t="shared" si="15"/>
        <v>256</v>
      </c>
      <c r="B273" s="127" t="s">
        <v>341</v>
      </c>
      <c r="C273" s="128">
        <v>1</v>
      </c>
      <c r="D273" s="39" t="s">
        <v>342</v>
      </c>
      <c r="E273" s="93"/>
      <c r="F273" s="129"/>
      <c r="G273" s="129">
        <v>26128.707999999999</v>
      </c>
    </row>
    <row r="274" spans="1:7" ht="38.450000000000003" customHeight="1" x14ac:dyDescent="0.25">
      <c r="A274" s="7">
        <f t="shared" si="15"/>
        <v>257</v>
      </c>
      <c r="B274" s="127" t="s">
        <v>343</v>
      </c>
      <c r="C274" s="130">
        <v>1</v>
      </c>
      <c r="D274" s="41" t="s">
        <v>315</v>
      </c>
      <c r="E274" s="131"/>
      <c r="F274" s="3"/>
      <c r="G274" s="129">
        <v>18692.776999999998</v>
      </c>
    </row>
    <row r="275" spans="1:7" ht="34.9" customHeight="1" x14ac:dyDescent="0.25">
      <c r="A275" s="7">
        <f t="shared" si="15"/>
        <v>258</v>
      </c>
      <c r="B275" s="127" t="s">
        <v>344</v>
      </c>
      <c r="C275" s="128">
        <v>1</v>
      </c>
      <c r="D275" s="39" t="s">
        <v>345</v>
      </c>
      <c r="E275" s="93"/>
      <c r="F275" s="129"/>
      <c r="G275" s="129">
        <v>10470.337</v>
      </c>
    </row>
    <row r="276" spans="1:7" ht="25.5" x14ac:dyDescent="0.25">
      <c r="A276" s="7">
        <f t="shared" si="15"/>
        <v>259</v>
      </c>
      <c r="B276" s="127" t="s">
        <v>346</v>
      </c>
      <c r="C276" s="130">
        <v>1</v>
      </c>
      <c r="D276" s="41" t="s">
        <v>315</v>
      </c>
      <c r="E276" s="131"/>
      <c r="F276" s="3"/>
      <c r="G276" s="129">
        <v>106125.393</v>
      </c>
    </row>
    <row r="277" spans="1:7" ht="37.9" customHeight="1" x14ac:dyDescent="0.25">
      <c r="A277" s="7">
        <f t="shared" si="15"/>
        <v>260</v>
      </c>
      <c r="B277" s="127" t="s">
        <v>347</v>
      </c>
      <c r="C277" s="128">
        <v>1</v>
      </c>
      <c r="D277" s="39" t="s">
        <v>315</v>
      </c>
      <c r="E277" s="93"/>
      <c r="F277" s="129"/>
      <c r="G277" s="129">
        <v>108224.696</v>
      </c>
    </row>
    <row r="278" spans="1:7" ht="34.15" customHeight="1" x14ac:dyDescent="0.25">
      <c r="A278" s="7">
        <f t="shared" si="15"/>
        <v>261</v>
      </c>
      <c r="B278" s="127" t="s">
        <v>348</v>
      </c>
      <c r="C278" s="130">
        <v>1</v>
      </c>
      <c r="D278" s="41" t="s">
        <v>315</v>
      </c>
      <c r="E278" s="131"/>
      <c r="F278" s="3"/>
      <c r="G278" s="129">
        <v>64393.451999999997</v>
      </c>
    </row>
    <row r="279" spans="1:7" ht="49.9" customHeight="1" x14ac:dyDescent="0.25">
      <c r="A279" s="7">
        <f t="shared" si="15"/>
        <v>262</v>
      </c>
      <c r="B279" s="127" t="s">
        <v>349</v>
      </c>
      <c r="C279" s="128">
        <v>1</v>
      </c>
      <c r="D279" s="39" t="s">
        <v>315</v>
      </c>
      <c r="E279" s="93"/>
      <c r="F279" s="129"/>
      <c r="G279" s="129">
        <v>52484.909</v>
      </c>
    </row>
    <row r="280" spans="1:7" ht="49.9" customHeight="1" x14ac:dyDescent="0.25">
      <c r="A280" s="7">
        <f t="shared" si="15"/>
        <v>263</v>
      </c>
      <c r="B280" s="127" t="s">
        <v>350</v>
      </c>
      <c r="C280" s="130">
        <v>1</v>
      </c>
      <c r="D280" s="41" t="s">
        <v>315</v>
      </c>
      <c r="E280" s="131"/>
      <c r="F280" s="3"/>
      <c r="G280" s="129">
        <v>64980.998</v>
      </c>
    </row>
    <row r="281" spans="1:7" ht="36.6" customHeight="1" x14ac:dyDescent="0.25">
      <c r="A281" s="7">
        <f t="shared" si="15"/>
        <v>264</v>
      </c>
      <c r="B281" s="127" t="s">
        <v>351</v>
      </c>
      <c r="C281" s="128">
        <v>1</v>
      </c>
      <c r="D281" s="39" t="s">
        <v>315</v>
      </c>
      <c r="E281" s="93"/>
      <c r="F281" s="135"/>
      <c r="G281" s="135">
        <v>46757.135999999999</v>
      </c>
    </row>
    <row r="282" spans="1:7" ht="48" customHeight="1" x14ac:dyDescent="0.25">
      <c r="A282" s="7">
        <f t="shared" si="15"/>
        <v>265</v>
      </c>
      <c r="B282" s="127" t="s">
        <v>352</v>
      </c>
      <c r="C282" s="130">
        <v>1</v>
      </c>
      <c r="D282" s="41" t="s">
        <v>315</v>
      </c>
      <c r="E282" s="136"/>
      <c r="F282" s="137"/>
      <c r="G282" s="137">
        <v>61477.262000000002</v>
      </c>
    </row>
    <row r="283" spans="1:7" ht="51" customHeight="1" x14ac:dyDescent="0.25">
      <c r="A283" s="7">
        <f t="shared" si="15"/>
        <v>266</v>
      </c>
      <c r="B283" s="127" t="s">
        <v>353</v>
      </c>
      <c r="C283" s="128">
        <v>1</v>
      </c>
      <c r="D283" s="39" t="s">
        <v>354</v>
      </c>
      <c r="E283" s="93"/>
      <c r="F283" s="129"/>
      <c r="G283" s="129">
        <v>119779.636</v>
      </c>
    </row>
    <row r="284" spans="1:7" ht="49.9" customHeight="1" x14ac:dyDescent="0.25">
      <c r="A284" s="7">
        <f t="shared" si="15"/>
        <v>267</v>
      </c>
      <c r="B284" s="127" t="s">
        <v>355</v>
      </c>
      <c r="C284" s="130">
        <v>1</v>
      </c>
      <c r="D284" s="41" t="s">
        <v>315</v>
      </c>
      <c r="E284" s="131"/>
      <c r="F284" s="3"/>
      <c r="G284" s="129">
        <v>21721.844000000001</v>
      </c>
    </row>
    <row r="285" spans="1:7" ht="49.15" customHeight="1" x14ac:dyDescent="0.25">
      <c r="A285" s="7">
        <f t="shared" si="15"/>
        <v>268</v>
      </c>
      <c r="B285" s="127" t="s">
        <v>356</v>
      </c>
      <c r="C285" s="128">
        <v>1</v>
      </c>
      <c r="D285" s="39" t="s">
        <v>315</v>
      </c>
      <c r="E285" s="93"/>
      <c r="F285" s="129"/>
      <c r="G285" s="129">
        <v>43038.557999999997</v>
      </c>
    </row>
    <row r="286" spans="1:7" ht="52.15" customHeight="1" x14ac:dyDescent="0.25">
      <c r="A286" s="7">
        <f t="shared" si="15"/>
        <v>269</v>
      </c>
      <c r="B286" s="75" t="s">
        <v>357</v>
      </c>
      <c r="C286" s="130">
        <v>1</v>
      </c>
      <c r="D286" s="41" t="s">
        <v>315</v>
      </c>
      <c r="E286" s="131"/>
      <c r="F286" s="3"/>
      <c r="G286" s="129">
        <f>5987.564+2808.456</f>
        <v>8796.02</v>
      </c>
    </row>
    <row r="287" spans="1:7" ht="49.15" customHeight="1" x14ac:dyDescent="0.25">
      <c r="A287" s="7">
        <f t="shared" si="15"/>
        <v>270</v>
      </c>
      <c r="B287" s="127" t="s">
        <v>358</v>
      </c>
      <c r="C287" s="128">
        <v>1</v>
      </c>
      <c r="D287" s="39" t="s">
        <v>359</v>
      </c>
      <c r="E287" s="93"/>
      <c r="F287" s="129"/>
      <c r="G287" s="129">
        <v>113462.997</v>
      </c>
    </row>
    <row r="288" spans="1:7" ht="53.45" customHeight="1" x14ac:dyDescent="0.25">
      <c r="A288" s="7">
        <f t="shared" si="15"/>
        <v>271</v>
      </c>
      <c r="B288" s="127" t="s">
        <v>360</v>
      </c>
      <c r="C288" s="130">
        <v>1</v>
      </c>
      <c r="D288" s="41" t="s">
        <v>315</v>
      </c>
      <c r="E288" s="131"/>
      <c r="F288" s="3"/>
      <c r="G288" s="129">
        <v>82493.962</v>
      </c>
    </row>
    <row r="289" spans="1:10" ht="52.15" customHeight="1" x14ac:dyDescent="0.25">
      <c r="A289" s="7">
        <f t="shared" si="15"/>
        <v>272</v>
      </c>
      <c r="B289" s="127" t="s">
        <v>361</v>
      </c>
      <c r="C289" s="128">
        <v>1</v>
      </c>
      <c r="D289" s="39" t="s">
        <v>362</v>
      </c>
      <c r="E289" s="93"/>
      <c r="F289" s="129"/>
      <c r="G289" s="129">
        <v>464496.90700000001</v>
      </c>
    </row>
    <row r="290" spans="1:10" ht="54" customHeight="1" x14ac:dyDescent="0.25">
      <c r="A290" s="7">
        <f t="shared" si="15"/>
        <v>273</v>
      </c>
      <c r="B290" s="127" t="s">
        <v>363</v>
      </c>
      <c r="C290" s="130">
        <v>1</v>
      </c>
      <c r="D290" s="41" t="s">
        <v>170</v>
      </c>
      <c r="E290" s="131"/>
      <c r="F290" s="3"/>
      <c r="G290" s="129">
        <v>9913.0249999999996</v>
      </c>
    </row>
    <row r="291" spans="1:10" ht="57.6" customHeight="1" x14ac:dyDescent="0.25">
      <c r="A291" s="7">
        <f t="shared" si="15"/>
        <v>274</v>
      </c>
      <c r="B291" s="127" t="s">
        <v>364</v>
      </c>
      <c r="C291" s="128">
        <v>1</v>
      </c>
      <c r="D291" s="39" t="s">
        <v>365</v>
      </c>
      <c r="E291" s="93"/>
      <c r="F291" s="129"/>
      <c r="G291" s="129">
        <v>65070.444000000003</v>
      </c>
    </row>
    <row r="292" spans="1:10" ht="38.25" x14ac:dyDescent="0.25">
      <c r="A292" s="7">
        <f t="shared" si="15"/>
        <v>275</v>
      </c>
      <c r="B292" s="127" t="s">
        <v>366</v>
      </c>
      <c r="C292" s="130">
        <v>1</v>
      </c>
      <c r="D292" s="41" t="s">
        <v>367</v>
      </c>
      <c r="E292" s="131"/>
      <c r="F292" s="3"/>
      <c r="G292" s="129">
        <v>7857296.2690000003</v>
      </c>
    </row>
    <row r="293" spans="1:10" ht="25.9" customHeight="1" x14ac:dyDescent="0.25">
      <c r="A293" s="349" t="s">
        <v>368</v>
      </c>
      <c r="B293" s="350"/>
      <c r="C293" s="350"/>
      <c r="D293" s="350"/>
      <c r="E293" s="350"/>
      <c r="F293" s="350"/>
      <c r="G293" s="351"/>
    </row>
    <row r="294" spans="1:10" ht="25.5" x14ac:dyDescent="0.25">
      <c r="A294" s="7">
        <f>A292+1</f>
        <v>276</v>
      </c>
      <c r="B294" s="138" t="s">
        <v>369</v>
      </c>
      <c r="C294" s="139">
        <v>1</v>
      </c>
      <c r="D294" s="16" t="s">
        <v>370</v>
      </c>
      <c r="E294" s="140">
        <v>100</v>
      </c>
      <c r="F294" s="7">
        <v>100</v>
      </c>
      <c r="G294" s="100">
        <v>484229.09</v>
      </c>
      <c r="H294" s="59"/>
      <c r="I294" s="59"/>
      <c r="J294" s="59"/>
    </row>
    <row r="295" spans="1:10" ht="48.75" customHeight="1" x14ac:dyDescent="0.25">
      <c r="A295" s="7">
        <f t="shared" ref="A295:A298" si="16">A294+1</f>
        <v>277</v>
      </c>
      <c r="B295" s="40" t="s">
        <v>371</v>
      </c>
      <c r="C295" s="141">
        <v>1</v>
      </c>
      <c r="D295" s="52" t="s">
        <v>372</v>
      </c>
      <c r="E295" s="5" t="s">
        <v>164</v>
      </c>
      <c r="F295" s="52" t="s">
        <v>164</v>
      </c>
      <c r="G295" s="6">
        <v>3459.92</v>
      </c>
    </row>
    <row r="296" spans="1:10" ht="35.25" customHeight="1" x14ac:dyDescent="0.25">
      <c r="A296" s="7">
        <f t="shared" si="16"/>
        <v>278</v>
      </c>
      <c r="B296" s="40" t="s">
        <v>373</v>
      </c>
      <c r="C296" s="41">
        <v>100</v>
      </c>
      <c r="D296" s="39" t="s">
        <v>374</v>
      </c>
      <c r="E296" s="142">
        <v>100</v>
      </c>
      <c r="F296" s="36"/>
      <c r="G296" s="90">
        <v>172187.31</v>
      </c>
    </row>
    <row r="297" spans="1:10" ht="46.5" customHeight="1" x14ac:dyDescent="0.25">
      <c r="A297" s="7">
        <f t="shared" si="16"/>
        <v>279</v>
      </c>
      <c r="B297" s="40" t="s">
        <v>375</v>
      </c>
      <c r="C297" s="39">
        <v>100</v>
      </c>
      <c r="D297" s="41" t="s">
        <v>374</v>
      </c>
      <c r="E297" s="143">
        <v>100</v>
      </c>
      <c r="F297" s="46"/>
      <c r="G297" s="90">
        <v>49257.57</v>
      </c>
    </row>
    <row r="298" spans="1:10" ht="25.5" x14ac:dyDescent="0.25">
      <c r="A298" s="7">
        <f t="shared" si="16"/>
        <v>280</v>
      </c>
      <c r="B298" s="144" t="s">
        <v>376</v>
      </c>
      <c r="C298" s="145">
        <v>1</v>
      </c>
      <c r="D298" s="146" t="s">
        <v>377</v>
      </c>
      <c r="E298" s="147">
        <v>2.5</v>
      </c>
      <c r="F298" s="147">
        <v>6.23</v>
      </c>
      <c r="G298" s="146" t="s">
        <v>164</v>
      </c>
    </row>
    <row r="299" spans="1:10" ht="29.45" customHeight="1" x14ac:dyDescent="0.25">
      <c r="A299" s="348" t="s">
        <v>378</v>
      </c>
      <c r="B299" s="348"/>
      <c r="C299" s="348"/>
      <c r="D299" s="348"/>
      <c r="E299" s="348"/>
      <c r="F299" s="348"/>
      <c r="G299" s="348"/>
    </row>
    <row r="300" spans="1:10" ht="32.25" customHeight="1" x14ac:dyDescent="0.25">
      <c r="A300" s="7">
        <f>A298+1</f>
        <v>281</v>
      </c>
      <c r="B300" s="40" t="s">
        <v>379</v>
      </c>
      <c r="C300" s="52">
        <v>100</v>
      </c>
      <c r="D300" s="5" t="s">
        <v>380</v>
      </c>
      <c r="E300" s="52">
        <v>100</v>
      </c>
      <c r="F300" s="5">
        <v>100</v>
      </c>
      <c r="G300" s="6">
        <v>0</v>
      </c>
    </row>
    <row r="301" spans="1:10" ht="51.6" customHeight="1" x14ac:dyDescent="0.25">
      <c r="A301" s="7">
        <f t="shared" ref="A301:A349" si="17">A300+1</f>
        <v>282</v>
      </c>
      <c r="B301" s="40" t="s">
        <v>381</v>
      </c>
      <c r="C301" s="5">
        <v>100</v>
      </c>
      <c r="D301" s="52" t="s">
        <v>382</v>
      </c>
      <c r="E301" s="5">
        <v>9</v>
      </c>
      <c r="F301" s="52">
        <v>0</v>
      </c>
      <c r="G301" s="6">
        <v>12992.8</v>
      </c>
    </row>
    <row r="302" spans="1:10" ht="48" customHeight="1" x14ac:dyDescent="0.25">
      <c r="A302" s="7">
        <f t="shared" si="17"/>
        <v>283</v>
      </c>
      <c r="B302" s="40" t="s">
        <v>383</v>
      </c>
      <c r="C302" s="52">
        <v>100</v>
      </c>
      <c r="D302" s="5" t="s">
        <v>382</v>
      </c>
      <c r="E302" s="52">
        <v>4.4000000000000004</v>
      </c>
      <c r="F302" s="5">
        <v>0</v>
      </c>
      <c r="G302" s="148">
        <v>12942.2</v>
      </c>
    </row>
    <row r="303" spans="1:10" ht="67.5" customHeight="1" x14ac:dyDescent="0.25">
      <c r="A303" s="7">
        <f t="shared" si="17"/>
        <v>284</v>
      </c>
      <c r="B303" s="40" t="s">
        <v>384</v>
      </c>
      <c r="C303" s="5">
        <v>100</v>
      </c>
      <c r="D303" s="52" t="s">
        <v>382</v>
      </c>
      <c r="E303" s="5">
        <v>6.5</v>
      </c>
      <c r="F303" s="52">
        <v>0</v>
      </c>
      <c r="G303" s="148">
        <v>15490.4</v>
      </c>
    </row>
    <row r="304" spans="1:10" ht="65.25" customHeight="1" x14ac:dyDescent="0.25">
      <c r="A304" s="7">
        <f t="shared" si="17"/>
        <v>285</v>
      </c>
      <c r="B304" s="40" t="s">
        <v>385</v>
      </c>
      <c r="C304" s="52">
        <v>100</v>
      </c>
      <c r="D304" s="5" t="s">
        <v>382</v>
      </c>
      <c r="E304" s="52">
        <v>5.4</v>
      </c>
      <c r="F304" s="5">
        <v>0</v>
      </c>
      <c r="G304" s="148">
        <v>13284.2</v>
      </c>
    </row>
    <row r="305" spans="1:7" ht="66.75" customHeight="1" x14ac:dyDescent="0.25">
      <c r="A305" s="7">
        <f t="shared" si="17"/>
        <v>286</v>
      </c>
      <c r="B305" s="40" t="s">
        <v>386</v>
      </c>
      <c r="C305" s="5">
        <v>100</v>
      </c>
      <c r="D305" s="52" t="s">
        <v>382</v>
      </c>
      <c r="E305" s="5">
        <v>8</v>
      </c>
      <c r="F305" s="52">
        <v>0</v>
      </c>
      <c r="G305" s="148">
        <v>16006.3</v>
      </c>
    </row>
    <row r="306" spans="1:7" ht="65.25" customHeight="1" x14ac:dyDescent="0.25">
      <c r="A306" s="7">
        <f t="shared" si="17"/>
        <v>287</v>
      </c>
      <c r="B306" s="40" t="s">
        <v>387</v>
      </c>
      <c r="C306" s="52">
        <v>100</v>
      </c>
      <c r="D306" s="5" t="s">
        <v>382</v>
      </c>
      <c r="E306" s="52">
        <v>5.3</v>
      </c>
      <c r="F306" s="5">
        <v>0</v>
      </c>
      <c r="G306" s="148">
        <v>10781.1</v>
      </c>
    </row>
    <row r="307" spans="1:7" ht="60.75" customHeight="1" x14ac:dyDescent="0.25">
      <c r="A307" s="7">
        <f t="shared" si="17"/>
        <v>288</v>
      </c>
      <c r="B307" s="40" t="s">
        <v>388</v>
      </c>
      <c r="C307" s="5">
        <v>100</v>
      </c>
      <c r="D307" s="52" t="s">
        <v>382</v>
      </c>
      <c r="E307" s="5">
        <v>7.6</v>
      </c>
      <c r="F307" s="52">
        <v>0</v>
      </c>
      <c r="G307" s="148">
        <v>15572</v>
      </c>
    </row>
    <row r="308" spans="1:7" ht="63" customHeight="1" x14ac:dyDescent="0.25">
      <c r="A308" s="7">
        <f t="shared" si="17"/>
        <v>289</v>
      </c>
      <c r="B308" s="40" t="s">
        <v>389</v>
      </c>
      <c r="C308" s="52">
        <v>100</v>
      </c>
      <c r="D308" s="5" t="s">
        <v>382</v>
      </c>
      <c r="E308" s="52">
        <v>11.6</v>
      </c>
      <c r="F308" s="5">
        <v>0</v>
      </c>
      <c r="G308" s="148">
        <v>18489.099999999999</v>
      </c>
    </row>
    <row r="309" spans="1:7" ht="59.25" customHeight="1" x14ac:dyDescent="0.25">
      <c r="A309" s="7">
        <f t="shared" si="17"/>
        <v>290</v>
      </c>
      <c r="B309" s="40" t="s">
        <v>390</v>
      </c>
      <c r="C309" s="5">
        <v>100</v>
      </c>
      <c r="D309" s="52" t="s">
        <v>382</v>
      </c>
      <c r="E309" s="5">
        <v>19</v>
      </c>
      <c r="F309" s="52">
        <v>0</v>
      </c>
      <c r="G309" s="148">
        <v>29970</v>
      </c>
    </row>
    <row r="310" spans="1:7" ht="60" customHeight="1" x14ac:dyDescent="0.25">
      <c r="A310" s="7">
        <f t="shared" si="17"/>
        <v>291</v>
      </c>
      <c r="B310" s="40" t="s">
        <v>391</v>
      </c>
      <c r="C310" s="52">
        <v>100</v>
      </c>
      <c r="D310" s="5" t="s">
        <v>382</v>
      </c>
      <c r="E310" s="52">
        <v>7.1</v>
      </c>
      <c r="F310" s="5">
        <v>0</v>
      </c>
      <c r="G310" s="148">
        <v>13781.4</v>
      </c>
    </row>
    <row r="311" spans="1:7" ht="59.25" customHeight="1" x14ac:dyDescent="0.25">
      <c r="A311" s="7">
        <f t="shared" si="17"/>
        <v>292</v>
      </c>
      <c r="B311" s="40" t="s">
        <v>392</v>
      </c>
      <c r="C311" s="5">
        <v>100</v>
      </c>
      <c r="D311" s="52" t="s">
        <v>393</v>
      </c>
      <c r="E311" s="5">
        <v>3.2</v>
      </c>
      <c r="F311" s="52">
        <v>0</v>
      </c>
      <c r="G311" s="148">
        <v>12992.8</v>
      </c>
    </row>
    <row r="312" spans="1:7" ht="60.75" customHeight="1" x14ac:dyDescent="0.25">
      <c r="A312" s="7">
        <f t="shared" si="17"/>
        <v>293</v>
      </c>
      <c r="B312" s="40" t="s">
        <v>394</v>
      </c>
      <c r="C312" s="52">
        <v>100</v>
      </c>
      <c r="D312" s="5" t="s">
        <v>393</v>
      </c>
      <c r="E312" s="52">
        <v>9.1999999999999993</v>
      </c>
      <c r="F312" s="5">
        <v>0</v>
      </c>
      <c r="G312" s="148">
        <v>27795.599999999999</v>
      </c>
    </row>
    <row r="313" spans="1:7" ht="61.5" customHeight="1" x14ac:dyDescent="0.25">
      <c r="A313" s="7">
        <f t="shared" si="17"/>
        <v>294</v>
      </c>
      <c r="B313" s="40" t="s">
        <v>395</v>
      </c>
      <c r="C313" s="5">
        <v>100</v>
      </c>
      <c r="D313" s="52" t="s">
        <v>396</v>
      </c>
      <c r="E313" s="5">
        <v>39.799999999999997</v>
      </c>
      <c r="F313" s="52">
        <v>0</v>
      </c>
      <c r="G313" s="148">
        <v>11335.7</v>
      </c>
    </row>
    <row r="314" spans="1:7" ht="48.6" customHeight="1" x14ac:dyDescent="0.25">
      <c r="A314" s="7">
        <f t="shared" si="17"/>
        <v>295</v>
      </c>
      <c r="B314" s="40" t="s">
        <v>397</v>
      </c>
      <c r="C314" s="52">
        <v>100</v>
      </c>
      <c r="D314" s="5" t="s">
        <v>398</v>
      </c>
      <c r="E314" s="52">
        <v>39</v>
      </c>
      <c r="F314" s="5">
        <v>0</v>
      </c>
      <c r="G314" s="148">
        <v>7481.8</v>
      </c>
    </row>
    <row r="315" spans="1:7" ht="35.450000000000003" customHeight="1" x14ac:dyDescent="0.25">
      <c r="A315" s="7">
        <f t="shared" si="17"/>
        <v>296</v>
      </c>
      <c r="B315" s="40" t="s">
        <v>399</v>
      </c>
      <c r="C315" s="5">
        <v>100</v>
      </c>
      <c r="D315" s="52" t="s">
        <v>400</v>
      </c>
      <c r="E315" s="5">
        <v>6.5</v>
      </c>
      <c r="F315" s="52">
        <v>0</v>
      </c>
      <c r="G315" s="148">
        <v>3321.3</v>
      </c>
    </row>
    <row r="316" spans="1:7" ht="42.6" customHeight="1" x14ac:dyDescent="0.25">
      <c r="A316" s="7">
        <f t="shared" si="17"/>
        <v>297</v>
      </c>
      <c r="B316" s="40" t="s">
        <v>401</v>
      </c>
      <c r="C316" s="52">
        <v>100</v>
      </c>
      <c r="D316" s="5" t="s">
        <v>402</v>
      </c>
      <c r="E316" s="52">
        <v>100</v>
      </c>
      <c r="F316" s="5">
        <v>0</v>
      </c>
      <c r="G316" s="149">
        <v>2653.7</v>
      </c>
    </row>
    <row r="317" spans="1:7" ht="51" customHeight="1" x14ac:dyDescent="0.25">
      <c r="A317" s="7">
        <f t="shared" si="17"/>
        <v>298</v>
      </c>
      <c r="B317" s="40" t="s">
        <v>403</v>
      </c>
      <c r="C317" s="5">
        <v>100</v>
      </c>
      <c r="D317" s="52" t="s">
        <v>402</v>
      </c>
      <c r="E317" s="5">
        <v>100</v>
      </c>
      <c r="F317" s="52">
        <v>0</v>
      </c>
      <c r="G317" s="150">
        <v>7942.6</v>
      </c>
    </row>
    <row r="318" spans="1:7" ht="51.75" customHeight="1" x14ac:dyDescent="0.25">
      <c r="A318" s="7">
        <f t="shared" si="17"/>
        <v>299</v>
      </c>
      <c r="B318" s="40" t="s">
        <v>404</v>
      </c>
      <c r="C318" s="52">
        <v>100</v>
      </c>
      <c r="D318" s="5" t="s">
        <v>405</v>
      </c>
      <c r="E318" s="52">
        <v>100</v>
      </c>
      <c r="F318" s="5">
        <v>0</v>
      </c>
      <c r="G318" s="6">
        <v>11163.4</v>
      </c>
    </row>
    <row r="319" spans="1:7" ht="48.75" customHeight="1" x14ac:dyDescent="0.25">
      <c r="A319" s="7">
        <f t="shared" si="17"/>
        <v>300</v>
      </c>
      <c r="B319" s="40" t="s">
        <v>406</v>
      </c>
      <c r="C319" s="151">
        <v>100</v>
      </c>
      <c r="D319" s="52" t="s">
        <v>27</v>
      </c>
      <c r="E319" s="151"/>
      <c r="F319" s="152">
        <v>0</v>
      </c>
      <c r="G319" s="6">
        <v>27145.200000000001</v>
      </c>
    </row>
    <row r="320" spans="1:7" ht="40.9" customHeight="1" x14ac:dyDescent="0.2">
      <c r="A320" s="25">
        <f t="shared" si="17"/>
        <v>301</v>
      </c>
      <c r="B320" s="40" t="s">
        <v>407</v>
      </c>
      <c r="C320" s="152"/>
      <c r="D320" s="153" t="s">
        <v>408</v>
      </c>
      <c r="E320" s="152"/>
      <c r="F320" s="151"/>
      <c r="G320" s="6">
        <v>250491</v>
      </c>
    </row>
    <row r="321" spans="1:7" ht="40.9" customHeight="1" x14ac:dyDescent="0.25">
      <c r="A321" s="25">
        <f t="shared" si="17"/>
        <v>302</v>
      </c>
      <c r="B321" s="38" t="s">
        <v>409</v>
      </c>
      <c r="C321" s="39">
        <v>100</v>
      </c>
      <c r="D321" s="39" t="s">
        <v>410</v>
      </c>
      <c r="E321" s="39">
        <v>95</v>
      </c>
      <c r="F321" s="39">
        <v>96</v>
      </c>
      <c r="G321" s="91">
        <v>0</v>
      </c>
    </row>
    <row r="322" spans="1:7" ht="40.9" customHeight="1" x14ac:dyDescent="0.25">
      <c r="A322" s="25">
        <f t="shared" si="17"/>
        <v>303</v>
      </c>
      <c r="B322" s="38" t="s">
        <v>411</v>
      </c>
      <c r="C322" s="39">
        <v>100</v>
      </c>
      <c r="D322" s="39" t="s">
        <v>412</v>
      </c>
      <c r="E322" s="39">
        <v>10</v>
      </c>
      <c r="F322" s="39">
        <v>9</v>
      </c>
      <c r="G322" s="91">
        <v>0</v>
      </c>
    </row>
    <row r="323" spans="1:7" ht="40.9" customHeight="1" x14ac:dyDescent="0.2">
      <c r="A323" s="25">
        <f t="shared" si="17"/>
        <v>304</v>
      </c>
      <c r="B323" s="38" t="s">
        <v>413</v>
      </c>
      <c r="C323" s="39">
        <v>100</v>
      </c>
      <c r="D323" s="154" t="s">
        <v>414</v>
      </c>
      <c r="E323" s="39">
        <v>100</v>
      </c>
      <c r="F323" s="39">
        <v>100</v>
      </c>
      <c r="G323" s="91">
        <v>0</v>
      </c>
    </row>
    <row r="324" spans="1:7" ht="40.9" customHeight="1" x14ac:dyDescent="0.25">
      <c r="A324" s="25">
        <f t="shared" si="17"/>
        <v>305</v>
      </c>
      <c r="B324" s="38" t="s">
        <v>415</v>
      </c>
      <c r="C324" s="39">
        <v>100</v>
      </c>
      <c r="D324" s="39" t="s">
        <v>416</v>
      </c>
      <c r="E324" s="39">
        <v>100</v>
      </c>
      <c r="F324" s="39">
        <v>100</v>
      </c>
      <c r="G324" s="91">
        <v>19308.8</v>
      </c>
    </row>
    <row r="325" spans="1:7" ht="40.9" customHeight="1" x14ac:dyDescent="0.25">
      <c r="A325" s="25">
        <f t="shared" si="17"/>
        <v>306</v>
      </c>
      <c r="B325" s="38" t="s">
        <v>417</v>
      </c>
      <c r="C325" s="39">
        <v>100</v>
      </c>
      <c r="D325" s="39" t="s">
        <v>418</v>
      </c>
      <c r="E325" s="5">
        <v>10</v>
      </c>
      <c r="F325" s="5">
        <v>17</v>
      </c>
      <c r="G325" s="150">
        <v>19610.099999999999</v>
      </c>
    </row>
    <row r="326" spans="1:7" ht="40.9" customHeight="1" x14ac:dyDescent="0.25">
      <c r="A326" s="25">
        <f t="shared" si="17"/>
        <v>307</v>
      </c>
      <c r="B326" s="38" t="s">
        <v>419</v>
      </c>
      <c r="C326" s="39">
        <v>100</v>
      </c>
      <c r="D326" s="39" t="s">
        <v>418</v>
      </c>
      <c r="E326" s="5">
        <v>10</v>
      </c>
      <c r="F326" s="5">
        <v>16</v>
      </c>
      <c r="G326" s="150">
        <v>22132.3</v>
      </c>
    </row>
    <row r="327" spans="1:7" ht="40.9" customHeight="1" x14ac:dyDescent="0.25">
      <c r="A327" s="25">
        <f t="shared" si="17"/>
        <v>308</v>
      </c>
      <c r="B327" s="38" t="s">
        <v>420</v>
      </c>
      <c r="C327" s="39">
        <v>100</v>
      </c>
      <c r="D327" s="39" t="s">
        <v>418</v>
      </c>
      <c r="E327" s="5">
        <v>10</v>
      </c>
      <c r="F327" s="5">
        <v>16</v>
      </c>
      <c r="G327" s="150">
        <v>19850.900000000001</v>
      </c>
    </row>
    <row r="328" spans="1:7" ht="40.9" customHeight="1" x14ac:dyDescent="0.25">
      <c r="A328" s="25">
        <f t="shared" si="17"/>
        <v>309</v>
      </c>
      <c r="B328" s="38" t="s">
        <v>421</v>
      </c>
      <c r="C328" s="39">
        <v>100</v>
      </c>
      <c r="D328" s="39" t="s">
        <v>418</v>
      </c>
      <c r="E328" s="5">
        <v>10</v>
      </c>
      <c r="F328" s="5">
        <v>12</v>
      </c>
      <c r="G328" s="150">
        <v>15204.5</v>
      </c>
    </row>
    <row r="329" spans="1:7" ht="40.9" customHeight="1" x14ac:dyDescent="0.25">
      <c r="A329" s="25">
        <f t="shared" si="17"/>
        <v>310</v>
      </c>
      <c r="B329" s="38" t="s">
        <v>422</v>
      </c>
      <c r="C329" s="39">
        <v>100</v>
      </c>
      <c r="D329" s="39" t="s">
        <v>418</v>
      </c>
      <c r="E329" s="5">
        <v>10</v>
      </c>
      <c r="F329" s="5">
        <v>16</v>
      </c>
      <c r="G329" s="150">
        <v>15092.06</v>
      </c>
    </row>
    <row r="330" spans="1:7" ht="40.9" customHeight="1" x14ac:dyDescent="0.25">
      <c r="A330" s="25">
        <f t="shared" si="17"/>
        <v>311</v>
      </c>
      <c r="B330" s="38" t="s">
        <v>423</v>
      </c>
      <c r="C330" s="39">
        <v>100</v>
      </c>
      <c r="D330" s="39" t="s">
        <v>418</v>
      </c>
      <c r="E330" s="5">
        <v>10</v>
      </c>
      <c r="F330" s="5">
        <v>18</v>
      </c>
      <c r="G330" s="150">
        <v>23884.799999999999</v>
      </c>
    </row>
    <row r="331" spans="1:7" ht="40.9" customHeight="1" x14ac:dyDescent="0.25">
      <c r="A331" s="25">
        <f t="shared" si="17"/>
        <v>312</v>
      </c>
      <c r="B331" s="38" t="s">
        <v>424</v>
      </c>
      <c r="C331" s="39">
        <v>100</v>
      </c>
      <c r="D331" s="39" t="s">
        <v>418</v>
      </c>
      <c r="E331" s="5">
        <v>10</v>
      </c>
      <c r="F331" s="5">
        <v>16</v>
      </c>
      <c r="G331" s="150">
        <v>22401.5</v>
      </c>
    </row>
    <row r="332" spans="1:7" ht="40.9" customHeight="1" x14ac:dyDescent="0.25">
      <c r="A332" s="25">
        <f t="shared" si="17"/>
        <v>313</v>
      </c>
      <c r="B332" s="38" t="s">
        <v>425</v>
      </c>
      <c r="C332" s="39">
        <v>100</v>
      </c>
      <c r="D332" s="39" t="s">
        <v>418</v>
      </c>
      <c r="E332" s="5">
        <v>10</v>
      </c>
      <c r="F332" s="5">
        <v>19</v>
      </c>
      <c r="G332" s="150">
        <v>13006.41</v>
      </c>
    </row>
    <row r="333" spans="1:7" ht="40.9" customHeight="1" x14ac:dyDescent="0.25">
      <c r="A333" s="25">
        <f t="shared" si="17"/>
        <v>314</v>
      </c>
      <c r="B333" s="38" t="s">
        <v>426</v>
      </c>
      <c r="C333" s="39">
        <v>100</v>
      </c>
      <c r="D333" s="39" t="s">
        <v>418</v>
      </c>
      <c r="E333" s="5">
        <v>10</v>
      </c>
      <c r="F333" s="5">
        <v>4</v>
      </c>
      <c r="G333" s="150">
        <v>17907.099999999999</v>
      </c>
    </row>
    <row r="334" spans="1:7" ht="40.9" customHeight="1" x14ac:dyDescent="0.25">
      <c r="A334" s="25">
        <f t="shared" si="17"/>
        <v>315</v>
      </c>
      <c r="B334" s="155" t="s">
        <v>427</v>
      </c>
      <c r="C334" s="39">
        <v>100</v>
      </c>
      <c r="D334" s="39" t="s">
        <v>428</v>
      </c>
      <c r="E334" s="5">
        <v>50</v>
      </c>
      <c r="F334" s="5">
        <v>3</v>
      </c>
      <c r="G334" s="150">
        <v>17996</v>
      </c>
    </row>
    <row r="335" spans="1:7" ht="57.75" customHeight="1" x14ac:dyDescent="0.25">
      <c r="A335" s="25">
        <f t="shared" si="17"/>
        <v>316</v>
      </c>
      <c r="B335" s="38" t="s">
        <v>429</v>
      </c>
      <c r="C335" s="39">
        <v>100</v>
      </c>
      <c r="D335" s="39" t="s">
        <v>430</v>
      </c>
      <c r="E335" s="5">
        <v>14</v>
      </c>
      <c r="F335" s="5">
        <v>2</v>
      </c>
      <c r="G335" s="150">
        <v>50595.6</v>
      </c>
    </row>
    <row r="336" spans="1:7" ht="66" customHeight="1" x14ac:dyDescent="0.25">
      <c r="A336" s="25">
        <f t="shared" si="17"/>
        <v>317</v>
      </c>
      <c r="B336" s="38" t="s">
        <v>431</v>
      </c>
      <c r="C336" s="39">
        <v>100</v>
      </c>
      <c r="D336" s="39" t="s">
        <v>430</v>
      </c>
      <c r="E336" s="5">
        <v>14</v>
      </c>
      <c r="F336" s="5">
        <v>0.5</v>
      </c>
      <c r="G336" s="150">
        <v>30866.799999999999</v>
      </c>
    </row>
    <row r="337" spans="1:7" ht="61.5" customHeight="1" x14ac:dyDescent="0.25">
      <c r="A337" s="25">
        <f t="shared" si="17"/>
        <v>318</v>
      </c>
      <c r="B337" s="38" t="s">
        <v>432</v>
      </c>
      <c r="C337" s="39">
        <v>100</v>
      </c>
      <c r="D337" s="39" t="s">
        <v>430</v>
      </c>
      <c r="E337" s="5">
        <v>14</v>
      </c>
      <c r="F337" s="5">
        <v>3</v>
      </c>
      <c r="G337" s="150">
        <v>34012.6</v>
      </c>
    </row>
    <row r="338" spans="1:7" ht="68.25" customHeight="1" x14ac:dyDescent="0.25">
      <c r="A338" s="25">
        <f t="shared" si="17"/>
        <v>319</v>
      </c>
      <c r="B338" s="38" t="s">
        <v>433</v>
      </c>
      <c r="C338" s="39">
        <v>100</v>
      </c>
      <c r="D338" s="39" t="s">
        <v>430</v>
      </c>
      <c r="E338" s="5">
        <v>14</v>
      </c>
      <c r="F338" s="5">
        <v>1</v>
      </c>
      <c r="G338" s="150">
        <v>26090.400000000001</v>
      </c>
    </row>
    <row r="339" spans="1:7" ht="62.25" customHeight="1" x14ac:dyDescent="0.25">
      <c r="A339" s="25">
        <f t="shared" si="17"/>
        <v>320</v>
      </c>
      <c r="B339" s="38" t="s">
        <v>434</v>
      </c>
      <c r="C339" s="39">
        <v>100</v>
      </c>
      <c r="D339" s="39" t="s">
        <v>430</v>
      </c>
      <c r="E339" s="5">
        <v>14</v>
      </c>
      <c r="F339" s="5">
        <v>2</v>
      </c>
      <c r="G339" s="150">
        <v>43182.2</v>
      </c>
    </row>
    <row r="340" spans="1:7" ht="62.25" customHeight="1" x14ac:dyDescent="0.25">
      <c r="A340" s="25">
        <f t="shared" si="17"/>
        <v>321</v>
      </c>
      <c r="B340" s="38" t="s">
        <v>435</v>
      </c>
      <c r="C340" s="39">
        <v>100</v>
      </c>
      <c r="D340" s="39" t="s">
        <v>430</v>
      </c>
      <c r="E340" s="5">
        <v>14</v>
      </c>
      <c r="F340" s="5">
        <v>1</v>
      </c>
      <c r="G340" s="150">
        <v>22132.3</v>
      </c>
    </row>
    <row r="341" spans="1:7" ht="53.25" customHeight="1" x14ac:dyDescent="0.25">
      <c r="A341" s="25">
        <f t="shared" si="17"/>
        <v>322</v>
      </c>
      <c r="B341" s="38" t="s">
        <v>436</v>
      </c>
      <c r="C341" s="39">
        <v>100</v>
      </c>
      <c r="D341" s="39" t="s">
        <v>430</v>
      </c>
      <c r="E341" s="5">
        <v>14</v>
      </c>
      <c r="F341" s="5">
        <v>1</v>
      </c>
      <c r="G341" s="150">
        <v>31600.799999999999</v>
      </c>
    </row>
    <row r="342" spans="1:7" ht="40.9" customHeight="1" x14ac:dyDescent="0.25">
      <c r="A342" s="25">
        <f t="shared" si="17"/>
        <v>323</v>
      </c>
      <c r="B342" s="38" t="s">
        <v>437</v>
      </c>
      <c r="C342" s="39">
        <v>100</v>
      </c>
      <c r="D342" s="39" t="s">
        <v>438</v>
      </c>
      <c r="E342" s="5">
        <v>100</v>
      </c>
      <c r="F342" s="5">
        <v>3</v>
      </c>
      <c r="G342" s="150">
        <v>2097.3000000000002</v>
      </c>
    </row>
    <row r="343" spans="1:7" ht="40.9" customHeight="1" x14ac:dyDescent="0.25">
      <c r="A343" s="25">
        <f t="shared" si="17"/>
        <v>324</v>
      </c>
      <c r="B343" s="38" t="s">
        <v>439</v>
      </c>
      <c r="C343" s="39">
        <v>100</v>
      </c>
      <c r="D343" s="39" t="s">
        <v>440</v>
      </c>
      <c r="E343" s="5">
        <v>100</v>
      </c>
      <c r="F343" s="5">
        <v>0</v>
      </c>
      <c r="G343" s="150">
        <v>25291.9</v>
      </c>
    </row>
    <row r="344" spans="1:7" ht="40.9" customHeight="1" x14ac:dyDescent="0.25">
      <c r="A344" s="25">
        <f t="shared" si="17"/>
        <v>325</v>
      </c>
      <c r="B344" s="38" t="s">
        <v>441</v>
      </c>
      <c r="C344" s="39">
        <v>100</v>
      </c>
      <c r="D344" s="39" t="s">
        <v>442</v>
      </c>
      <c r="E344" s="5">
        <v>100</v>
      </c>
      <c r="F344" s="5">
        <v>24</v>
      </c>
      <c r="G344" s="150">
        <v>6354.27</v>
      </c>
    </row>
    <row r="345" spans="1:7" ht="40.9" customHeight="1" x14ac:dyDescent="0.25">
      <c r="A345" s="25">
        <f t="shared" si="17"/>
        <v>326</v>
      </c>
      <c r="B345" s="38" t="s">
        <v>443</v>
      </c>
      <c r="C345" s="39">
        <v>100</v>
      </c>
      <c r="D345" s="39" t="s">
        <v>444</v>
      </c>
      <c r="E345" s="5">
        <v>100</v>
      </c>
      <c r="F345" s="5">
        <v>3</v>
      </c>
      <c r="G345" s="150">
        <v>6298.53</v>
      </c>
    </row>
    <row r="346" spans="1:7" ht="40.9" customHeight="1" x14ac:dyDescent="0.25">
      <c r="A346" s="25">
        <f t="shared" si="17"/>
        <v>327</v>
      </c>
      <c r="B346" s="155" t="s">
        <v>445</v>
      </c>
      <c r="C346" s="39">
        <v>100</v>
      </c>
      <c r="D346" s="39" t="s">
        <v>446</v>
      </c>
      <c r="E346" s="5">
        <v>50</v>
      </c>
      <c r="F346" s="5">
        <v>39</v>
      </c>
      <c r="G346" s="150">
        <v>22651.09</v>
      </c>
    </row>
    <row r="347" spans="1:7" ht="40.9" customHeight="1" x14ac:dyDescent="0.25">
      <c r="A347" s="25">
        <f t="shared" si="17"/>
        <v>328</v>
      </c>
      <c r="B347" s="38" t="s">
        <v>447</v>
      </c>
      <c r="C347" s="39">
        <v>100</v>
      </c>
      <c r="D347" s="39" t="s">
        <v>448</v>
      </c>
      <c r="E347" s="5">
        <v>3</v>
      </c>
      <c r="F347" s="5">
        <v>2</v>
      </c>
      <c r="G347" s="150">
        <v>12132.66</v>
      </c>
    </row>
    <row r="348" spans="1:7" ht="40.9" customHeight="1" x14ac:dyDescent="0.25">
      <c r="A348" s="25">
        <f t="shared" si="17"/>
        <v>329</v>
      </c>
      <c r="B348" s="38" t="s">
        <v>449</v>
      </c>
      <c r="C348" s="39">
        <v>100</v>
      </c>
      <c r="D348" s="39" t="s">
        <v>448</v>
      </c>
      <c r="E348" s="5">
        <v>97</v>
      </c>
      <c r="F348" s="5">
        <v>20</v>
      </c>
      <c r="G348" s="150">
        <v>12374.11</v>
      </c>
    </row>
    <row r="349" spans="1:7" ht="40.9" customHeight="1" x14ac:dyDescent="0.25">
      <c r="A349" s="25">
        <f t="shared" si="17"/>
        <v>330</v>
      </c>
      <c r="B349" s="40" t="s">
        <v>450</v>
      </c>
      <c r="C349" s="5">
        <v>100</v>
      </c>
      <c r="D349" s="156" t="s">
        <v>451</v>
      </c>
      <c r="E349" s="5"/>
      <c r="F349" s="5"/>
      <c r="G349" s="150">
        <v>30475.78</v>
      </c>
    </row>
    <row r="350" spans="1:7" ht="35.450000000000003" customHeight="1" x14ac:dyDescent="0.25">
      <c r="A350" s="343" t="s">
        <v>452</v>
      </c>
      <c r="B350" s="344"/>
      <c r="C350" s="344"/>
      <c r="D350" s="344"/>
      <c r="E350" s="344"/>
      <c r="F350" s="344"/>
      <c r="G350" s="345"/>
    </row>
    <row r="351" spans="1:7" ht="51" customHeight="1" x14ac:dyDescent="0.25">
      <c r="A351" s="7">
        <f>A349+1</f>
        <v>331</v>
      </c>
      <c r="B351" s="38" t="s">
        <v>453</v>
      </c>
      <c r="C351" s="41">
        <v>100</v>
      </c>
      <c r="D351" s="39" t="s">
        <v>454</v>
      </c>
      <c r="E351" s="1">
        <v>100</v>
      </c>
      <c r="F351" s="4">
        <v>100</v>
      </c>
      <c r="G351" s="70">
        <v>2118.9</v>
      </c>
    </row>
    <row r="352" spans="1:7" ht="52.15" customHeight="1" x14ac:dyDescent="0.25">
      <c r="A352" s="7">
        <f t="shared" ref="A352:A373" si="18">A351+1</f>
        <v>332</v>
      </c>
      <c r="B352" s="38" t="s">
        <v>455</v>
      </c>
      <c r="C352" s="39">
        <v>100</v>
      </c>
      <c r="D352" s="39" t="s">
        <v>456</v>
      </c>
      <c r="E352" s="4">
        <v>100</v>
      </c>
      <c r="F352" s="1">
        <v>100</v>
      </c>
      <c r="G352" s="70">
        <v>37668.550000000003</v>
      </c>
    </row>
    <row r="353" spans="1:7" ht="42" customHeight="1" x14ac:dyDescent="0.25">
      <c r="A353" s="7">
        <f t="shared" si="18"/>
        <v>333</v>
      </c>
      <c r="B353" s="38" t="s">
        <v>457</v>
      </c>
      <c r="C353" s="41">
        <v>100</v>
      </c>
      <c r="D353" s="39" t="s">
        <v>458</v>
      </c>
      <c r="E353" s="1">
        <v>100</v>
      </c>
      <c r="F353" s="4">
        <v>100</v>
      </c>
      <c r="G353" s="70">
        <v>24485.05</v>
      </c>
    </row>
    <row r="354" spans="1:7" ht="63.75" customHeight="1" x14ac:dyDescent="0.25">
      <c r="A354" s="7">
        <f t="shared" si="18"/>
        <v>334</v>
      </c>
      <c r="B354" s="38" t="s">
        <v>459</v>
      </c>
      <c r="C354" s="39">
        <v>100</v>
      </c>
      <c r="D354" s="39" t="s">
        <v>460</v>
      </c>
      <c r="E354" s="7">
        <v>0</v>
      </c>
      <c r="F354" s="1">
        <v>0</v>
      </c>
      <c r="G354" s="70">
        <v>12483.07</v>
      </c>
    </row>
    <row r="355" spans="1:7" ht="46.15" customHeight="1" x14ac:dyDescent="0.25">
      <c r="A355" s="7">
        <f t="shared" si="18"/>
        <v>335</v>
      </c>
      <c r="B355" s="38" t="s">
        <v>461</v>
      </c>
      <c r="C355" s="41">
        <v>100</v>
      </c>
      <c r="D355" s="39" t="s">
        <v>462</v>
      </c>
      <c r="E355" s="59">
        <v>5.65</v>
      </c>
      <c r="F355" s="4">
        <v>6.01</v>
      </c>
      <c r="G355" s="70">
        <v>16028.55</v>
      </c>
    </row>
    <row r="356" spans="1:7" ht="57" customHeight="1" x14ac:dyDescent="0.25">
      <c r="A356" s="7">
        <f t="shared" si="18"/>
        <v>336</v>
      </c>
      <c r="B356" s="38" t="s">
        <v>463</v>
      </c>
      <c r="C356" s="39">
        <v>100</v>
      </c>
      <c r="D356" s="39" t="s">
        <v>462</v>
      </c>
      <c r="E356" s="7">
        <v>2.31</v>
      </c>
      <c r="F356" s="1">
        <v>2.84</v>
      </c>
      <c r="G356" s="70">
        <v>11721.67</v>
      </c>
    </row>
    <row r="357" spans="1:7" ht="53.45" customHeight="1" x14ac:dyDescent="0.25">
      <c r="A357" s="7">
        <f t="shared" si="18"/>
        <v>337</v>
      </c>
      <c r="B357" s="38" t="s">
        <v>464</v>
      </c>
      <c r="C357" s="41">
        <v>100</v>
      </c>
      <c r="D357" s="39" t="s">
        <v>462</v>
      </c>
      <c r="E357" s="59">
        <v>5.58</v>
      </c>
      <c r="F357" s="4">
        <v>7.02</v>
      </c>
      <c r="G357" s="70">
        <v>19905.2</v>
      </c>
    </row>
    <row r="358" spans="1:7" ht="51" customHeight="1" x14ac:dyDescent="0.25">
      <c r="A358" s="7">
        <f t="shared" si="18"/>
        <v>338</v>
      </c>
      <c r="B358" s="38" t="s">
        <v>465</v>
      </c>
      <c r="C358" s="39">
        <v>100</v>
      </c>
      <c r="D358" s="39" t="s">
        <v>462</v>
      </c>
      <c r="E358" s="7">
        <v>9.0500000000000007</v>
      </c>
      <c r="F358" s="1">
        <v>13.73</v>
      </c>
      <c r="G358" s="70">
        <v>22974.98</v>
      </c>
    </row>
    <row r="359" spans="1:7" ht="51.6" customHeight="1" x14ac:dyDescent="0.25">
      <c r="A359" s="7">
        <f t="shared" si="18"/>
        <v>339</v>
      </c>
      <c r="B359" s="38" t="s">
        <v>466</v>
      </c>
      <c r="C359" s="41">
        <v>100</v>
      </c>
      <c r="D359" s="39" t="s">
        <v>462</v>
      </c>
      <c r="E359" s="59">
        <v>8.86</v>
      </c>
      <c r="F359" s="4">
        <v>5.04</v>
      </c>
      <c r="G359" s="70">
        <v>41315.43</v>
      </c>
    </row>
    <row r="360" spans="1:7" ht="54" customHeight="1" x14ac:dyDescent="0.25">
      <c r="A360" s="7">
        <f t="shared" si="18"/>
        <v>340</v>
      </c>
      <c r="B360" s="38" t="s">
        <v>467</v>
      </c>
      <c r="C360" s="39">
        <v>100</v>
      </c>
      <c r="D360" s="39" t="s">
        <v>462</v>
      </c>
      <c r="E360" s="7">
        <v>3.79</v>
      </c>
      <c r="F360" s="1">
        <v>4.91</v>
      </c>
      <c r="G360" s="70">
        <v>13976.25</v>
      </c>
    </row>
    <row r="361" spans="1:7" ht="51.6" customHeight="1" x14ac:dyDescent="0.25">
      <c r="A361" s="7">
        <f t="shared" si="18"/>
        <v>341</v>
      </c>
      <c r="B361" s="38" t="s">
        <v>468</v>
      </c>
      <c r="C361" s="41">
        <v>100</v>
      </c>
      <c r="D361" s="39" t="s">
        <v>469</v>
      </c>
      <c r="E361" s="59">
        <v>61.45</v>
      </c>
      <c r="F361" s="4">
        <v>61.64</v>
      </c>
      <c r="G361" s="70">
        <v>29437.91</v>
      </c>
    </row>
    <row r="362" spans="1:7" ht="46.15" customHeight="1" x14ac:dyDescent="0.25">
      <c r="A362" s="7">
        <f t="shared" si="18"/>
        <v>342</v>
      </c>
      <c r="B362" s="38" t="s">
        <v>470</v>
      </c>
      <c r="C362" s="39">
        <v>100</v>
      </c>
      <c r="D362" s="39" t="s">
        <v>469</v>
      </c>
      <c r="E362" s="7">
        <v>18.989999999999998</v>
      </c>
      <c r="F362" s="1">
        <v>14.49</v>
      </c>
      <c r="G362" s="70">
        <v>7884.34</v>
      </c>
    </row>
    <row r="363" spans="1:7" ht="48.6" customHeight="1" x14ac:dyDescent="0.25">
      <c r="A363" s="7">
        <f t="shared" si="18"/>
        <v>343</v>
      </c>
      <c r="B363" s="38" t="s">
        <v>471</v>
      </c>
      <c r="C363" s="41">
        <v>100</v>
      </c>
      <c r="D363" s="39" t="s">
        <v>460</v>
      </c>
      <c r="E363" s="59">
        <v>0</v>
      </c>
      <c r="F363" s="4">
        <v>10.89</v>
      </c>
      <c r="G363" s="70">
        <v>4403.3</v>
      </c>
    </row>
    <row r="364" spans="1:7" ht="49.9" customHeight="1" x14ac:dyDescent="0.25">
      <c r="A364" s="7">
        <f t="shared" si="18"/>
        <v>344</v>
      </c>
      <c r="B364" s="38" t="s">
        <v>472</v>
      </c>
      <c r="C364" s="39">
        <v>100</v>
      </c>
      <c r="D364" s="39" t="s">
        <v>462</v>
      </c>
      <c r="E364" s="7">
        <v>3.45</v>
      </c>
      <c r="F364" s="1">
        <v>5.66</v>
      </c>
      <c r="G364" s="70">
        <v>14452.67</v>
      </c>
    </row>
    <row r="365" spans="1:7" ht="51" customHeight="1" x14ac:dyDescent="0.25">
      <c r="A365" s="7">
        <f t="shared" si="18"/>
        <v>345</v>
      </c>
      <c r="B365" s="38" t="s">
        <v>473</v>
      </c>
      <c r="C365" s="41">
        <v>100</v>
      </c>
      <c r="D365" s="39" t="s">
        <v>462</v>
      </c>
      <c r="E365" s="59">
        <v>40.89</v>
      </c>
      <c r="F365" s="4">
        <v>27.58</v>
      </c>
      <c r="G365" s="70">
        <v>61225.23</v>
      </c>
    </row>
    <row r="366" spans="1:7" ht="49.15" customHeight="1" x14ac:dyDescent="0.25">
      <c r="A366" s="7">
        <f t="shared" si="18"/>
        <v>346</v>
      </c>
      <c r="B366" s="38" t="s">
        <v>474</v>
      </c>
      <c r="C366" s="39">
        <v>100</v>
      </c>
      <c r="D366" s="39" t="s">
        <v>462</v>
      </c>
      <c r="E366" s="7">
        <v>6.16</v>
      </c>
      <c r="F366" s="1">
        <v>6.63</v>
      </c>
      <c r="G366" s="70">
        <v>21404.97</v>
      </c>
    </row>
    <row r="367" spans="1:7" ht="47.45" customHeight="1" x14ac:dyDescent="0.25">
      <c r="A367" s="7">
        <f t="shared" si="18"/>
        <v>347</v>
      </c>
      <c r="B367" s="38" t="s">
        <v>475</v>
      </c>
      <c r="C367" s="41">
        <v>100</v>
      </c>
      <c r="D367" s="39" t="s">
        <v>462</v>
      </c>
      <c r="E367" s="59">
        <v>9.6300000000000008</v>
      </c>
      <c r="F367" s="4">
        <v>15.33</v>
      </c>
      <c r="G367" s="70">
        <v>25005.71</v>
      </c>
    </row>
    <row r="368" spans="1:7" ht="50.45" customHeight="1" x14ac:dyDescent="0.25">
      <c r="A368" s="7">
        <f t="shared" si="18"/>
        <v>348</v>
      </c>
      <c r="B368" s="38" t="s">
        <v>476</v>
      </c>
      <c r="C368" s="39">
        <v>100</v>
      </c>
      <c r="D368" s="39" t="s">
        <v>477</v>
      </c>
      <c r="E368" s="4">
        <v>100</v>
      </c>
      <c r="F368" s="1">
        <v>100</v>
      </c>
      <c r="G368" s="70">
        <v>9444.5</v>
      </c>
    </row>
    <row r="369" spans="1:7" ht="51.75" customHeight="1" x14ac:dyDescent="0.25">
      <c r="A369" s="7">
        <f t="shared" si="18"/>
        <v>349</v>
      </c>
      <c r="B369" s="38" t="s">
        <v>478</v>
      </c>
      <c r="C369" s="41">
        <v>100</v>
      </c>
      <c r="D369" s="39" t="s">
        <v>479</v>
      </c>
      <c r="E369" s="1">
        <v>100</v>
      </c>
      <c r="F369" s="4">
        <v>100</v>
      </c>
      <c r="G369" s="70">
        <v>1493.6</v>
      </c>
    </row>
    <row r="370" spans="1:7" ht="52.15" customHeight="1" x14ac:dyDescent="0.25">
      <c r="A370" s="7">
        <f t="shared" si="18"/>
        <v>350</v>
      </c>
      <c r="B370" s="38" t="s">
        <v>480</v>
      </c>
      <c r="C370" s="39">
        <v>100</v>
      </c>
      <c r="D370" s="39" t="s">
        <v>481</v>
      </c>
      <c r="E370" s="4">
        <v>100</v>
      </c>
      <c r="F370" s="1">
        <v>100</v>
      </c>
      <c r="G370" s="70">
        <v>2811.6</v>
      </c>
    </row>
    <row r="371" spans="1:7" ht="50.45" customHeight="1" x14ac:dyDescent="0.25">
      <c r="A371" s="7">
        <f t="shared" si="18"/>
        <v>351</v>
      </c>
      <c r="B371" s="38" t="s">
        <v>482</v>
      </c>
      <c r="C371" s="41">
        <v>100</v>
      </c>
      <c r="D371" s="39" t="s">
        <v>479</v>
      </c>
      <c r="E371" s="1">
        <v>100</v>
      </c>
      <c r="F371" s="4">
        <v>100</v>
      </c>
      <c r="G371" s="70">
        <v>17398.2</v>
      </c>
    </row>
    <row r="372" spans="1:7" ht="67.5" customHeight="1" x14ac:dyDescent="0.25">
      <c r="A372" s="7">
        <f t="shared" si="18"/>
        <v>352</v>
      </c>
      <c r="B372" s="40" t="s">
        <v>483</v>
      </c>
      <c r="C372" s="7">
        <v>100</v>
      </c>
      <c r="D372" s="39" t="s">
        <v>484</v>
      </c>
      <c r="E372" s="7">
        <v>100</v>
      </c>
      <c r="F372" s="59">
        <v>100</v>
      </c>
      <c r="G372" s="70">
        <v>15078.35</v>
      </c>
    </row>
    <row r="373" spans="1:7" ht="75" customHeight="1" x14ac:dyDescent="0.25">
      <c r="A373" s="7">
        <f t="shared" si="18"/>
        <v>353</v>
      </c>
      <c r="B373" s="38" t="s">
        <v>485</v>
      </c>
      <c r="C373" s="1">
        <v>100</v>
      </c>
      <c r="D373" s="39" t="s">
        <v>486</v>
      </c>
      <c r="E373" s="1">
        <v>100</v>
      </c>
      <c r="F373" s="4">
        <v>100</v>
      </c>
      <c r="G373" s="70">
        <v>991</v>
      </c>
    </row>
    <row r="374" spans="1:7" ht="40.5" customHeight="1" x14ac:dyDescent="0.25">
      <c r="A374" s="348" t="s">
        <v>487</v>
      </c>
      <c r="B374" s="348"/>
      <c r="C374" s="348"/>
      <c r="D374" s="348"/>
      <c r="E374" s="348"/>
      <c r="F374" s="348"/>
      <c r="G374" s="348"/>
    </row>
    <row r="375" spans="1:7" ht="51" x14ac:dyDescent="0.25">
      <c r="A375" s="7">
        <f>A373+1</f>
        <v>354</v>
      </c>
      <c r="B375" s="157" t="s">
        <v>488</v>
      </c>
      <c r="C375" s="158">
        <v>100</v>
      </c>
      <c r="D375" s="146" t="s">
        <v>489</v>
      </c>
      <c r="E375" s="158">
        <v>100</v>
      </c>
      <c r="F375" s="158">
        <v>100</v>
      </c>
      <c r="G375" s="159">
        <v>2567.73</v>
      </c>
    </row>
    <row r="376" spans="1:7" ht="51" customHeight="1" x14ac:dyDescent="0.25">
      <c r="A376" s="7">
        <f t="shared" ref="A376:A412" si="19">A375+1</f>
        <v>355</v>
      </c>
      <c r="B376" s="157" t="s">
        <v>490</v>
      </c>
      <c r="C376" s="158">
        <v>100</v>
      </c>
      <c r="D376" s="146" t="s">
        <v>491</v>
      </c>
      <c r="E376" s="158">
        <v>100</v>
      </c>
      <c r="F376" s="158">
        <v>100</v>
      </c>
      <c r="G376" s="159">
        <v>51746.66</v>
      </c>
    </row>
    <row r="377" spans="1:7" ht="47.25" customHeight="1" x14ac:dyDescent="0.25">
      <c r="A377" s="7">
        <f t="shared" si="19"/>
        <v>356</v>
      </c>
      <c r="B377" s="157" t="s">
        <v>492</v>
      </c>
      <c r="C377" s="158">
        <v>100</v>
      </c>
      <c r="D377" s="146" t="s">
        <v>493</v>
      </c>
      <c r="E377" s="158">
        <v>100</v>
      </c>
      <c r="F377" s="158">
        <v>100</v>
      </c>
      <c r="G377" s="159">
        <v>2066.0500000000002</v>
      </c>
    </row>
    <row r="378" spans="1:7" ht="51.6" customHeight="1" x14ac:dyDescent="0.25">
      <c r="A378" s="7">
        <f t="shared" si="19"/>
        <v>357</v>
      </c>
      <c r="B378" s="157" t="s">
        <v>494</v>
      </c>
      <c r="C378" s="158">
        <v>100</v>
      </c>
      <c r="D378" s="146" t="s">
        <v>396</v>
      </c>
      <c r="E378" s="158">
        <v>27.79</v>
      </c>
      <c r="F378" s="158">
        <v>27.79</v>
      </c>
      <c r="G378" s="159">
        <v>29575.26</v>
      </c>
    </row>
    <row r="379" spans="1:7" ht="61.5" customHeight="1" x14ac:dyDescent="0.25">
      <c r="A379" s="7">
        <f t="shared" si="19"/>
        <v>358</v>
      </c>
      <c r="B379" s="157" t="s">
        <v>495</v>
      </c>
      <c r="C379" s="158">
        <v>100</v>
      </c>
      <c r="D379" s="146" t="s">
        <v>396</v>
      </c>
      <c r="E379" s="158">
        <v>13.09</v>
      </c>
      <c r="F379" s="158">
        <v>13.09</v>
      </c>
      <c r="G379" s="159">
        <v>17636.490000000002</v>
      </c>
    </row>
    <row r="380" spans="1:7" ht="53.45" customHeight="1" x14ac:dyDescent="0.25">
      <c r="A380" s="7">
        <f t="shared" si="19"/>
        <v>359</v>
      </c>
      <c r="B380" s="157" t="s">
        <v>496</v>
      </c>
      <c r="C380" s="158">
        <v>100</v>
      </c>
      <c r="D380" s="146" t="s">
        <v>382</v>
      </c>
      <c r="E380" s="158">
        <v>4.2</v>
      </c>
      <c r="F380" s="158">
        <v>4.2</v>
      </c>
      <c r="G380" s="159">
        <v>24421.73</v>
      </c>
    </row>
    <row r="381" spans="1:7" ht="60.75" customHeight="1" x14ac:dyDescent="0.25">
      <c r="A381" s="7">
        <f t="shared" si="19"/>
        <v>360</v>
      </c>
      <c r="B381" s="157" t="s">
        <v>497</v>
      </c>
      <c r="C381" s="158">
        <v>100</v>
      </c>
      <c r="D381" s="146" t="s">
        <v>382</v>
      </c>
      <c r="E381" s="158">
        <v>4.9000000000000004</v>
      </c>
      <c r="F381" s="158">
        <v>4.9000000000000004</v>
      </c>
      <c r="G381" s="159">
        <v>28409.06</v>
      </c>
    </row>
    <row r="382" spans="1:7" ht="66.599999999999994" customHeight="1" x14ac:dyDescent="0.25">
      <c r="A382" s="7">
        <f t="shared" si="19"/>
        <v>361</v>
      </c>
      <c r="B382" s="157" t="s">
        <v>498</v>
      </c>
      <c r="C382" s="158">
        <v>100</v>
      </c>
      <c r="D382" s="146" t="s">
        <v>382</v>
      </c>
      <c r="E382" s="158">
        <v>8.3000000000000007</v>
      </c>
      <c r="F382" s="158">
        <v>8.3000000000000007</v>
      </c>
      <c r="G382" s="159">
        <v>44599.82</v>
      </c>
    </row>
    <row r="383" spans="1:7" ht="49.5" customHeight="1" x14ac:dyDescent="0.25">
      <c r="A383" s="7">
        <f t="shared" si="19"/>
        <v>362</v>
      </c>
      <c r="B383" s="157" t="s">
        <v>499</v>
      </c>
      <c r="C383" s="158">
        <v>100</v>
      </c>
      <c r="D383" s="59" t="s">
        <v>500</v>
      </c>
      <c r="E383" s="158">
        <v>100</v>
      </c>
      <c r="F383" s="158">
        <v>100</v>
      </c>
      <c r="G383" s="159">
        <v>33557.760000000002</v>
      </c>
    </row>
    <row r="384" spans="1:7" ht="51" customHeight="1" x14ac:dyDescent="0.25">
      <c r="A384" s="7">
        <f t="shared" si="19"/>
        <v>363</v>
      </c>
      <c r="B384" s="157" t="s">
        <v>501</v>
      </c>
      <c r="C384" s="158">
        <v>100</v>
      </c>
      <c r="D384" s="146" t="s">
        <v>396</v>
      </c>
      <c r="E384" s="158">
        <v>14.6</v>
      </c>
      <c r="F384" s="158">
        <v>14.6</v>
      </c>
      <c r="G384" s="159">
        <v>19735.71</v>
      </c>
    </row>
    <row r="385" spans="1:7" ht="52.5" customHeight="1" x14ac:dyDescent="0.25">
      <c r="A385" s="7">
        <f t="shared" si="19"/>
        <v>364</v>
      </c>
      <c r="B385" s="157" t="s">
        <v>502</v>
      </c>
      <c r="C385" s="158">
        <v>100</v>
      </c>
      <c r="D385" s="146" t="s">
        <v>396</v>
      </c>
      <c r="E385" s="158">
        <v>5.63</v>
      </c>
      <c r="F385" s="158">
        <v>5.63</v>
      </c>
      <c r="G385" s="159">
        <v>11749.17</v>
      </c>
    </row>
    <row r="386" spans="1:7" ht="60.75" customHeight="1" x14ac:dyDescent="0.25">
      <c r="A386" s="7">
        <f t="shared" si="19"/>
        <v>365</v>
      </c>
      <c r="B386" s="157" t="s">
        <v>503</v>
      </c>
      <c r="C386" s="158">
        <v>100</v>
      </c>
      <c r="D386" s="146" t="s">
        <v>396</v>
      </c>
      <c r="E386" s="158">
        <v>10.97</v>
      </c>
      <c r="F386" s="158">
        <v>10.97</v>
      </c>
      <c r="G386" s="159">
        <v>13473.73</v>
      </c>
    </row>
    <row r="387" spans="1:7" ht="58.5" customHeight="1" x14ac:dyDescent="0.25">
      <c r="A387" s="7">
        <f t="shared" si="19"/>
        <v>366</v>
      </c>
      <c r="B387" s="157" t="s">
        <v>504</v>
      </c>
      <c r="C387" s="158">
        <v>100</v>
      </c>
      <c r="D387" s="146" t="s">
        <v>396</v>
      </c>
      <c r="E387" s="158">
        <v>3.73</v>
      </c>
      <c r="F387" s="158">
        <v>3.72</v>
      </c>
      <c r="G387" s="159">
        <v>8472.09</v>
      </c>
    </row>
    <row r="388" spans="1:7" ht="51.75" customHeight="1" x14ac:dyDescent="0.25">
      <c r="A388" s="7">
        <f t="shared" si="19"/>
        <v>367</v>
      </c>
      <c r="B388" s="157" t="s">
        <v>505</v>
      </c>
      <c r="C388" s="158">
        <v>100</v>
      </c>
      <c r="D388" s="146" t="s">
        <v>396</v>
      </c>
      <c r="E388" s="158">
        <v>4.22</v>
      </c>
      <c r="F388" s="158">
        <v>4.22</v>
      </c>
      <c r="G388" s="159">
        <v>8654.24</v>
      </c>
    </row>
    <row r="389" spans="1:7" ht="52.15" customHeight="1" x14ac:dyDescent="0.25">
      <c r="A389" s="7">
        <f t="shared" si="19"/>
        <v>368</v>
      </c>
      <c r="B389" s="157" t="s">
        <v>506</v>
      </c>
      <c r="C389" s="158">
        <v>100</v>
      </c>
      <c r="D389" s="146" t="s">
        <v>396</v>
      </c>
      <c r="E389" s="158">
        <v>4.0199999999999996</v>
      </c>
      <c r="F389" s="158">
        <v>4.0199999999999996</v>
      </c>
      <c r="G389" s="159">
        <v>7283.09</v>
      </c>
    </row>
    <row r="390" spans="1:7" ht="50.45" customHeight="1" x14ac:dyDescent="0.25">
      <c r="A390" s="7">
        <f t="shared" si="19"/>
        <v>369</v>
      </c>
      <c r="B390" s="157" t="s">
        <v>507</v>
      </c>
      <c r="C390" s="158">
        <v>100</v>
      </c>
      <c r="D390" s="146" t="s">
        <v>396</v>
      </c>
      <c r="E390" s="158">
        <v>3.82</v>
      </c>
      <c r="F390" s="158">
        <v>3.82</v>
      </c>
      <c r="G390" s="159">
        <v>7712.51</v>
      </c>
    </row>
    <row r="391" spans="1:7" ht="51" customHeight="1" x14ac:dyDescent="0.25">
      <c r="A391" s="7">
        <f t="shared" si="19"/>
        <v>370</v>
      </c>
      <c r="B391" s="157" t="s">
        <v>508</v>
      </c>
      <c r="C391" s="158">
        <v>100</v>
      </c>
      <c r="D391" s="146" t="s">
        <v>396</v>
      </c>
      <c r="E391" s="158">
        <v>12.08</v>
      </c>
      <c r="F391" s="158">
        <v>12.08</v>
      </c>
      <c r="G391" s="159">
        <v>26482.59</v>
      </c>
    </row>
    <row r="392" spans="1:7" ht="64.5" customHeight="1" x14ac:dyDescent="0.25">
      <c r="A392" s="7">
        <f t="shared" si="19"/>
        <v>371</v>
      </c>
      <c r="B392" s="157" t="s">
        <v>509</v>
      </c>
      <c r="C392" s="158">
        <v>100</v>
      </c>
      <c r="D392" s="146" t="s">
        <v>393</v>
      </c>
      <c r="E392" s="158">
        <v>0.92</v>
      </c>
      <c r="F392" s="158">
        <v>0.92</v>
      </c>
      <c r="G392" s="159">
        <v>16681.29</v>
      </c>
    </row>
    <row r="393" spans="1:7" ht="63.75" customHeight="1" x14ac:dyDescent="0.25">
      <c r="A393" s="7">
        <f t="shared" si="19"/>
        <v>372</v>
      </c>
      <c r="B393" s="157" t="s">
        <v>510</v>
      </c>
      <c r="C393" s="158">
        <v>100</v>
      </c>
      <c r="D393" s="146" t="s">
        <v>382</v>
      </c>
      <c r="E393" s="158">
        <v>1.43</v>
      </c>
      <c r="F393" s="158">
        <v>1.43</v>
      </c>
      <c r="G393" s="159">
        <v>26421.32</v>
      </c>
    </row>
    <row r="394" spans="1:7" ht="60.75" customHeight="1" x14ac:dyDescent="0.25">
      <c r="A394" s="7">
        <f t="shared" si="19"/>
        <v>373</v>
      </c>
      <c r="B394" s="157" t="s">
        <v>511</v>
      </c>
      <c r="C394" s="158">
        <v>100</v>
      </c>
      <c r="D394" s="146" t="s">
        <v>382</v>
      </c>
      <c r="E394" s="158">
        <v>1.02</v>
      </c>
      <c r="F394" s="158">
        <v>1.02</v>
      </c>
      <c r="G394" s="159">
        <v>3410.35</v>
      </c>
    </row>
    <row r="395" spans="1:7" ht="60" customHeight="1" x14ac:dyDescent="0.25">
      <c r="A395" s="7">
        <f t="shared" si="19"/>
        <v>374</v>
      </c>
      <c r="B395" s="157" t="s">
        <v>512</v>
      </c>
      <c r="C395" s="158">
        <v>100</v>
      </c>
      <c r="D395" s="146" t="s">
        <v>382</v>
      </c>
      <c r="E395" s="158">
        <v>27.17</v>
      </c>
      <c r="F395" s="158">
        <v>27.17</v>
      </c>
      <c r="G395" s="159">
        <v>95540.58</v>
      </c>
    </row>
    <row r="396" spans="1:7" ht="57" customHeight="1" x14ac:dyDescent="0.25">
      <c r="A396" s="7">
        <f t="shared" si="19"/>
        <v>375</v>
      </c>
      <c r="B396" s="157" t="s">
        <v>513</v>
      </c>
      <c r="C396" s="158">
        <v>100</v>
      </c>
      <c r="D396" s="146" t="s">
        <v>382</v>
      </c>
      <c r="E396" s="158">
        <v>10.57</v>
      </c>
      <c r="F396" s="158">
        <v>10.57</v>
      </c>
      <c r="G396" s="159">
        <v>42755.05</v>
      </c>
    </row>
    <row r="397" spans="1:7" ht="58.5" customHeight="1" x14ac:dyDescent="0.25">
      <c r="A397" s="7">
        <f t="shared" si="19"/>
        <v>376</v>
      </c>
      <c r="B397" s="157" t="s">
        <v>514</v>
      </c>
      <c r="C397" s="158">
        <v>100</v>
      </c>
      <c r="D397" s="160" t="s">
        <v>393</v>
      </c>
      <c r="E397" s="158">
        <v>0.87</v>
      </c>
      <c r="F397" s="158">
        <v>0.87</v>
      </c>
      <c r="G397" s="159">
        <v>7651.49</v>
      </c>
    </row>
    <row r="398" spans="1:7" ht="61.5" customHeight="1" x14ac:dyDescent="0.25">
      <c r="A398" s="7">
        <f t="shared" si="19"/>
        <v>377</v>
      </c>
      <c r="B398" s="157" t="s">
        <v>515</v>
      </c>
      <c r="C398" s="161">
        <v>100</v>
      </c>
      <c r="D398" s="146" t="s">
        <v>382</v>
      </c>
      <c r="E398" s="162">
        <v>2.64</v>
      </c>
      <c r="F398" s="158">
        <v>2.64</v>
      </c>
      <c r="G398" s="159">
        <v>26231.919999999998</v>
      </c>
    </row>
    <row r="399" spans="1:7" ht="51" x14ac:dyDescent="0.25">
      <c r="A399" s="7">
        <f t="shared" si="19"/>
        <v>378</v>
      </c>
      <c r="B399" s="157" t="s">
        <v>516</v>
      </c>
      <c r="C399" s="158">
        <v>100</v>
      </c>
      <c r="D399" s="163" t="s">
        <v>382</v>
      </c>
      <c r="E399" s="158">
        <v>4.33</v>
      </c>
      <c r="F399" s="158">
        <v>4.33</v>
      </c>
      <c r="G399" s="159">
        <v>25592.87</v>
      </c>
    </row>
    <row r="400" spans="1:7" ht="51.75" customHeight="1" x14ac:dyDescent="0.25">
      <c r="A400" s="7">
        <f t="shared" si="19"/>
        <v>379</v>
      </c>
      <c r="B400" s="157" t="s">
        <v>517</v>
      </c>
      <c r="C400" s="158">
        <v>100</v>
      </c>
      <c r="D400" s="146" t="s">
        <v>393</v>
      </c>
      <c r="E400" s="158">
        <v>1.61</v>
      </c>
      <c r="F400" s="158">
        <v>1.61</v>
      </c>
      <c r="G400" s="159">
        <v>17575.939999999999</v>
      </c>
    </row>
    <row r="401" spans="1:7" ht="60" customHeight="1" x14ac:dyDescent="0.25">
      <c r="A401" s="7">
        <f t="shared" si="19"/>
        <v>380</v>
      </c>
      <c r="B401" s="157" t="s">
        <v>518</v>
      </c>
      <c r="C401" s="158">
        <v>100</v>
      </c>
      <c r="D401" s="146" t="s">
        <v>382</v>
      </c>
      <c r="E401" s="158">
        <v>4.22</v>
      </c>
      <c r="F401" s="158">
        <v>4.22</v>
      </c>
      <c r="G401" s="159">
        <v>28360.97</v>
      </c>
    </row>
    <row r="402" spans="1:7" ht="63" customHeight="1" x14ac:dyDescent="0.25">
      <c r="A402" s="7">
        <f t="shared" si="19"/>
        <v>381</v>
      </c>
      <c r="B402" s="157" t="s">
        <v>519</v>
      </c>
      <c r="C402" s="158">
        <v>100</v>
      </c>
      <c r="D402" s="146" t="s">
        <v>382</v>
      </c>
      <c r="E402" s="158">
        <v>4.5</v>
      </c>
      <c r="F402" s="158">
        <v>4.5</v>
      </c>
      <c r="G402" s="159">
        <v>28786.39</v>
      </c>
    </row>
    <row r="403" spans="1:7" ht="63.75" customHeight="1" x14ac:dyDescent="0.25">
      <c r="A403" s="7">
        <f t="shared" si="19"/>
        <v>382</v>
      </c>
      <c r="B403" s="157" t="s">
        <v>520</v>
      </c>
      <c r="C403" s="158">
        <v>100</v>
      </c>
      <c r="D403" s="146" t="s">
        <v>382</v>
      </c>
      <c r="E403" s="158">
        <v>6.04</v>
      </c>
      <c r="F403" s="158">
        <v>6.04</v>
      </c>
      <c r="G403" s="159">
        <v>54920.31</v>
      </c>
    </row>
    <row r="404" spans="1:7" ht="65.45" customHeight="1" x14ac:dyDescent="0.25">
      <c r="A404" s="7">
        <f t="shared" si="19"/>
        <v>383</v>
      </c>
      <c r="B404" s="157" t="s">
        <v>521</v>
      </c>
      <c r="C404" s="158">
        <v>100</v>
      </c>
      <c r="D404" s="146" t="s">
        <v>393</v>
      </c>
      <c r="E404" s="158">
        <v>1.28</v>
      </c>
      <c r="F404" s="158">
        <v>1.28</v>
      </c>
      <c r="G404" s="159">
        <v>18076.439999999999</v>
      </c>
    </row>
    <row r="405" spans="1:7" ht="63.6" customHeight="1" x14ac:dyDescent="0.25">
      <c r="A405" s="7">
        <f t="shared" si="19"/>
        <v>384</v>
      </c>
      <c r="B405" s="157" t="s">
        <v>522</v>
      </c>
      <c r="C405" s="158">
        <v>100</v>
      </c>
      <c r="D405" s="146" t="s">
        <v>382</v>
      </c>
      <c r="E405" s="158">
        <v>3.15</v>
      </c>
      <c r="F405" s="158">
        <v>3.15</v>
      </c>
      <c r="G405" s="159">
        <v>22839.47</v>
      </c>
    </row>
    <row r="406" spans="1:7" ht="64.5" customHeight="1" x14ac:dyDescent="0.25">
      <c r="A406" s="7">
        <f t="shared" si="19"/>
        <v>385</v>
      </c>
      <c r="B406" s="157" t="s">
        <v>523</v>
      </c>
      <c r="C406" s="158">
        <v>100</v>
      </c>
      <c r="D406" s="146" t="s">
        <v>382</v>
      </c>
      <c r="E406" s="158">
        <v>4</v>
      </c>
      <c r="F406" s="158">
        <v>4</v>
      </c>
      <c r="G406" s="159">
        <v>37350.97</v>
      </c>
    </row>
    <row r="407" spans="1:7" ht="63" customHeight="1" x14ac:dyDescent="0.25">
      <c r="A407" s="7">
        <f t="shared" si="19"/>
        <v>386</v>
      </c>
      <c r="B407" s="157" t="s">
        <v>524</v>
      </c>
      <c r="C407" s="158">
        <v>100</v>
      </c>
      <c r="D407" s="146" t="s">
        <v>393</v>
      </c>
      <c r="E407" s="158">
        <v>1.56</v>
      </c>
      <c r="F407" s="158">
        <v>1.56</v>
      </c>
      <c r="G407" s="159">
        <v>18270.09</v>
      </c>
    </row>
    <row r="408" spans="1:7" ht="60" customHeight="1" x14ac:dyDescent="0.25">
      <c r="A408" s="7">
        <f t="shared" si="19"/>
        <v>387</v>
      </c>
      <c r="B408" s="157" t="s">
        <v>525</v>
      </c>
      <c r="C408" s="158">
        <v>100</v>
      </c>
      <c r="D408" s="146" t="s">
        <v>382</v>
      </c>
      <c r="E408" s="158">
        <v>9.32</v>
      </c>
      <c r="F408" s="158">
        <v>9.32</v>
      </c>
      <c r="G408" s="159">
        <v>36931.550000000003</v>
      </c>
    </row>
    <row r="409" spans="1:7" ht="48" customHeight="1" x14ac:dyDescent="0.25">
      <c r="A409" s="7">
        <f t="shared" si="19"/>
        <v>388</v>
      </c>
      <c r="B409" s="157" t="s">
        <v>526</v>
      </c>
      <c r="C409" s="158">
        <v>100</v>
      </c>
      <c r="D409" s="146" t="s">
        <v>402</v>
      </c>
      <c r="E409" s="158">
        <v>50</v>
      </c>
      <c r="F409" s="158">
        <v>50</v>
      </c>
      <c r="G409" s="159">
        <v>2008.9</v>
      </c>
    </row>
    <row r="410" spans="1:7" ht="51.6" customHeight="1" x14ac:dyDescent="0.25">
      <c r="A410" s="7">
        <f t="shared" si="19"/>
        <v>389</v>
      </c>
      <c r="B410" s="157" t="s">
        <v>527</v>
      </c>
      <c r="C410" s="158">
        <v>100</v>
      </c>
      <c r="D410" s="146" t="s">
        <v>528</v>
      </c>
      <c r="E410" s="158">
        <v>53.1</v>
      </c>
      <c r="F410" s="158">
        <v>53.1</v>
      </c>
      <c r="G410" s="159">
        <v>18502.830000000002</v>
      </c>
    </row>
    <row r="411" spans="1:7" ht="51.6" customHeight="1" x14ac:dyDescent="0.25">
      <c r="A411" s="7">
        <f t="shared" si="19"/>
        <v>390</v>
      </c>
      <c r="B411" s="157" t="s">
        <v>529</v>
      </c>
      <c r="C411" s="158">
        <v>100</v>
      </c>
      <c r="D411" s="146" t="s">
        <v>528</v>
      </c>
      <c r="E411" s="158">
        <v>46.9</v>
      </c>
      <c r="F411" s="158">
        <v>46.9</v>
      </c>
      <c r="G411" s="159">
        <v>3370.35</v>
      </c>
    </row>
    <row r="412" spans="1:7" ht="49.15" customHeight="1" x14ac:dyDescent="0.25">
      <c r="A412" s="7">
        <f t="shared" si="19"/>
        <v>391</v>
      </c>
      <c r="B412" s="157" t="s">
        <v>530</v>
      </c>
      <c r="C412" s="158">
        <v>100</v>
      </c>
      <c r="D412" s="146" t="s">
        <v>402</v>
      </c>
      <c r="E412" s="158">
        <v>50</v>
      </c>
      <c r="F412" s="158">
        <v>50</v>
      </c>
      <c r="G412" s="159">
        <v>20897.46</v>
      </c>
    </row>
    <row r="413" spans="1:7" ht="43.5" customHeight="1" x14ac:dyDescent="0.25">
      <c r="A413" s="348" t="s">
        <v>531</v>
      </c>
      <c r="B413" s="348"/>
      <c r="C413" s="348"/>
      <c r="D413" s="348"/>
      <c r="E413" s="348"/>
      <c r="F413" s="348"/>
      <c r="G413" s="348"/>
    </row>
    <row r="414" spans="1:7" ht="36.6" customHeight="1" x14ac:dyDescent="0.25">
      <c r="A414" s="7">
        <f>A412+1</f>
        <v>392</v>
      </c>
      <c r="B414" s="40" t="s">
        <v>532</v>
      </c>
      <c r="C414" s="164">
        <v>100</v>
      </c>
      <c r="D414" s="7" t="s">
        <v>533</v>
      </c>
      <c r="E414" s="164">
        <v>100</v>
      </c>
      <c r="F414" s="165">
        <v>100</v>
      </c>
      <c r="G414" s="70">
        <v>21373.97</v>
      </c>
    </row>
    <row r="415" spans="1:7" ht="33" customHeight="1" x14ac:dyDescent="0.25">
      <c r="A415" s="7">
        <f t="shared" ref="A415:A444" si="20">A414+1</f>
        <v>393</v>
      </c>
      <c r="B415" s="40" t="s">
        <v>534</v>
      </c>
      <c r="C415" s="165">
        <v>100</v>
      </c>
      <c r="D415" s="59" t="s">
        <v>535</v>
      </c>
      <c r="E415" s="165">
        <v>100</v>
      </c>
      <c r="F415" s="164">
        <v>100</v>
      </c>
      <c r="G415" s="70">
        <v>24000.83</v>
      </c>
    </row>
    <row r="416" spans="1:7" ht="45.6" customHeight="1" x14ac:dyDescent="0.25">
      <c r="A416" s="7">
        <f t="shared" si="20"/>
        <v>394</v>
      </c>
      <c r="B416" s="40" t="s">
        <v>536</v>
      </c>
      <c r="C416" s="164">
        <v>100</v>
      </c>
      <c r="D416" s="7" t="s">
        <v>535</v>
      </c>
      <c r="E416" s="164">
        <v>100</v>
      </c>
      <c r="F416" s="165">
        <v>100</v>
      </c>
      <c r="G416" s="70">
        <v>18964.939999999999</v>
      </c>
    </row>
    <row r="417" spans="1:7" ht="45.6" customHeight="1" x14ac:dyDescent="0.25">
      <c r="A417" s="7">
        <f t="shared" si="20"/>
        <v>395</v>
      </c>
      <c r="B417" s="40" t="s">
        <v>537</v>
      </c>
      <c r="C417" s="165">
        <v>100</v>
      </c>
      <c r="D417" s="59" t="s">
        <v>535</v>
      </c>
      <c r="E417" s="165">
        <v>100</v>
      </c>
      <c r="F417" s="164">
        <v>100</v>
      </c>
      <c r="G417" s="70">
        <v>55438.93</v>
      </c>
    </row>
    <row r="418" spans="1:7" ht="31.9" customHeight="1" x14ac:dyDescent="0.25">
      <c r="A418" s="7">
        <f t="shared" si="20"/>
        <v>396</v>
      </c>
      <c r="B418" s="40" t="s">
        <v>538</v>
      </c>
      <c r="C418" s="164">
        <v>100</v>
      </c>
      <c r="D418" s="7" t="s">
        <v>533</v>
      </c>
      <c r="E418" s="164">
        <v>100</v>
      </c>
      <c r="F418" s="165">
        <v>100</v>
      </c>
      <c r="G418" s="70">
        <v>13256.8</v>
      </c>
    </row>
    <row r="419" spans="1:7" ht="33" customHeight="1" x14ac:dyDescent="0.25">
      <c r="A419" s="7">
        <f t="shared" si="20"/>
        <v>397</v>
      </c>
      <c r="B419" s="40" t="s">
        <v>539</v>
      </c>
      <c r="C419" s="165">
        <v>100</v>
      </c>
      <c r="D419" s="59" t="s">
        <v>533</v>
      </c>
      <c r="E419" s="165">
        <v>100</v>
      </c>
      <c r="F419" s="164">
        <v>100</v>
      </c>
      <c r="G419" s="70">
        <v>19522.5</v>
      </c>
    </row>
    <row r="420" spans="1:7" ht="34.9" customHeight="1" x14ac:dyDescent="0.25">
      <c r="A420" s="7">
        <f t="shared" si="20"/>
        <v>398</v>
      </c>
      <c r="B420" s="40" t="s">
        <v>540</v>
      </c>
      <c r="C420" s="164">
        <v>100</v>
      </c>
      <c r="D420" s="7" t="s">
        <v>533</v>
      </c>
      <c r="E420" s="164">
        <v>100</v>
      </c>
      <c r="F420" s="165">
        <v>100</v>
      </c>
      <c r="G420" s="70">
        <v>18760.23</v>
      </c>
    </row>
    <row r="421" spans="1:7" ht="30.6" customHeight="1" x14ac:dyDescent="0.25">
      <c r="A421" s="7">
        <f t="shared" si="20"/>
        <v>399</v>
      </c>
      <c r="B421" s="40" t="s">
        <v>541</v>
      </c>
      <c r="C421" s="165">
        <v>100</v>
      </c>
      <c r="D421" s="59" t="s">
        <v>533</v>
      </c>
      <c r="E421" s="165">
        <v>100</v>
      </c>
      <c r="F421" s="164">
        <v>100</v>
      </c>
      <c r="G421" s="70">
        <v>20703.47</v>
      </c>
    </row>
    <row r="422" spans="1:7" ht="32.450000000000003" customHeight="1" x14ac:dyDescent="0.25">
      <c r="A422" s="7">
        <f t="shared" si="20"/>
        <v>400</v>
      </c>
      <c r="B422" s="40" t="s">
        <v>542</v>
      </c>
      <c r="C422" s="164">
        <v>100</v>
      </c>
      <c r="D422" s="7" t="s">
        <v>533</v>
      </c>
      <c r="E422" s="164">
        <v>100</v>
      </c>
      <c r="F422" s="165">
        <v>100</v>
      </c>
      <c r="G422" s="70">
        <v>9949.1</v>
      </c>
    </row>
    <row r="423" spans="1:7" ht="31.9" customHeight="1" x14ac:dyDescent="0.25">
      <c r="A423" s="7">
        <f t="shared" si="20"/>
        <v>401</v>
      </c>
      <c r="B423" s="40" t="s">
        <v>543</v>
      </c>
      <c r="C423" s="165">
        <v>100</v>
      </c>
      <c r="D423" s="59" t="s">
        <v>533</v>
      </c>
      <c r="E423" s="165">
        <v>100</v>
      </c>
      <c r="F423" s="164">
        <v>100</v>
      </c>
      <c r="G423" s="70">
        <v>15512.65</v>
      </c>
    </row>
    <row r="424" spans="1:7" ht="33" customHeight="1" x14ac:dyDescent="0.25">
      <c r="A424" s="7">
        <f t="shared" si="20"/>
        <v>402</v>
      </c>
      <c r="B424" s="40" t="s">
        <v>544</v>
      </c>
      <c r="C424" s="164">
        <v>100</v>
      </c>
      <c r="D424" s="7" t="s">
        <v>533</v>
      </c>
      <c r="E424" s="164">
        <v>100</v>
      </c>
      <c r="F424" s="165">
        <v>100</v>
      </c>
      <c r="G424" s="70">
        <v>15786.84</v>
      </c>
    </row>
    <row r="425" spans="1:7" ht="50.45" customHeight="1" x14ac:dyDescent="0.25">
      <c r="A425" s="7">
        <f t="shared" si="20"/>
        <v>403</v>
      </c>
      <c r="B425" s="40" t="s">
        <v>545</v>
      </c>
      <c r="C425" s="165">
        <v>100</v>
      </c>
      <c r="D425" s="59" t="s">
        <v>535</v>
      </c>
      <c r="E425" s="165">
        <v>100</v>
      </c>
      <c r="F425" s="164">
        <v>100</v>
      </c>
      <c r="G425" s="70">
        <v>1744.24</v>
      </c>
    </row>
    <row r="426" spans="1:7" ht="32.450000000000003" customHeight="1" x14ac:dyDescent="0.25">
      <c r="A426" s="7">
        <f t="shared" si="20"/>
        <v>404</v>
      </c>
      <c r="B426" s="40" t="s">
        <v>546</v>
      </c>
      <c r="C426" s="164">
        <v>100</v>
      </c>
      <c r="D426" s="7" t="s">
        <v>535</v>
      </c>
      <c r="E426" s="164">
        <v>100</v>
      </c>
      <c r="F426" s="165">
        <v>100</v>
      </c>
      <c r="G426" s="70">
        <v>9147.74</v>
      </c>
    </row>
    <row r="427" spans="1:7" ht="34.15" customHeight="1" x14ac:dyDescent="0.25">
      <c r="A427" s="7">
        <f t="shared" si="20"/>
        <v>405</v>
      </c>
      <c r="B427" s="40" t="s">
        <v>547</v>
      </c>
      <c r="C427" s="165">
        <v>100</v>
      </c>
      <c r="D427" s="59" t="s">
        <v>535</v>
      </c>
      <c r="E427" s="165">
        <v>100</v>
      </c>
      <c r="F427" s="164">
        <v>100</v>
      </c>
      <c r="G427" s="70">
        <v>25350.07</v>
      </c>
    </row>
    <row r="428" spans="1:7" ht="34.15" customHeight="1" x14ac:dyDescent="0.25">
      <c r="A428" s="7">
        <f t="shared" si="20"/>
        <v>406</v>
      </c>
      <c r="B428" s="40" t="s">
        <v>548</v>
      </c>
      <c r="C428" s="164">
        <v>100</v>
      </c>
      <c r="D428" s="7" t="s">
        <v>535</v>
      </c>
      <c r="E428" s="164">
        <v>100</v>
      </c>
      <c r="F428" s="165">
        <v>100</v>
      </c>
      <c r="G428" s="70">
        <v>34435.78</v>
      </c>
    </row>
    <row r="429" spans="1:7" ht="36.6" customHeight="1" x14ac:dyDescent="0.25">
      <c r="A429" s="7">
        <f t="shared" si="20"/>
        <v>407</v>
      </c>
      <c r="B429" s="40" t="s">
        <v>549</v>
      </c>
      <c r="C429" s="165">
        <v>100</v>
      </c>
      <c r="D429" s="59" t="s">
        <v>535</v>
      </c>
      <c r="E429" s="165">
        <v>100</v>
      </c>
      <c r="F429" s="164">
        <v>100</v>
      </c>
      <c r="G429" s="70">
        <v>21345.22</v>
      </c>
    </row>
    <row r="430" spans="1:7" ht="25.5" x14ac:dyDescent="0.25">
      <c r="A430" s="7">
        <f t="shared" si="20"/>
        <v>408</v>
      </c>
      <c r="B430" s="40" t="s">
        <v>550</v>
      </c>
      <c r="C430" s="164">
        <v>100</v>
      </c>
      <c r="D430" s="7" t="s">
        <v>535</v>
      </c>
      <c r="E430" s="164">
        <v>100</v>
      </c>
      <c r="F430" s="165">
        <v>100</v>
      </c>
      <c r="G430" s="70">
        <v>31865.52</v>
      </c>
    </row>
    <row r="431" spans="1:7" ht="32.450000000000003" customHeight="1" x14ac:dyDescent="0.25">
      <c r="A431" s="7">
        <f t="shared" si="20"/>
        <v>409</v>
      </c>
      <c r="B431" s="40" t="s">
        <v>551</v>
      </c>
      <c r="C431" s="165">
        <v>100</v>
      </c>
      <c r="D431" s="59" t="s">
        <v>535</v>
      </c>
      <c r="E431" s="165">
        <v>100</v>
      </c>
      <c r="F431" s="164">
        <v>100</v>
      </c>
      <c r="G431" s="70">
        <v>23952.55</v>
      </c>
    </row>
    <row r="432" spans="1:7" ht="34.15" customHeight="1" x14ac:dyDescent="0.25">
      <c r="A432" s="7">
        <f t="shared" si="20"/>
        <v>410</v>
      </c>
      <c r="B432" s="40" t="s">
        <v>552</v>
      </c>
      <c r="C432" s="164">
        <v>100</v>
      </c>
      <c r="D432" s="7" t="s">
        <v>535</v>
      </c>
      <c r="E432" s="164">
        <v>100</v>
      </c>
      <c r="F432" s="165">
        <v>100</v>
      </c>
      <c r="G432" s="70">
        <v>13080.67</v>
      </c>
    </row>
    <row r="433" spans="1:7" ht="33" customHeight="1" x14ac:dyDescent="0.25">
      <c r="A433" s="7">
        <f t="shared" si="20"/>
        <v>411</v>
      </c>
      <c r="B433" s="40" t="s">
        <v>553</v>
      </c>
      <c r="C433" s="165">
        <v>100</v>
      </c>
      <c r="D433" s="59" t="s">
        <v>535</v>
      </c>
      <c r="E433" s="165">
        <v>100</v>
      </c>
      <c r="F433" s="164">
        <v>100</v>
      </c>
      <c r="G433" s="70">
        <v>12947.26</v>
      </c>
    </row>
    <row r="434" spans="1:7" ht="36.6" customHeight="1" x14ac:dyDescent="0.25">
      <c r="A434" s="7">
        <f t="shared" si="20"/>
        <v>412</v>
      </c>
      <c r="B434" s="40" t="s">
        <v>554</v>
      </c>
      <c r="C434" s="164">
        <v>100</v>
      </c>
      <c r="D434" s="7" t="s">
        <v>535</v>
      </c>
      <c r="E434" s="164">
        <v>100</v>
      </c>
      <c r="F434" s="165">
        <v>100</v>
      </c>
      <c r="G434" s="70">
        <v>70475.94</v>
      </c>
    </row>
    <row r="435" spans="1:7" ht="34.15" customHeight="1" x14ac:dyDescent="0.25">
      <c r="A435" s="7">
        <f t="shared" si="20"/>
        <v>413</v>
      </c>
      <c r="B435" s="40" t="s">
        <v>555</v>
      </c>
      <c r="C435" s="165">
        <v>100</v>
      </c>
      <c r="D435" s="59" t="s">
        <v>535</v>
      </c>
      <c r="E435" s="165">
        <v>100</v>
      </c>
      <c r="F435" s="164">
        <v>100</v>
      </c>
      <c r="G435" s="70">
        <v>20968.37</v>
      </c>
    </row>
    <row r="436" spans="1:7" ht="36.6" customHeight="1" x14ac:dyDescent="0.25">
      <c r="A436" s="7">
        <f t="shared" si="20"/>
        <v>414</v>
      </c>
      <c r="B436" s="40" t="s">
        <v>556</v>
      </c>
      <c r="C436" s="164">
        <v>100</v>
      </c>
      <c r="D436" s="7" t="s">
        <v>535</v>
      </c>
      <c r="E436" s="164">
        <v>100</v>
      </c>
      <c r="F436" s="165">
        <v>100</v>
      </c>
      <c r="G436" s="70">
        <v>40254.870000000003</v>
      </c>
    </row>
    <row r="437" spans="1:7" ht="31.9" customHeight="1" x14ac:dyDescent="0.25">
      <c r="A437" s="7">
        <f t="shared" si="20"/>
        <v>415</v>
      </c>
      <c r="B437" s="40" t="s">
        <v>557</v>
      </c>
      <c r="C437" s="165">
        <v>100</v>
      </c>
      <c r="D437" s="59" t="s">
        <v>535</v>
      </c>
      <c r="E437" s="165">
        <v>100</v>
      </c>
      <c r="F437" s="164">
        <v>100</v>
      </c>
      <c r="G437" s="70">
        <v>16341.32</v>
      </c>
    </row>
    <row r="438" spans="1:7" ht="34.9" customHeight="1" x14ac:dyDescent="0.25">
      <c r="A438" s="7">
        <f t="shared" si="20"/>
        <v>416</v>
      </c>
      <c r="B438" s="40" t="s">
        <v>558</v>
      </c>
      <c r="C438" s="164">
        <v>100</v>
      </c>
      <c r="D438" s="7" t="s">
        <v>535</v>
      </c>
      <c r="E438" s="164">
        <v>100</v>
      </c>
      <c r="F438" s="165">
        <v>100</v>
      </c>
      <c r="G438" s="70">
        <v>26465.83</v>
      </c>
    </row>
    <row r="439" spans="1:7" ht="34.15" customHeight="1" x14ac:dyDescent="0.25">
      <c r="A439" s="7">
        <f t="shared" si="20"/>
        <v>417</v>
      </c>
      <c r="B439" s="40" t="s">
        <v>559</v>
      </c>
      <c r="C439" s="165">
        <v>100</v>
      </c>
      <c r="D439" s="59" t="s">
        <v>535</v>
      </c>
      <c r="E439" s="165">
        <v>100</v>
      </c>
      <c r="F439" s="164">
        <v>100</v>
      </c>
      <c r="G439" s="70">
        <v>24454.12</v>
      </c>
    </row>
    <row r="440" spans="1:7" ht="34.15" customHeight="1" x14ac:dyDescent="0.25">
      <c r="A440" s="7">
        <f t="shared" si="20"/>
        <v>418</v>
      </c>
      <c r="B440" s="40" t="s">
        <v>560</v>
      </c>
      <c r="C440" s="164">
        <v>100</v>
      </c>
      <c r="D440" s="7" t="s">
        <v>535</v>
      </c>
      <c r="E440" s="164">
        <v>100</v>
      </c>
      <c r="F440" s="165">
        <v>100</v>
      </c>
      <c r="G440" s="70">
        <v>36241.230000000003</v>
      </c>
    </row>
    <row r="441" spans="1:7" ht="36" customHeight="1" x14ac:dyDescent="0.25">
      <c r="A441" s="7">
        <f t="shared" si="20"/>
        <v>419</v>
      </c>
      <c r="B441" s="40" t="s">
        <v>561</v>
      </c>
      <c r="C441" s="165">
        <v>100</v>
      </c>
      <c r="D441" s="59" t="s">
        <v>535</v>
      </c>
      <c r="E441" s="165">
        <v>100</v>
      </c>
      <c r="F441" s="164">
        <v>100</v>
      </c>
      <c r="G441" s="70">
        <v>9767.25</v>
      </c>
    </row>
    <row r="442" spans="1:7" ht="34.15" customHeight="1" x14ac:dyDescent="0.25">
      <c r="A442" s="7">
        <f t="shared" si="20"/>
        <v>420</v>
      </c>
      <c r="B442" s="40" t="s">
        <v>562</v>
      </c>
      <c r="C442" s="164">
        <v>100</v>
      </c>
      <c r="D442" s="77" t="s">
        <v>563</v>
      </c>
      <c r="E442" s="164">
        <v>100</v>
      </c>
      <c r="F442" s="165">
        <v>100</v>
      </c>
      <c r="G442" s="70">
        <v>1088.95</v>
      </c>
    </row>
    <row r="443" spans="1:7" ht="48" customHeight="1" x14ac:dyDescent="0.25">
      <c r="A443" s="7">
        <f t="shared" si="20"/>
        <v>421</v>
      </c>
      <c r="B443" s="40" t="s">
        <v>564</v>
      </c>
      <c r="C443" s="165">
        <v>100</v>
      </c>
      <c r="D443" s="76" t="s">
        <v>563</v>
      </c>
      <c r="E443" s="165">
        <v>100</v>
      </c>
      <c r="F443" s="164">
        <v>100</v>
      </c>
      <c r="G443" s="70">
        <v>26329.5</v>
      </c>
    </row>
    <row r="444" spans="1:7" ht="66" customHeight="1" x14ac:dyDescent="0.25">
      <c r="A444" s="7">
        <f t="shared" si="20"/>
        <v>422</v>
      </c>
      <c r="B444" s="40" t="s">
        <v>565</v>
      </c>
      <c r="C444" s="164">
        <v>100</v>
      </c>
      <c r="D444" s="77" t="s">
        <v>566</v>
      </c>
      <c r="E444" s="164">
        <v>100</v>
      </c>
      <c r="F444" s="165">
        <v>100</v>
      </c>
      <c r="G444" s="70">
        <v>35994.32</v>
      </c>
    </row>
    <row r="445" spans="1:7" ht="39" customHeight="1" x14ac:dyDescent="0.25">
      <c r="A445" s="348" t="s">
        <v>567</v>
      </c>
      <c r="B445" s="348"/>
      <c r="C445" s="348"/>
      <c r="D445" s="348"/>
      <c r="E445" s="348"/>
      <c r="F445" s="348"/>
      <c r="G445" s="348"/>
    </row>
    <row r="446" spans="1:7" ht="19.899999999999999" customHeight="1" x14ac:dyDescent="0.25">
      <c r="A446" s="7">
        <f>A444+1</f>
        <v>423</v>
      </c>
      <c r="B446" s="155" t="s">
        <v>568</v>
      </c>
      <c r="C446" s="76">
        <v>100</v>
      </c>
      <c r="D446" s="77" t="s">
        <v>569</v>
      </c>
      <c r="E446" s="76">
        <v>100</v>
      </c>
      <c r="F446" s="77">
        <v>100</v>
      </c>
      <c r="G446" s="166">
        <v>8086.4</v>
      </c>
    </row>
    <row r="447" spans="1:7" ht="25.5" x14ac:dyDescent="0.25">
      <c r="A447" s="7">
        <f t="shared" ref="A447:A474" si="21">A446+1</f>
        <v>424</v>
      </c>
      <c r="B447" s="155" t="s">
        <v>570</v>
      </c>
      <c r="C447" s="77">
        <v>100</v>
      </c>
      <c r="D447" s="76" t="s">
        <v>571</v>
      </c>
      <c r="E447" s="77">
        <v>100</v>
      </c>
      <c r="F447" s="76">
        <v>100</v>
      </c>
      <c r="G447" s="166">
        <v>56523</v>
      </c>
    </row>
    <row r="448" spans="1:7" ht="19.899999999999999" customHeight="1" x14ac:dyDescent="0.25">
      <c r="A448" s="7">
        <f t="shared" si="21"/>
        <v>425</v>
      </c>
      <c r="B448" s="167" t="s">
        <v>572</v>
      </c>
      <c r="C448" s="122">
        <v>100</v>
      </c>
      <c r="D448" s="121" t="s">
        <v>573</v>
      </c>
      <c r="E448" s="122">
        <v>100</v>
      </c>
      <c r="F448" s="117">
        <v>100</v>
      </c>
      <c r="G448" s="166">
        <v>13073.7</v>
      </c>
    </row>
    <row r="449" spans="1:7" ht="19.899999999999999" customHeight="1" x14ac:dyDescent="0.2">
      <c r="A449" s="7">
        <f t="shared" si="21"/>
        <v>426</v>
      </c>
      <c r="B449" s="168" t="s">
        <v>574</v>
      </c>
      <c r="C449" s="77">
        <v>100</v>
      </c>
      <c r="D449" s="76" t="s">
        <v>575</v>
      </c>
      <c r="E449" s="77">
        <v>100</v>
      </c>
      <c r="F449" s="76">
        <v>100</v>
      </c>
      <c r="G449" s="77">
        <v>32018.9</v>
      </c>
    </row>
    <row r="450" spans="1:7" ht="20.45" customHeight="1" x14ac:dyDescent="0.25">
      <c r="A450" s="7">
        <f t="shared" si="21"/>
        <v>427</v>
      </c>
      <c r="B450" s="155" t="s">
        <v>576</v>
      </c>
      <c r="C450" s="76">
        <v>100</v>
      </c>
      <c r="D450" s="77" t="s">
        <v>575</v>
      </c>
      <c r="E450" s="76">
        <v>100</v>
      </c>
      <c r="F450" s="77">
        <v>100</v>
      </c>
      <c r="G450" s="77">
        <v>7235.1</v>
      </c>
    </row>
    <row r="451" spans="1:7" ht="19.899999999999999" customHeight="1" x14ac:dyDescent="0.25">
      <c r="A451" s="7">
        <f t="shared" si="21"/>
        <v>428</v>
      </c>
      <c r="B451" s="155" t="s">
        <v>577</v>
      </c>
      <c r="C451" s="77">
        <v>100</v>
      </c>
      <c r="D451" s="76" t="s">
        <v>575</v>
      </c>
      <c r="E451" s="77">
        <v>100</v>
      </c>
      <c r="F451" s="76">
        <v>100</v>
      </c>
      <c r="G451" s="77">
        <v>12688.8</v>
      </c>
    </row>
    <row r="452" spans="1:7" ht="19.149999999999999" customHeight="1" x14ac:dyDescent="0.25">
      <c r="A452" s="7">
        <f t="shared" si="21"/>
        <v>429</v>
      </c>
      <c r="B452" s="167" t="s">
        <v>578</v>
      </c>
      <c r="C452" s="122">
        <v>100</v>
      </c>
      <c r="D452" s="117" t="s">
        <v>575</v>
      </c>
      <c r="E452" s="122">
        <v>100</v>
      </c>
      <c r="F452" s="117">
        <v>100</v>
      </c>
      <c r="G452" s="117">
        <v>6679.7</v>
      </c>
    </row>
    <row r="453" spans="1:7" ht="18" customHeight="1" x14ac:dyDescent="0.25">
      <c r="A453" s="7">
        <f t="shared" si="21"/>
        <v>430</v>
      </c>
      <c r="B453" s="155" t="s">
        <v>579</v>
      </c>
      <c r="C453" s="77">
        <v>100</v>
      </c>
      <c r="D453" s="76" t="s">
        <v>575</v>
      </c>
      <c r="E453" s="77">
        <v>100</v>
      </c>
      <c r="F453" s="76">
        <v>100</v>
      </c>
      <c r="G453" s="77">
        <v>6550.1</v>
      </c>
    </row>
    <row r="454" spans="1:7" ht="18" customHeight="1" x14ac:dyDescent="0.25">
      <c r="A454" s="7">
        <f t="shared" si="21"/>
        <v>431</v>
      </c>
      <c r="B454" s="155" t="s">
        <v>580</v>
      </c>
      <c r="C454" s="76">
        <v>100</v>
      </c>
      <c r="D454" s="77" t="s">
        <v>575</v>
      </c>
      <c r="E454" s="76">
        <v>100</v>
      </c>
      <c r="F454" s="77">
        <v>100</v>
      </c>
      <c r="G454" s="77">
        <v>6069.3</v>
      </c>
    </row>
    <row r="455" spans="1:7" ht="19.899999999999999" customHeight="1" x14ac:dyDescent="0.25">
      <c r="A455" s="7">
        <f t="shared" si="21"/>
        <v>432</v>
      </c>
      <c r="B455" s="155" t="s">
        <v>581</v>
      </c>
      <c r="C455" s="77">
        <v>100</v>
      </c>
      <c r="D455" s="76" t="s">
        <v>575</v>
      </c>
      <c r="E455" s="77">
        <v>100</v>
      </c>
      <c r="F455" s="76">
        <v>100</v>
      </c>
      <c r="G455" s="77">
        <v>6043.4</v>
      </c>
    </row>
    <row r="456" spans="1:7" ht="18" customHeight="1" x14ac:dyDescent="0.25">
      <c r="A456" s="7">
        <f t="shared" si="21"/>
        <v>433</v>
      </c>
      <c r="B456" s="167" t="s">
        <v>582</v>
      </c>
      <c r="C456" s="122">
        <v>100</v>
      </c>
      <c r="D456" s="117" t="s">
        <v>575</v>
      </c>
      <c r="E456" s="122">
        <v>100</v>
      </c>
      <c r="F456" s="117">
        <v>100</v>
      </c>
      <c r="G456" s="117">
        <v>2040.8</v>
      </c>
    </row>
    <row r="457" spans="1:7" ht="18" customHeight="1" x14ac:dyDescent="0.25">
      <c r="A457" s="7">
        <f t="shared" si="21"/>
        <v>434</v>
      </c>
      <c r="B457" s="167" t="s">
        <v>583</v>
      </c>
      <c r="C457" s="117">
        <v>100</v>
      </c>
      <c r="D457" s="122" t="s">
        <v>584</v>
      </c>
      <c r="E457" s="117">
        <v>100</v>
      </c>
      <c r="F457" s="122">
        <v>100</v>
      </c>
      <c r="G457" s="117">
        <v>67948.399999999994</v>
      </c>
    </row>
    <row r="458" spans="1:7" ht="19.149999999999999" customHeight="1" x14ac:dyDescent="0.25">
      <c r="A458" s="7">
        <f t="shared" si="21"/>
        <v>435</v>
      </c>
      <c r="B458" s="155" t="s">
        <v>585</v>
      </c>
      <c r="C458" s="76">
        <v>100</v>
      </c>
      <c r="D458" s="77" t="s">
        <v>584</v>
      </c>
      <c r="E458" s="76">
        <v>100</v>
      </c>
      <c r="F458" s="77">
        <v>100</v>
      </c>
      <c r="G458" s="77">
        <v>49455.4</v>
      </c>
    </row>
    <row r="459" spans="1:7" ht="18" customHeight="1" x14ac:dyDescent="0.25">
      <c r="A459" s="7">
        <f t="shared" si="21"/>
        <v>436</v>
      </c>
      <c r="B459" s="155" t="s">
        <v>586</v>
      </c>
      <c r="C459" s="77">
        <v>100</v>
      </c>
      <c r="D459" s="76" t="s">
        <v>584</v>
      </c>
      <c r="E459" s="77">
        <v>100</v>
      </c>
      <c r="F459" s="76">
        <v>100</v>
      </c>
      <c r="G459" s="77">
        <v>22306.2</v>
      </c>
    </row>
    <row r="460" spans="1:7" ht="19.149999999999999" customHeight="1" x14ac:dyDescent="0.25">
      <c r="A460" s="7">
        <f t="shared" si="21"/>
        <v>437</v>
      </c>
      <c r="B460" s="155" t="s">
        <v>587</v>
      </c>
      <c r="C460" s="76">
        <v>100</v>
      </c>
      <c r="D460" s="77" t="s">
        <v>584</v>
      </c>
      <c r="E460" s="76">
        <v>100</v>
      </c>
      <c r="F460" s="77">
        <v>100</v>
      </c>
      <c r="G460" s="77">
        <v>26571.8</v>
      </c>
    </row>
    <row r="461" spans="1:7" ht="20.45" customHeight="1" x14ac:dyDescent="0.25">
      <c r="A461" s="7">
        <f t="shared" si="21"/>
        <v>438</v>
      </c>
      <c r="B461" s="155" t="s">
        <v>588</v>
      </c>
      <c r="C461" s="77">
        <v>100</v>
      </c>
      <c r="D461" s="76" t="s">
        <v>584</v>
      </c>
      <c r="E461" s="77">
        <v>100</v>
      </c>
      <c r="F461" s="76">
        <v>100</v>
      </c>
      <c r="G461" s="77">
        <v>24172.9</v>
      </c>
    </row>
    <row r="462" spans="1:7" ht="18" customHeight="1" x14ac:dyDescent="0.25">
      <c r="A462" s="7">
        <f t="shared" si="21"/>
        <v>439</v>
      </c>
      <c r="B462" s="155" t="s">
        <v>589</v>
      </c>
      <c r="C462" s="76">
        <v>100</v>
      </c>
      <c r="D462" s="77" t="s">
        <v>584</v>
      </c>
      <c r="E462" s="76">
        <v>100</v>
      </c>
      <c r="F462" s="77">
        <v>100</v>
      </c>
      <c r="G462" s="77">
        <v>25035.7</v>
      </c>
    </row>
    <row r="463" spans="1:7" ht="17.45" customHeight="1" x14ac:dyDescent="0.25">
      <c r="A463" s="7">
        <f t="shared" si="21"/>
        <v>440</v>
      </c>
      <c r="B463" s="155" t="s">
        <v>590</v>
      </c>
      <c r="C463" s="77">
        <v>100</v>
      </c>
      <c r="D463" s="76" t="s">
        <v>584</v>
      </c>
      <c r="E463" s="77">
        <v>100</v>
      </c>
      <c r="F463" s="76">
        <v>100</v>
      </c>
      <c r="G463" s="77">
        <v>17227.099999999999</v>
      </c>
    </row>
    <row r="464" spans="1:7" ht="19.149999999999999" customHeight="1" x14ac:dyDescent="0.25">
      <c r="A464" s="7">
        <f t="shared" si="21"/>
        <v>441</v>
      </c>
      <c r="B464" s="155" t="s">
        <v>591</v>
      </c>
      <c r="C464" s="76">
        <v>100</v>
      </c>
      <c r="D464" s="77" t="s">
        <v>592</v>
      </c>
      <c r="E464" s="76">
        <v>100</v>
      </c>
      <c r="F464" s="77">
        <v>100</v>
      </c>
      <c r="G464" s="77">
        <v>18133.3</v>
      </c>
    </row>
    <row r="465" spans="1:7" ht="18" customHeight="1" x14ac:dyDescent="0.25">
      <c r="A465" s="7">
        <f t="shared" si="21"/>
        <v>442</v>
      </c>
      <c r="B465" s="155" t="s">
        <v>593</v>
      </c>
      <c r="C465" s="77">
        <v>100</v>
      </c>
      <c r="D465" s="76" t="s">
        <v>592</v>
      </c>
      <c r="E465" s="77">
        <v>100</v>
      </c>
      <c r="F465" s="76">
        <v>100</v>
      </c>
      <c r="G465" s="77">
        <v>9810.9</v>
      </c>
    </row>
    <row r="466" spans="1:7" ht="18" customHeight="1" x14ac:dyDescent="0.25">
      <c r="A466" s="7">
        <f t="shared" si="21"/>
        <v>443</v>
      </c>
      <c r="B466" s="155" t="s">
        <v>594</v>
      </c>
      <c r="C466" s="76">
        <v>100</v>
      </c>
      <c r="D466" s="77" t="s">
        <v>592</v>
      </c>
      <c r="E466" s="76">
        <v>100</v>
      </c>
      <c r="F466" s="77">
        <v>100</v>
      </c>
      <c r="G466" s="77">
        <v>34456.800000000003</v>
      </c>
    </row>
    <row r="467" spans="1:7" ht="18" customHeight="1" x14ac:dyDescent="0.25">
      <c r="A467" s="7">
        <f t="shared" si="21"/>
        <v>444</v>
      </c>
      <c r="B467" s="155" t="s">
        <v>595</v>
      </c>
      <c r="C467" s="77">
        <v>100</v>
      </c>
      <c r="D467" s="76" t="s">
        <v>596</v>
      </c>
      <c r="E467" s="77">
        <v>100</v>
      </c>
      <c r="F467" s="76">
        <v>100</v>
      </c>
      <c r="G467" s="77">
        <v>11885.8</v>
      </c>
    </row>
    <row r="468" spans="1:7" ht="18" customHeight="1" x14ac:dyDescent="0.25">
      <c r="A468" s="7">
        <f t="shared" si="21"/>
        <v>445</v>
      </c>
      <c r="B468" s="155" t="s">
        <v>597</v>
      </c>
      <c r="C468" s="76">
        <v>100</v>
      </c>
      <c r="D468" s="77" t="s">
        <v>598</v>
      </c>
      <c r="E468" s="76">
        <v>100</v>
      </c>
      <c r="F468" s="77">
        <v>100</v>
      </c>
      <c r="G468" s="77">
        <v>30643.7</v>
      </c>
    </row>
    <row r="469" spans="1:7" ht="18" customHeight="1" x14ac:dyDescent="0.25">
      <c r="A469" s="7">
        <f t="shared" si="21"/>
        <v>446</v>
      </c>
      <c r="B469" s="155" t="s">
        <v>599</v>
      </c>
      <c r="C469" s="77">
        <v>100</v>
      </c>
      <c r="D469" s="76" t="s">
        <v>592</v>
      </c>
      <c r="E469" s="77">
        <v>100</v>
      </c>
      <c r="F469" s="76">
        <v>100</v>
      </c>
      <c r="G469" s="77">
        <v>14710.2</v>
      </c>
    </row>
    <row r="470" spans="1:7" ht="19.149999999999999" customHeight="1" x14ac:dyDescent="0.25">
      <c r="A470" s="7">
        <f t="shared" si="21"/>
        <v>447</v>
      </c>
      <c r="B470" s="155" t="s">
        <v>600</v>
      </c>
      <c r="C470" s="76">
        <v>100</v>
      </c>
      <c r="D470" s="77" t="s">
        <v>601</v>
      </c>
      <c r="E470" s="76">
        <v>100</v>
      </c>
      <c r="F470" s="77">
        <v>100</v>
      </c>
      <c r="G470" s="169">
        <v>12462.9</v>
      </c>
    </row>
    <row r="471" spans="1:7" ht="25.5" x14ac:dyDescent="0.25">
      <c r="A471" s="7">
        <f t="shared" si="21"/>
        <v>448</v>
      </c>
      <c r="B471" s="155" t="s">
        <v>602</v>
      </c>
      <c r="C471" s="77">
        <v>100</v>
      </c>
      <c r="D471" s="76" t="s">
        <v>601</v>
      </c>
      <c r="E471" s="77">
        <v>100</v>
      </c>
      <c r="F471" s="76">
        <v>100</v>
      </c>
      <c r="G471" s="77">
        <v>24887.7</v>
      </c>
    </row>
    <row r="472" spans="1:7" ht="25.5" x14ac:dyDescent="0.25">
      <c r="A472" s="7">
        <f t="shared" si="21"/>
        <v>449</v>
      </c>
      <c r="B472" s="155" t="s">
        <v>603</v>
      </c>
      <c r="C472" s="76">
        <v>100</v>
      </c>
      <c r="D472" s="77" t="s">
        <v>601</v>
      </c>
      <c r="E472" s="76">
        <v>100</v>
      </c>
      <c r="F472" s="77">
        <v>100</v>
      </c>
      <c r="G472" s="77">
        <v>3672.5</v>
      </c>
    </row>
    <row r="473" spans="1:7" ht="51" x14ac:dyDescent="0.2">
      <c r="A473" s="7">
        <f t="shared" si="21"/>
        <v>450</v>
      </c>
      <c r="B473" s="155" t="s">
        <v>604</v>
      </c>
      <c r="C473" s="77">
        <v>100</v>
      </c>
      <c r="D473" s="76" t="s">
        <v>566</v>
      </c>
      <c r="E473" s="77">
        <v>100</v>
      </c>
      <c r="F473" s="76">
        <v>100</v>
      </c>
      <c r="G473" s="170">
        <v>25376.9</v>
      </c>
    </row>
    <row r="474" spans="1:7" x14ac:dyDescent="0.2">
      <c r="A474" s="7">
        <f t="shared" si="21"/>
        <v>451</v>
      </c>
      <c r="B474" s="155" t="s">
        <v>605</v>
      </c>
      <c r="C474" s="76">
        <v>100</v>
      </c>
      <c r="D474" s="77" t="s">
        <v>563</v>
      </c>
      <c r="E474" s="76">
        <v>100</v>
      </c>
      <c r="F474" s="77">
        <v>100</v>
      </c>
      <c r="G474" s="171">
        <v>18435.2</v>
      </c>
    </row>
    <row r="475" spans="1:7" ht="27.6" customHeight="1" x14ac:dyDescent="0.25">
      <c r="A475" s="348" t="s">
        <v>606</v>
      </c>
      <c r="B475" s="348"/>
      <c r="C475" s="348"/>
      <c r="D475" s="348"/>
      <c r="E475" s="348"/>
      <c r="F475" s="348"/>
      <c r="G475" s="348"/>
    </row>
    <row r="476" spans="1:7" ht="34.15" customHeight="1" x14ac:dyDescent="0.25">
      <c r="A476" s="7">
        <f>A474+1</f>
        <v>452</v>
      </c>
      <c r="B476" s="155" t="s">
        <v>607</v>
      </c>
      <c r="C476" s="172">
        <v>1</v>
      </c>
      <c r="D476" s="173" t="s">
        <v>608</v>
      </c>
      <c r="E476" s="174">
        <v>1</v>
      </c>
      <c r="F476" s="172">
        <v>1</v>
      </c>
      <c r="G476" s="70">
        <v>5312.7</v>
      </c>
    </row>
    <row r="477" spans="1:7" ht="51.6" customHeight="1" x14ac:dyDescent="0.25">
      <c r="A477" s="7">
        <f t="shared" ref="A477:A540" si="22">A476+1</f>
        <v>453</v>
      </c>
      <c r="B477" s="175" t="s">
        <v>609</v>
      </c>
      <c r="C477" s="172">
        <v>1</v>
      </c>
      <c r="D477" s="52" t="s">
        <v>610</v>
      </c>
      <c r="E477" s="172">
        <v>1</v>
      </c>
      <c r="F477" s="174">
        <v>1</v>
      </c>
      <c r="G477" s="70">
        <v>12560.8</v>
      </c>
    </row>
    <row r="478" spans="1:7" ht="21" customHeight="1" x14ac:dyDescent="0.25">
      <c r="A478" s="7">
        <f t="shared" si="22"/>
        <v>454</v>
      </c>
      <c r="B478" s="155" t="s">
        <v>611</v>
      </c>
      <c r="C478" s="174">
        <v>1</v>
      </c>
      <c r="D478" s="5" t="s">
        <v>612</v>
      </c>
      <c r="E478" s="174">
        <v>1</v>
      </c>
      <c r="F478" s="172">
        <v>1</v>
      </c>
      <c r="G478" s="70">
        <v>7832.3</v>
      </c>
    </row>
    <row r="479" spans="1:7" ht="36.6" customHeight="1" x14ac:dyDescent="0.25">
      <c r="A479" s="7">
        <f t="shared" si="22"/>
        <v>455</v>
      </c>
      <c r="B479" s="155" t="s">
        <v>613</v>
      </c>
      <c r="C479" s="172">
        <v>1</v>
      </c>
      <c r="D479" s="52" t="s">
        <v>612</v>
      </c>
      <c r="E479" s="172">
        <v>1</v>
      </c>
      <c r="F479" s="174">
        <v>1</v>
      </c>
      <c r="G479" s="70">
        <v>8025.2</v>
      </c>
    </row>
    <row r="480" spans="1:7" ht="43.9" customHeight="1" x14ac:dyDescent="0.25">
      <c r="A480" s="7">
        <f t="shared" si="22"/>
        <v>456</v>
      </c>
      <c r="B480" s="155" t="s">
        <v>614</v>
      </c>
      <c r="C480" s="174">
        <v>1</v>
      </c>
      <c r="D480" s="5" t="s">
        <v>612</v>
      </c>
      <c r="E480" s="174">
        <v>1</v>
      </c>
      <c r="F480" s="172">
        <v>1</v>
      </c>
      <c r="G480" s="70">
        <v>11497.1</v>
      </c>
    </row>
    <row r="481" spans="1:7" ht="34.15" customHeight="1" x14ac:dyDescent="0.25">
      <c r="A481" s="7">
        <f t="shared" si="22"/>
        <v>457</v>
      </c>
      <c r="B481" s="155" t="s">
        <v>615</v>
      </c>
      <c r="C481" s="172">
        <v>1</v>
      </c>
      <c r="D481" s="52" t="s">
        <v>612</v>
      </c>
      <c r="E481" s="172">
        <v>1</v>
      </c>
      <c r="F481" s="174">
        <v>1</v>
      </c>
      <c r="G481" s="70">
        <v>7747.5</v>
      </c>
    </row>
    <row r="482" spans="1:7" ht="34.9" customHeight="1" x14ac:dyDescent="0.25">
      <c r="A482" s="7">
        <f t="shared" si="22"/>
        <v>458</v>
      </c>
      <c r="B482" s="155" t="s">
        <v>616</v>
      </c>
      <c r="C482" s="174">
        <v>1</v>
      </c>
      <c r="D482" s="5" t="s">
        <v>612</v>
      </c>
      <c r="E482" s="174">
        <v>1</v>
      </c>
      <c r="F482" s="172">
        <v>1</v>
      </c>
      <c r="G482" s="70">
        <v>6950.2</v>
      </c>
    </row>
    <row r="483" spans="1:7" ht="34.15" customHeight="1" x14ac:dyDescent="0.25">
      <c r="A483" s="7">
        <f t="shared" si="22"/>
        <v>459</v>
      </c>
      <c r="B483" s="155" t="s">
        <v>617</v>
      </c>
      <c r="C483" s="172">
        <v>1</v>
      </c>
      <c r="D483" s="52" t="s">
        <v>612</v>
      </c>
      <c r="E483" s="172">
        <v>1</v>
      </c>
      <c r="F483" s="174">
        <v>1</v>
      </c>
      <c r="G483" s="70">
        <v>6803.6</v>
      </c>
    </row>
    <row r="484" spans="1:7" ht="34.9" customHeight="1" x14ac:dyDescent="0.25">
      <c r="A484" s="7">
        <f t="shared" si="22"/>
        <v>460</v>
      </c>
      <c r="B484" s="155" t="s">
        <v>618</v>
      </c>
      <c r="C484" s="174">
        <v>1</v>
      </c>
      <c r="D484" s="5" t="s">
        <v>612</v>
      </c>
      <c r="E484" s="174">
        <v>1</v>
      </c>
      <c r="F484" s="172">
        <v>1</v>
      </c>
      <c r="G484" s="70">
        <v>11222.5</v>
      </c>
    </row>
    <row r="485" spans="1:7" ht="35.450000000000003" customHeight="1" x14ac:dyDescent="0.25">
      <c r="A485" s="7">
        <f t="shared" si="22"/>
        <v>461</v>
      </c>
      <c r="B485" s="155" t="s">
        <v>619</v>
      </c>
      <c r="C485" s="172">
        <v>1</v>
      </c>
      <c r="D485" s="52" t="s">
        <v>612</v>
      </c>
      <c r="E485" s="172">
        <v>1</v>
      </c>
      <c r="F485" s="174">
        <v>1</v>
      </c>
      <c r="G485" s="70">
        <v>3604.5</v>
      </c>
    </row>
    <row r="486" spans="1:7" ht="46.15" customHeight="1" x14ac:dyDescent="0.25">
      <c r="A486" s="7">
        <f t="shared" si="22"/>
        <v>462</v>
      </c>
      <c r="B486" s="155" t="s">
        <v>620</v>
      </c>
      <c r="C486" s="174">
        <v>1</v>
      </c>
      <c r="D486" s="5" t="s">
        <v>612</v>
      </c>
      <c r="E486" s="174">
        <v>1</v>
      </c>
      <c r="F486" s="172">
        <v>1</v>
      </c>
      <c r="G486" s="70">
        <v>2083.4</v>
      </c>
    </row>
    <row r="487" spans="1:7" ht="47.45" customHeight="1" x14ac:dyDescent="0.25">
      <c r="A487" s="7">
        <f t="shared" si="22"/>
        <v>463</v>
      </c>
      <c r="B487" s="155" t="s">
        <v>621</v>
      </c>
      <c r="C487" s="172">
        <v>1</v>
      </c>
      <c r="D487" s="52" t="s">
        <v>612</v>
      </c>
      <c r="E487" s="172">
        <v>1</v>
      </c>
      <c r="F487" s="174">
        <v>1</v>
      </c>
      <c r="G487" s="70">
        <v>5621.7</v>
      </c>
    </row>
    <row r="488" spans="1:7" ht="38.450000000000003" customHeight="1" x14ac:dyDescent="0.25">
      <c r="A488" s="7">
        <f t="shared" si="22"/>
        <v>464</v>
      </c>
      <c r="B488" s="155" t="s">
        <v>622</v>
      </c>
      <c r="C488" s="174">
        <v>1</v>
      </c>
      <c r="D488" s="5" t="s">
        <v>612</v>
      </c>
      <c r="E488" s="174">
        <v>1</v>
      </c>
      <c r="F488" s="172">
        <v>1</v>
      </c>
      <c r="G488" s="70">
        <v>8718.7000000000007</v>
      </c>
    </row>
    <row r="489" spans="1:7" ht="33" customHeight="1" x14ac:dyDescent="0.25">
      <c r="A489" s="7">
        <f t="shared" si="22"/>
        <v>465</v>
      </c>
      <c r="B489" s="155" t="s">
        <v>623</v>
      </c>
      <c r="C489" s="172">
        <v>1</v>
      </c>
      <c r="D489" s="52" t="s">
        <v>612</v>
      </c>
      <c r="E489" s="172">
        <v>1</v>
      </c>
      <c r="F489" s="174">
        <v>1</v>
      </c>
      <c r="G489" s="70">
        <v>6438.6</v>
      </c>
    </row>
    <row r="490" spans="1:7" ht="36.6" customHeight="1" x14ac:dyDescent="0.25">
      <c r="A490" s="7">
        <f t="shared" si="22"/>
        <v>466</v>
      </c>
      <c r="B490" s="155" t="s">
        <v>624</v>
      </c>
      <c r="C490" s="174">
        <v>1</v>
      </c>
      <c r="D490" s="5" t="s">
        <v>612</v>
      </c>
      <c r="E490" s="174">
        <v>1</v>
      </c>
      <c r="F490" s="172">
        <v>1</v>
      </c>
      <c r="G490" s="70">
        <v>23165.7</v>
      </c>
    </row>
    <row r="491" spans="1:7" ht="33" customHeight="1" x14ac:dyDescent="0.25">
      <c r="A491" s="7">
        <f t="shared" si="22"/>
        <v>467</v>
      </c>
      <c r="B491" s="155" t="s">
        <v>625</v>
      </c>
      <c r="C491" s="172">
        <v>1</v>
      </c>
      <c r="D491" s="52" t="s">
        <v>612</v>
      </c>
      <c r="E491" s="172">
        <v>1</v>
      </c>
      <c r="F491" s="174">
        <v>1</v>
      </c>
      <c r="G491" s="70">
        <v>3268.6</v>
      </c>
    </row>
    <row r="492" spans="1:7" ht="51" customHeight="1" x14ac:dyDescent="0.25">
      <c r="A492" s="7">
        <f t="shared" si="22"/>
        <v>468</v>
      </c>
      <c r="B492" s="155" t="s">
        <v>626</v>
      </c>
      <c r="C492" s="174">
        <v>1</v>
      </c>
      <c r="D492" s="5" t="s">
        <v>627</v>
      </c>
      <c r="E492" s="174">
        <v>1</v>
      </c>
      <c r="F492" s="172">
        <v>1</v>
      </c>
      <c r="G492" s="70">
        <v>16197.5</v>
      </c>
    </row>
    <row r="493" spans="1:7" ht="37.9" customHeight="1" x14ac:dyDescent="0.25">
      <c r="A493" s="7">
        <f t="shared" si="22"/>
        <v>469</v>
      </c>
      <c r="B493" s="155" t="s">
        <v>628</v>
      </c>
      <c r="C493" s="172">
        <v>1</v>
      </c>
      <c r="D493" s="52" t="s">
        <v>608</v>
      </c>
      <c r="E493" s="172">
        <v>1</v>
      </c>
      <c r="F493" s="174">
        <v>1</v>
      </c>
      <c r="G493" s="70">
        <v>10790.7</v>
      </c>
    </row>
    <row r="494" spans="1:7" ht="46.15" customHeight="1" x14ac:dyDescent="0.25">
      <c r="A494" s="7">
        <f t="shared" si="22"/>
        <v>470</v>
      </c>
      <c r="B494" s="155" t="s">
        <v>629</v>
      </c>
      <c r="C494" s="174">
        <v>1</v>
      </c>
      <c r="D494" s="5" t="s">
        <v>630</v>
      </c>
      <c r="E494" s="174">
        <v>1</v>
      </c>
      <c r="F494" s="172">
        <v>1</v>
      </c>
      <c r="G494" s="70">
        <v>9381.5</v>
      </c>
    </row>
    <row r="495" spans="1:7" ht="49.15" customHeight="1" x14ac:dyDescent="0.25">
      <c r="A495" s="7">
        <f t="shared" si="22"/>
        <v>471</v>
      </c>
      <c r="B495" s="155" t="s">
        <v>631</v>
      </c>
      <c r="C495" s="172">
        <v>1</v>
      </c>
      <c r="D495" s="52" t="s">
        <v>630</v>
      </c>
      <c r="E495" s="172">
        <v>1</v>
      </c>
      <c r="F495" s="174">
        <v>1</v>
      </c>
      <c r="G495" s="70">
        <v>12249.7</v>
      </c>
    </row>
    <row r="496" spans="1:7" ht="36.6" customHeight="1" x14ac:dyDescent="0.25">
      <c r="A496" s="7">
        <f t="shared" si="22"/>
        <v>472</v>
      </c>
      <c r="B496" s="155" t="s">
        <v>632</v>
      </c>
      <c r="C496" s="174">
        <v>1</v>
      </c>
      <c r="D496" s="5" t="s">
        <v>633</v>
      </c>
      <c r="E496" s="174">
        <v>1</v>
      </c>
      <c r="F496" s="172">
        <v>1</v>
      </c>
      <c r="G496" s="70">
        <v>14733.2</v>
      </c>
    </row>
    <row r="497" spans="1:7" ht="49.15" customHeight="1" x14ac:dyDescent="0.25">
      <c r="A497" s="7">
        <f t="shared" si="22"/>
        <v>473</v>
      </c>
      <c r="B497" s="155" t="s">
        <v>634</v>
      </c>
      <c r="C497" s="172">
        <v>1</v>
      </c>
      <c r="D497" s="52" t="s">
        <v>633</v>
      </c>
      <c r="E497" s="172">
        <v>1</v>
      </c>
      <c r="F497" s="174">
        <v>1</v>
      </c>
      <c r="G497" s="70">
        <v>15907.6</v>
      </c>
    </row>
    <row r="498" spans="1:7" ht="34.15" customHeight="1" x14ac:dyDescent="0.25">
      <c r="A498" s="7">
        <f t="shared" si="22"/>
        <v>474</v>
      </c>
      <c r="B498" s="155" t="s">
        <v>635</v>
      </c>
      <c r="C498" s="174">
        <v>1</v>
      </c>
      <c r="D498" s="5" t="s">
        <v>633</v>
      </c>
      <c r="E498" s="174">
        <v>1</v>
      </c>
      <c r="F498" s="172">
        <v>1</v>
      </c>
      <c r="G498" s="70">
        <v>14956.8</v>
      </c>
    </row>
    <row r="499" spans="1:7" ht="47.45" customHeight="1" x14ac:dyDescent="0.25">
      <c r="A499" s="7">
        <f t="shared" si="22"/>
        <v>475</v>
      </c>
      <c r="B499" s="155" t="s">
        <v>636</v>
      </c>
      <c r="C499" s="172">
        <v>1</v>
      </c>
      <c r="D499" s="52" t="s">
        <v>633</v>
      </c>
      <c r="E499" s="172">
        <v>1</v>
      </c>
      <c r="F499" s="174">
        <v>1</v>
      </c>
      <c r="G499" s="70">
        <v>14719.5</v>
      </c>
    </row>
    <row r="500" spans="1:7" ht="36" customHeight="1" x14ac:dyDescent="0.25">
      <c r="A500" s="7">
        <f t="shared" si="22"/>
        <v>476</v>
      </c>
      <c r="B500" s="155" t="s">
        <v>637</v>
      </c>
      <c r="C500" s="174">
        <v>1</v>
      </c>
      <c r="D500" s="5" t="s">
        <v>630</v>
      </c>
      <c r="E500" s="174">
        <v>1</v>
      </c>
      <c r="F500" s="172">
        <v>1</v>
      </c>
      <c r="G500" s="70">
        <v>11924.2</v>
      </c>
    </row>
    <row r="501" spans="1:7" ht="49.9" customHeight="1" x14ac:dyDescent="0.25">
      <c r="A501" s="7">
        <f t="shared" si="22"/>
        <v>477</v>
      </c>
      <c r="B501" s="155" t="s">
        <v>638</v>
      </c>
      <c r="C501" s="172">
        <v>1</v>
      </c>
      <c r="D501" s="52" t="s">
        <v>633</v>
      </c>
      <c r="E501" s="172">
        <v>1</v>
      </c>
      <c r="F501" s="174">
        <v>1</v>
      </c>
      <c r="G501" s="70">
        <v>17166.599999999999</v>
      </c>
    </row>
    <row r="502" spans="1:7" ht="47.45" customHeight="1" x14ac:dyDescent="0.25">
      <c r="A502" s="7">
        <f t="shared" si="22"/>
        <v>478</v>
      </c>
      <c r="B502" s="155" t="s">
        <v>639</v>
      </c>
      <c r="C502" s="174">
        <v>1</v>
      </c>
      <c r="D502" s="5" t="s">
        <v>630</v>
      </c>
      <c r="E502" s="174">
        <v>1</v>
      </c>
      <c r="F502" s="172">
        <v>1</v>
      </c>
      <c r="G502" s="70">
        <v>13916.1</v>
      </c>
    </row>
    <row r="503" spans="1:7" ht="34.15" customHeight="1" x14ac:dyDescent="0.25">
      <c r="A503" s="7">
        <f t="shared" si="22"/>
        <v>479</v>
      </c>
      <c r="B503" s="155" t="s">
        <v>640</v>
      </c>
      <c r="C503" s="172">
        <v>1</v>
      </c>
      <c r="D503" s="52" t="s">
        <v>633</v>
      </c>
      <c r="E503" s="172">
        <v>1</v>
      </c>
      <c r="F503" s="174">
        <v>1</v>
      </c>
      <c r="G503" s="70">
        <v>17911</v>
      </c>
    </row>
    <row r="504" spans="1:7" ht="36.6" customHeight="1" x14ac:dyDescent="0.25">
      <c r="A504" s="7">
        <f t="shared" si="22"/>
        <v>480</v>
      </c>
      <c r="B504" s="155" t="s">
        <v>641</v>
      </c>
      <c r="C504" s="174">
        <v>1</v>
      </c>
      <c r="D504" s="5" t="s">
        <v>630</v>
      </c>
      <c r="E504" s="174">
        <v>1</v>
      </c>
      <c r="F504" s="172">
        <v>1</v>
      </c>
      <c r="G504" s="70">
        <v>12181.8</v>
      </c>
    </row>
    <row r="505" spans="1:7" ht="51" customHeight="1" x14ac:dyDescent="0.25">
      <c r="A505" s="7">
        <f t="shared" si="22"/>
        <v>481</v>
      </c>
      <c r="B505" s="155" t="s">
        <v>642</v>
      </c>
      <c r="C505" s="172">
        <v>1</v>
      </c>
      <c r="D505" s="52" t="s">
        <v>630</v>
      </c>
      <c r="E505" s="172">
        <v>1</v>
      </c>
      <c r="F505" s="174">
        <v>1</v>
      </c>
      <c r="G505" s="70">
        <v>5546.1</v>
      </c>
    </row>
    <row r="506" spans="1:7" ht="51" customHeight="1" x14ac:dyDescent="0.25">
      <c r="A506" s="7">
        <f t="shared" si="22"/>
        <v>482</v>
      </c>
      <c r="B506" s="155" t="s">
        <v>643</v>
      </c>
      <c r="C506" s="174">
        <v>1</v>
      </c>
      <c r="D506" s="5" t="s">
        <v>633</v>
      </c>
      <c r="E506" s="174">
        <v>1</v>
      </c>
      <c r="F506" s="172">
        <v>1</v>
      </c>
      <c r="G506" s="70">
        <v>14712</v>
      </c>
    </row>
    <row r="507" spans="1:7" ht="39" customHeight="1" x14ac:dyDescent="0.25">
      <c r="A507" s="7">
        <f t="shared" si="22"/>
        <v>483</v>
      </c>
      <c r="B507" s="155" t="s">
        <v>644</v>
      </c>
      <c r="C507" s="172">
        <v>1</v>
      </c>
      <c r="D507" s="52" t="s">
        <v>633</v>
      </c>
      <c r="E507" s="172">
        <v>1</v>
      </c>
      <c r="F507" s="174">
        <v>1</v>
      </c>
      <c r="G507" s="70">
        <v>19911.7</v>
      </c>
    </row>
    <row r="508" spans="1:7" ht="37.9" customHeight="1" x14ac:dyDescent="0.25">
      <c r="A508" s="7">
        <f t="shared" si="22"/>
        <v>484</v>
      </c>
      <c r="B508" s="155" t="s">
        <v>645</v>
      </c>
      <c r="C508" s="174">
        <v>1</v>
      </c>
      <c r="D508" s="5" t="s">
        <v>633</v>
      </c>
      <c r="E508" s="174">
        <v>1</v>
      </c>
      <c r="F508" s="172">
        <v>1</v>
      </c>
      <c r="G508" s="70">
        <v>16539.5</v>
      </c>
    </row>
    <row r="509" spans="1:7" ht="36" customHeight="1" x14ac:dyDescent="0.25">
      <c r="A509" s="7">
        <f t="shared" si="22"/>
        <v>485</v>
      </c>
      <c r="B509" s="155" t="s">
        <v>646</v>
      </c>
      <c r="C509" s="172">
        <v>1</v>
      </c>
      <c r="D509" s="52" t="s">
        <v>630</v>
      </c>
      <c r="E509" s="172">
        <v>1</v>
      </c>
      <c r="F509" s="174">
        <v>1</v>
      </c>
      <c r="G509" s="70">
        <v>14048</v>
      </c>
    </row>
    <row r="510" spans="1:7" ht="47.45" customHeight="1" x14ac:dyDescent="0.25">
      <c r="A510" s="7">
        <f t="shared" si="22"/>
        <v>486</v>
      </c>
      <c r="B510" s="155" t="s">
        <v>647</v>
      </c>
      <c r="C510" s="174">
        <v>1</v>
      </c>
      <c r="D510" s="5" t="s">
        <v>633</v>
      </c>
      <c r="E510" s="174">
        <v>1</v>
      </c>
      <c r="F510" s="172">
        <v>1</v>
      </c>
      <c r="G510" s="70">
        <v>14958.6</v>
      </c>
    </row>
    <row r="511" spans="1:7" ht="49.15" customHeight="1" x14ac:dyDescent="0.25">
      <c r="A511" s="7">
        <f t="shared" si="22"/>
        <v>487</v>
      </c>
      <c r="B511" s="155" t="s">
        <v>648</v>
      </c>
      <c r="C511" s="172">
        <v>1</v>
      </c>
      <c r="D511" s="52" t="s">
        <v>633</v>
      </c>
      <c r="E511" s="172">
        <v>1</v>
      </c>
      <c r="F511" s="174">
        <v>1</v>
      </c>
      <c r="G511" s="70">
        <v>15838.4</v>
      </c>
    </row>
    <row r="512" spans="1:7" ht="51.6" customHeight="1" x14ac:dyDescent="0.25">
      <c r="A512" s="7">
        <f t="shared" si="22"/>
        <v>488</v>
      </c>
      <c r="B512" s="155" t="s">
        <v>649</v>
      </c>
      <c r="C512" s="174">
        <v>1</v>
      </c>
      <c r="D512" s="5" t="s">
        <v>630</v>
      </c>
      <c r="E512" s="174">
        <v>1</v>
      </c>
      <c r="F512" s="172">
        <v>1</v>
      </c>
      <c r="G512" s="70">
        <v>11530</v>
      </c>
    </row>
    <row r="513" spans="1:7" ht="51" customHeight="1" x14ac:dyDescent="0.25">
      <c r="A513" s="7">
        <f t="shared" si="22"/>
        <v>489</v>
      </c>
      <c r="B513" s="155" t="s">
        <v>650</v>
      </c>
      <c r="C513" s="172">
        <v>1</v>
      </c>
      <c r="D513" s="52" t="s">
        <v>633</v>
      </c>
      <c r="E513" s="172">
        <v>1</v>
      </c>
      <c r="F513" s="174">
        <v>1</v>
      </c>
      <c r="G513" s="70">
        <v>23722.5</v>
      </c>
    </row>
    <row r="514" spans="1:7" ht="49.15" customHeight="1" x14ac:dyDescent="0.25">
      <c r="A514" s="7">
        <f t="shared" si="22"/>
        <v>490</v>
      </c>
      <c r="B514" s="155" t="s">
        <v>651</v>
      </c>
      <c r="C514" s="174">
        <v>1</v>
      </c>
      <c r="D514" s="5" t="s">
        <v>630</v>
      </c>
      <c r="E514" s="174">
        <v>1</v>
      </c>
      <c r="F514" s="172">
        <v>1</v>
      </c>
      <c r="G514" s="70"/>
    </row>
    <row r="515" spans="1:7" ht="36.6" customHeight="1" x14ac:dyDescent="0.25">
      <c r="A515" s="7">
        <f t="shared" si="22"/>
        <v>491</v>
      </c>
      <c r="B515" s="155" t="s">
        <v>652</v>
      </c>
      <c r="C515" s="172">
        <v>1</v>
      </c>
      <c r="D515" s="52" t="s">
        <v>630</v>
      </c>
      <c r="E515" s="172">
        <v>1</v>
      </c>
      <c r="F515" s="174">
        <v>1</v>
      </c>
      <c r="G515" s="70">
        <v>12261.5</v>
      </c>
    </row>
    <row r="516" spans="1:7" ht="45.6" customHeight="1" x14ac:dyDescent="0.25">
      <c r="A516" s="7">
        <f t="shared" si="22"/>
        <v>492</v>
      </c>
      <c r="B516" s="155" t="s">
        <v>653</v>
      </c>
      <c r="C516" s="174">
        <v>1</v>
      </c>
      <c r="D516" s="5" t="s">
        <v>633</v>
      </c>
      <c r="E516" s="174">
        <v>1</v>
      </c>
      <c r="F516" s="172">
        <v>1</v>
      </c>
      <c r="G516" s="70">
        <v>17021.2</v>
      </c>
    </row>
    <row r="517" spans="1:7" ht="51" x14ac:dyDescent="0.25">
      <c r="A517" s="7">
        <f t="shared" si="22"/>
        <v>493</v>
      </c>
      <c r="B517" s="155" t="s">
        <v>654</v>
      </c>
      <c r="C517" s="172">
        <v>1</v>
      </c>
      <c r="D517" s="52" t="s">
        <v>633</v>
      </c>
      <c r="E517" s="172">
        <v>1</v>
      </c>
      <c r="F517" s="174">
        <v>1</v>
      </c>
      <c r="G517" s="70">
        <v>27480.799999999999</v>
      </c>
    </row>
    <row r="518" spans="1:7" ht="51.6" customHeight="1" x14ac:dyDescent="0.25">
      <c r="A518" s="7">
        <f t="shared" si="22"/>
        <v>494</v>
      </c>
      <c r="B518" s="155" t="s">
        <v>655</v>
      </c>
      <c r="C518" s="174">
        <v>1</v>
      </c>
      <c r="D518" s="5" t="s">
        <v>633</v>
      </c>
      <c r="E518" s="174">
        <v>1</v>
      </c>
      <c r="F518" s="172">
        <v>1</v>
      </c>
      <c r="G518" s="70">
        <v>14109.1</v>
      </c>
    </row>
    <row r="519" spans="1:7" ht="48" customHeight="1" x14ac:dyDescent="0.25">
      <c r="A519" s="7">
        <f t="shared" si="22"/>
        <v>495</v>
      </c>
      <c r="B519" s="155" t="s">
        <v>656</v>
      </c>
      <c r="C519" s="172">
        <v>1</v>
      </c>
      <c r="D519" s="52" t="s">
        <v>633</v>
      </c>
      <c r="E519" s="172">
        <v>1</v>
      </c>
      <c r="F519" s="174">
        <v>1</v>
      </c>
      <c r="G519" s="70">
        <v>18102.400000000001</v>
      </c>
    </row>
    <row r="520" spans="1:7" ht="47.45" customHeight="1" x14ac:dyDescent="0.25">
      <c r="A520" s="7">
        <f t="shared" si="22"/>
        <v>496</v>
      </c>
      <c r="B520" s="155" t="s">
        <v>657</v>
      </c>
      <c r="C520" s="174">
        <v>1</v>
      </c>
      <c r="D520" s="5" t="s">
        <v>633</v>
      </c>
      <c r="E520" s="174">
        <v>1</v>
      </c>
      <c r="F520" s="172">
        <v>1</v>
      </c>
      <c r="G520" s="70">
        <v>23567.4</v>
      </c>
    </row>
    <row r="521" spans="1:7" ht="51" x14ac:dyDescent="0.25">
      <c r="A521" s="7">
        <f t="shared" si="22"/>
        <v>497</v>
      </c>
      <c r="B521" s="155" t="s">
        <v>658</v>
      </c>
      <c r="C521" s="172">
        <v>1</v>
      </c>
      <c r="D521" s="52" t="s">
        <v>659</v>
      </c>
      <c r="E521" s="172">
        <v>1</v>
      </c>
      <c r="F521" s="174">
        <v>1</v>
      </c>
      <c r="G521" s="70"/>
    </row>
    <row r="522" spans="1:7" ht="34.15" customHeight="1" x14ac:dyDescent="0.25">
      <c r="A522" s="7">
        <f t="shared" si="22"/>
        <v>498</v>
      </c>
      <c r="B522" s="155" t="s">
        <v>660</v>
      </c>
      <c r="C522" s="174">
        <v>1</v>
      </c>
      <c r="D522" s="5" t="s">
        <v>661</v>
      </c>
      <c r="E522" s="174">
        <v>1</v>
      </c>
      <c r="F522" s="172">
        <v>1</v>
      </c>
      <c r="G522" s="70">
        <v>63058.6</v>
      </c>
    </row>
    <row r="523" spans="1:7" ht="37.9" customHeight="1" x14ac:dyDescent="0.25">
      <c r="A523" s="7">
        <f t="shared" si="22"/>
        <v>499</v>
      </c>
      <c r="B523" s="155" t="s">
        <v>662</v>
      </c>
      <c r="C523" s="172">
        <v>1</v>
      </c>
      <c r="D523" s="52" t="s">
        <v>663</v>
      </c>
      <c r="E523" s="172">
        <v>1</v>
      </c>
      <c r="F523" s="174">
        <v>1</v>
      </c>
      <c r="G523" s="70">
        <v>22984</v>
      </c>
    </row>
    <row r="524" spans="1:7" ht="39" customHeight="1" x14ac:dyDescent="0.25">
      <c r="A524" s="7">
        <f t="shared" si="22"/>
        <v>500</v>
      </c>
      <c r="B524" s="155" t="s">
        <v>664</v>
      </c>
      <c r="C524" s="174">
        <v>1</v>
      </c>
      <c r="D524" s="5" t="s">
        <v>365</v>
      </c>
      <c r="E524" s="174">
        <v>1</v>
      </c>
      <c r="F524" s="172">
        <v>1</v>
      </c>
      <c r="G524" s="70">
        <v>55204.2</v>
      </c>
    </row>
    <row r="525" spans="1:7" ht="42.75" customHeight="1" x14ac:dyDescent="0.25">
      <c r="A525" s="7">
        <f t="shared" si="22"/>
        <v>501</v>
      </c>
      <c r="B525" s="155" t="s">
        <v>665</v>
      </c>
      <c r="C525" s="172">
        <v>1</v>
      </c>
      <c r="D525" s="52" t="s">
        <v>666</v>
      </c>
      <c r="E525" s="172">
        <v>1</v>
      </c>
      <c r="F525" s="174">
        <v>1</v>
      </c>
      <c r="G525" s="70">
        <v>8349.9</v>
      </c>
    </row>
    <row r="526" spans="1:7" ht="34.15" customHeight="1" x14ac:dyDescent="0.25">
      <c r="A526" s="7">
        <f t="shared" si="22"/>
        <v>502</v>
      </c>
      <c r="B526" s="155" t="s">
        <v>667</v>
      </c>
      <c r="C526" s="174">
        <v>1</v>
      </c>
      <c r="D526" s="5" t="s">
        <v>668</v>
      </c>
      <c r="E526" s="174">
        <v>1</v>
      </c>
      <c r="F526" s="172">
        <v>1</v>
      </c>
      <c r="G526" s="70">
        <v>12451</v>
      </c>
    </row>
    <row r="527" spans="1:7" ht="32.25" customHeight="1" x14ac:dyDescent="0.25">
      <c r="A527" s="7">
        <f t="shared" si="22"/>
        <v>503</v>
      </c>
      <c r="B527" s="40" t="s">
        <v>669</v>
      </c>
      <c r="C527" s="176">
        <v>1</v>
      </c>
      <c r="D527" s="52" t="s">
        <v>670</v>
      </c>
      <c r="E527" s="176">
        <v>1</v>
      </c>
      <c r="F527" s="177">
        <v>100</v>
      </c>
      <c r="G527" s="70">
        <v>0</v>
      </c>
    </row>
    <row r="528" spans="1:7" ht="31.5" customHeight="1" x14ac:dyDescent="0.2">
      <c r="A528" s="7">
        <f t="shared" si="22"/>
        <v>504</v>
      </c>
      <c r="B528" s="38" t="s">
        <v>671</v>
      </c>
      <c r="C528" s="41">
        <v>100</v>
      </c>
      <c r="D528" s="5" t="s">
        <v>672</v>
      </c>
      <c r="E528" s="41">
        <v>42</v>
      </c>
      <c r="F528" s="39">
        <v>42</v>
      </c>
      <c r="G528" s="178">
        <v>0</v>
      </c>
    </row>
    <row r="529" spans="1:7" ht="20.25" customHeight="1" x14ac:dyDescent="0.25">
      <c r="A529" s="7">
        <f t="shared" si="22"/>
        <v>505</v>
      </c>
      <c r="B529" s="38" t="s">
        <v>673</v>
      </c>
      <c r="C529" s="39">
        <v>100</v>
      </c>
      <c r="D529" s="41" t="s">
        <v>448</v>
      </c>
      <c r="E529" s="39">
        <v>97</v>
      </c>
      <c r="F529" s="41">
        <v>97</v>
      </c>
      <c r="G529" s="129">
        <v>12931</v>
      </c>
    </row>
    <row r="530" spans="1:7" ht="21" customHeight="1" x14ac:dyDescent="0.25">
      <c r="A530" s="7">
        <f t="shared" si="22"/>
        <v>506</v>
      </c>
      <c r="B530" s="38" t="s">
        <v>674</v>
      </c>
      <c r="C530" s="41">
        <v>100</v>
      </c>
      <c r="D530" s="39" t="s">
        <v>458</v>
      </c>
      <c r="E530" s="41">
        <v>50</v>
      </c>
      <c r="F530" s="39">
        <v>50</v>
      </c>
      <c r="G530" s="129">
        <v>37006.400000000001</v>
      </c>
    </row>
    <row r="531" spans="1:7" ht="22.5" customHeight="1" x14ac:dyDescent="0.25">
      <c r="A531" s="7">
        <f t="shared" si="22"/>
        <v>507</v>
      </c>
      <c r="B531" s="38" t="s">
        <v>675</v>
      </c>
      <c r="C531" s="39">
        <v>100</v>
      </c>
      <c r="D531" s="52" t="s">
        <v>676</v>
      </c>
      <c r="E531" s="39">
        <v>5</v>
      </c>
      <c r="F531" s="41">
        <v>5</v>
      </c>
      <c r="G531" s="129">
        <v>28809.1</v>
      </c>
    </row>
    <row r="532" spans="1:7" ht="32.25" customHeight="1" x14ac:dyDescent="0.25">
      <c r="A532" s="7">
        <f t="shared" si="22"/>
        <v>508</v>
      </c>
      <c r="B532" s="38" t="s">
        <v>677</v>
      </c>
      <c r="C532" s="41">
        <v>100</v>
      </c>
      <c r="D532" s="39" t="s">
        <v>462</v>
      </c>
      <c r="E532" s="41">
        <v>11</v>
      </c>
      <c r="F532" s="39">
        <v>11</v>
      </c>
      <c r="G532" s="129">
        <v>26059.8</v>
      </c>
    </row>
    <row r="533" spans="1:7" ht="20.25" customHeight="1" x14ac:dyDescent="0.25">
      <c r="A533" s="7">
        <f t="shared" si="22"/>
        <v>509</v>
      </c>
      <c r="B533" s="38" t="s">
        <v>678</v>
      </c>
      <c r="C533" s="39">
        <v>100</v>
      </c>
      <c r="D533" s="52" t="s">
        <v>676</v>
      </c>
      <c r="E533" s="39">
        <v>11</v>
      </c>
      <c r="F533" s="41">
        <v>11</v>
      </c>
      <c r="G533" s="129">
        <v>65364.5</v>
      </c>
    </row>
    <row r="534" spans="1:7" ht="23.25" customHeight="1" x14ac:dyDescent="0.25">
      <c r="A534" s="7">
        <f t="shared" si="22"/>
        <v>510</v>
      </c>
      <c r="B534" s="38" t="s">
        <v>679</v>
      </c>
      <c r="C534" s="41">
        <v>100</v>
      </c>
      <c r="D534" s="5" t="s">
        <v>676</v>
      </c>
      <c r="E534" s="41">
        <v>5</v>
      </c>
      <c r="F534" s="39">
        <v>5</v>
      </c>
      <c r="G534" s="129">
        <v>10492.7</v>
      </c>
    </row>
    <row r="535" spans="1:7" ht="33" customHeight="1" x14ac:dyDescent="0.25">
      <c r="A535" s="7">
        <f t="shared" si="22"/>
        <v>511</v>
      </c>
      <c r="B535" s="38" t="s">
        <v>680</v>
      </c>
      <c r="C535" s="39">
        <v>100</v>
      </c>
      <c r="D535" s="41" t="s">
        <v>462</v>
      </c>
      <c r="E535" s="39">
        <v>100</v>
      </c>
      <c r="F535" s="41">
        <v>100</v>
      </c>
      <c r="G535" s="129">
        <v>17775</v>
      </c>
    </row>
    <row r="536" spans="1:7" ht="33" customHeight="1" x14ac:dyDescent="0.25">
      <c r="A536" s="7">
        <f t="shared" si="22"/>
        <v>512</v>
      </c>
      <c r="B536" s="38" t="s">
        <v>681</v>
      </c>
      <c r="C536" s="41">
        <v>100</v>
      </c>
      <c r="D536" s="39" t="s">
        <v>462</v>
      </c>
      <c r="E536" s="41">
        <v>5</v>
      </c>
      <c r="F536" s="39">
        <v>5</v>
      </c>
      <c r="G536" s="129">
        <v>13466.3</v>
      </c>
    </row>
    <row r="537" spans="1:7" x14ac:dyDescent="0.25">
      <c r="A537" s="7">
        <f t="shared" si="22"/>
        <v>513</v>
      </c>
      <c r="B537" s="38" t="s">
        <v>682</v>
      </c>
      <c r="C537" s="39">
        <v>100</v>
      </c>
      <c r="D537" s="52" t="s">
        <v>676</v>
      </c>
      <c r="E537" s="39">
        <v>5</v>
      </c>
      <c r="F537" s="41">
        <v>5</v>
      </c>
      <c r="G537" s="129">
        <v>23248.799999999999</v>
      </c>
    </row>
    <row r="538" spans="1:7" ht="30" customHeight="1" x14ac:dyDescent="0.25">
      <c r="A538" s="7">
        <f t="shared" si="22"/>
        <v>514</v>
      </c>
      <c r="B538" s="38" t="s">
        <v>683</v>
      </c>
      <c r="C538" s="41">
        <v>100</v>
      </c>
      <c r="D538" s="39" t="s">
        <v>462</v>
      </c>
      <c r="E538" s="41">
        <v>5</v>
      </c>
      <c r="F538" s="39">
        <v>5</v>
      </c>
      <c r="G538" s="129">
        <v>15065.3</v>
      </c>
    </row>
    <row r="539" spans="1:7" x14ac:dyDescent="0.25">
      <c r="A539" s="7">
        <f t="shared" si="22"/>
        <v>515</v>
      </c>
      <c r="B539" s="38" t="s">
        <v>684</v>
      </c>
      <c r="C539" s="39">
        <v>100</v>
      </c>
      <c r="D539" s="52" t="s">
        <v>676</v>
      </c>
      <c r="E539" s="39">
        <v>5</v>
      </c>
      <c r="F539" s="41">
        <v>5</v>
      </c>
      <c r="G539" s="129">
        <v>16352.4</v>
      </c>
    </row>
    <row r="540" spans="1:7" x14ac:dyDescent="0.25">
      <c r="A540" s="7">
        <f t="shared" si="22"/>
        <v>516</v>
      </c>
      <c r="B540" s="38" t="s">
        <v>685</v>
      </c>
      <c r="C540" s="41">
        <v>100</v>
      </c>
      <c r="D540" s="5" t="s">
        <v>676</v>
      </c>
      <c r="E540" s="41">
        <v>5</v>
      </c>
      <c r="F540" s="39">
        <v>5</v>
      </c>
      <c r="G540" s="129">
        <v>8453</v>
      </c>
    </row>
    <row r="541" spans="1:7" x14ac:dyDescent="0.25">
      <c r="A541" s="7">
        <f t="shared" ref="A541:A572" si="23">A540+1</f>
        <v>517</v>
      </c>
      <c r="B541" s="38" t="s">
        <v>686</v>
      </c>
      <c r="C541" s="39">
        <v>100</v>
      </c>
      <c r="D541" s="52" t="s">
        <v>676</v>
      </c>
      <c r="E541" s="39">
        <v>5</v>
      </c>
      <c r="F541" s="41">
        <v>5</v>
      </c>
      <c r="G541" s="129">
        <v>8782.7999999999993</v>
      </c>
    </row>
    <row r="542" spans="1:7" x14ac:dyDescent="0.25">
      <c r="A542" s="7">
        <f t="shared" si="23"/>
        <v>518</v>
      </c>
      <c r="B542" s="38" t="s">
        <v>687</v>
      </c>
      <c r="C542" s="41">
        <v>100</v>
      </c>
      <c r="D542" s="5" t="s">
        <v>676</v>
      </c>
      <c r="E542" s="41">
        <v>5</v>
      </c>
      <c r="F542" s="39">
        <v>5</v>
      </c>
      <c r="G542" s="129">
        <v>26735</v>
      </c>
    </row>
    <row r="543" spans="1:7" x14ac:dyDescent="0.25">
      <c r="A543" s="7">
        <f t="shared" si="23"/>
        <v>519</v>
      </c>
      <c r="B543" s="38" t="s">
        <v>688</v>
      </c>
      <c r="C543" s="39">
        <v>100</v>
      </c>
      <c r="D543" s="52" t="s">
        <v>676</v>
      </c>
      <c r="E543" s="39">
        <v>5</v>
      </c>
      <c r="F543" s="41">
        <v>5</v>
      </c>
      <c r="G543" s="129">
        <v>17127.900000000001</v>
      </c>
    </row>
    <row r="544" spans="1:7" x14ac:dyDescent="0.25">
      <c r="A544" s="7">
        <f t="shared" si="23"/>
        <v>520</v>
      </c>
      <c r="B544" s="38" t="s">
        <v>689</v>
      </c>
      <c r="C544" s="41">
        <v>100</v>
      </c>
      <c r="D544" s="5" t="s">
        <v>676</v>
      </c>
      <c r="E544" s="41">
        <v>5</v>
      </c>
      <c r="F544" s="39">
        <v>5</v>
      </c>
      <c r="G544" s="129">
        <v>11672</v>
      </c>
    </row>
    <row r="545" spans="1:7" x14ac:dyDescent="0.25">
      <c r="A545" s="7">
        <f t="shared" si="23"/>
        <v>521</v>
      </c>
      <c r="B545" s="38" t="s">
        <v>690</v>
      </c>
      <c r="C545" s="39">
        <v>100</v>
      </c>
      <c r="D545" s="52" t="s">
        <v>676</v>
      </c>
      <c r="E545" s="39">
        <v>5</v>
      </c>
      <c r="F545" s="41">
        <v>5</v>
      </c>
      <c r="G545" s="129">
        <v>12099.9</v>
      </c>
    </row>
    <row r="546" spans="1:7" x14ac:dyDescent="0.25">
      <c r="A546" s="7">
        <f t="shared" si="23"/>
        <v>522</v>
      </c>
      <c r="B546" s="38" t="s">
        <v>691</v>
      </c>
      <c r="C546" s="41">
        <v>100</v>
      </c>
      <c r="D546" s="5" t="s">
        <v>676</v>
      </c>
      <c r="E546" s="41">
        <v>5</v>
      </c>
      <c r="F546" s="39">
        <v>5</v>
      </c>
      <c r="G546" s="129">
        <v>13153.3</v>
      </c>
    </row>
    <row r="547" spans="1:7" x14ac:dyDescent="0.25">
      <c r="A547" s="7">
        <f t="shared" si="23"/>
        <v>523</v>
      </c>
      <c r="B547" s="38" t="s">
        <v>692</v>
      </c>
      <c r="C547" s="39">
        <v>100</v>
      </c>
      <c r="D547" s="52" t="s">
        <v>676</v>
      </c>
      <c r="E547" s="39">
        <v>5</v>
      </c>
      <c r="F547" s="41">
        <v>5</v>
      </c>
      <c r="G547" s="129">
        <v>17891.400000000001</v>
      </c>
    </row>
    <row r="548" spans="1:7" x14ac:dyDescent="0.25">
      <c r="A548" s="7">
        <f t="shared" si="23"/>
        <v>524</v>
      </c>
      <c r="B548" s="38" t="s">
        <v>693</v>
      </c>
      <c r="C548" s="41">
        <v>100</v>
      </c>
      <c r="D548" s="5" t="s">
        <v>676</v>
      </c>
      <c r="E548" s="41">
        <v>5</v>
      </c>
      <c r="F548" s="39">
        <v>5</v>
      </c>
      <c r="G548" s="129">
        <v>23269.8</v>
      </c>
    </row>
    <row r="549" spans="1:7" x14ac:dyDescent="0.25">
      <c r="A549" s="7">
        <f t="shared" si="23"/>
        <v>525</v>
      </c>
      <c r="B549" s="38" t="s">
        <v>694</v>
      </c>
      <c r="C549" s="39">
        <v>100</v>
      </c>
      <c r="D549" s="52" t="s">
        <v>676</v>
      </c>
      <c r="E549" s="39">
        <v>5</v>
      </c>
      <c r="F549" s="41">
        <v>5</v>
      </c>
      <c r="G549" s="129">
        <v>31544.1</v>
      </c>
    </row>
    <row r="550" spans="1:7" ht="38.25" x14ac:dyDescent="0.25">
      <c r="A550" s="7">
        <f t="shared" si="23"/>
        <v>526</v>
      </c>
      <c r="B550" s="38" t="s">
        <v>695</v>
      </c>
      <c r="C550" s="41">
        <v>100</v>
      </c>
      <c r="D550" s="39" t="s">
        <v>462</v>
      </c>
      <c r="E550" s="41">
        <v>100</v>
      </c>
      <c r="F550" s="39">
        <v>100</v>
      </c>
      <c r="G550" s="129">
        <v>19332.400000000001</v>
      </c>
    </row>
    <row r="551" spans="1:7" ht="38.25" x14ac:dyDescent="0.25">
      <c r="A551" s="7">
        <f t="shared" si="23"/>
        <v>527</v>
      </c>
      <c r="B551" s="38" t="s">
        <v>696</v>
      </c>
      <c r="C551" s="39">
        <v>100</v>
      </c>
      <c r="D551" s="41" t="s">
        <v>462</v>
      </c>
      <c r="E551" s="39">
        <v>11</v>
      </c>
      <c r="F551" s="41">
        <v>11</v>
      </c>
      <c r="G551" s="129">
        <v>33464.199999999997</v>
      </c>
    </row>
    <row r="552" spans="1:7" x14ac:dyDescent="0.25">
      <c r="A552" s="7">
        <f t="shared" si="23"/>
        <v>528</v>
      </c>
      <c r="B552" s="38" t="s">
        <v>697</v>
      </c>
      <c r="C552" s="41">
        <v>100</v>
      </c>
      <c r="D552" s="5" t="s">
        <v>676</v>
      </c>
      <c r="E552" s="41">
        <v>11</v>
      </c>
      <c r="F552" s="39">
        <v>11</v>
      </c>
      <c r="G552" s="129">
        <v>42325.3</v>
      </c>
    </row>
    <row r="553" spans="1:7" ht="38.25" x14ac:dyDescent="0.25">
      <c r="A553" s="7">
        <f t="shared" si="23"/>
        <v>529</v>
      </c>
      <c r="B553" s="38" t="s">
        <v>698</v>
      </c>
      <c r="C553" s="39">
        <v>100</v>
      </c>
      <c r="D553" s="41" t="s">
        <v>462</v>
      </c>
      <c r="E553" s="39">
        <v>11</v>
      </c>
      <c r="F553" s="41">
        <v>11</v>
      </c>
      <c r="G553" s="129">
        <v>43282.1</v>
      </c>
    </row>
    <row r="554" spans="1:7" ht="38.25" x14ac:dyDescent="0.25">
      <c r="A554" s="7">
        <f t="shared" si="23"/>
        <v>530</v>
      </c>
      <c r="B554" s="38" t="s">
        <v>699</v>
      </c>
      <c r="C554" s="41">
        <v>100</v>
      </c>
      <c r="D554" s="39" t="s">
        <v>462</v>
      </c>
      <c r="E554" s="41">
        <v>11</v>
      </c>
      <c r="F554" s="39">
        <v>11</v>
      </c>
      <c r="G554" s="129">
        <v>64014.1</v>
      </c>
    </row>
    <row r="555" spans="1:7" ht="38.25" x14ac:dyDescent="0.25">
      <c r="A555" s="7">
        <f t="shared" si="23"/>
        <v>531</v>
      </c>
      <c r="B555" s="38" t="s">
        <v>700</v>
      </c>
      <c r="C555" s="39">
        <v>100</v>
      </c>
      <c r="D555" s="41" t="s">
        <v>462</v>
      </c>
      <c r="E555" s="39">
        <v>11</v>
      </c>
      <c r="F555" s="41">
        <v>11</v>
      </c>
      <c r="G555" s="129">
        <v>60735.1</v>
      </c>
    </row>
    <row r="556" spans="1:7" ht="38.25" x14ac:dyDescent="0.25">
      <c r="A556" s="7">
        <f t="shared" si="23"/>
        <v>532</v>
      </c>
      <c r="B556" s="38" t="s">
        <v>701</v>
      </c>
      <c r="C556" s="41">
        <v>100</v>
      </c>
      <c r="D556" s="39" t="s">
        <v>462</v>
      </c>
      <c r="E556" s="41">
        <v>11</v>
      </c>
      <c r="F556" s="39">
        <v>11</v>
      </c>
      <c r="G556" s="129">
        <v>35079</v>
      </c>
    </row>
    <row r="557" spans="1:7" ht="38.25" x14ac:dyDescent="0.25">
      <c r="A557" s="7">
        <f t="shared" si="23"/>
        <v>533</v>
      </c>
      <c r="B557" s="38" t="s">
        <v>702</v>
      </c>
      <c r="C557" s="39">
        <v>100</v>
      </c>
      <c r="D557" s="41" t="s">
        <v>462</v>
      </c>
      <c r="E557" s="39">
        <v>11</v>
      </c>
      <c r="F557" s="41">
        <v>11</v>
      </c>
      <c r="G557" s="129">
        <v>33053.1</v>
      </c>
    </row>
    <row r="558" spans="1:7" ht="38.25" x14ac:dyDescent="0.25">
      <c r="A558" s="7">
        <f t="shared" si="23"/>
        <v>534</v>
      </c>
      <c r="B558" s="38" t="s">
        <v>703</v>
      </c>
      <c r="C558" s="41">
        <v>100</v>
      </c>
      <c r="D558" s="39" t="s">
        <v>462</v>
      </c>
      <c r="E558" s="41">
        <v>11</v>
      </c>
      <c r="F558" s="39">
        <v>11</v>
      </c>
      <c r="G558" s="129">
        <v>31161.3</v>
      </c>
    </row>
    <row r="559" spans="1:7" x14ac:dyDescent="0.25">
      <c r="A559" s="7">
        <f t="shared" si="23"/>
        <v>535</v>
      </c>
      <c r="B559" s="38" t="s">
        <v>704</v>
      </c>
      <c r="C559" s="39">
        <v>100</v>
      </c>
      <c r="D559" s="41" t="s">
        <v>705</v>
      </c>
      <c r="E559" s="39">
        <v>97</v>
      </c>
      <c r="F559" s="41">
        <v>97</v>
      </c>
      <c r="G559" s="129">
        <v>12090.6</v>
      </c>
    </row>
    <row r="560" spans="1:7" x14ac:dyDescent="0.25">
      <c r="A560" s="7">
        <f t="shared" si="23"/>
        <v>536</v>
      </c>
      <c r="B560" s="38" t="s">
        <v>706</v>
      </c>
      <c r="C560" s="41">
        <v>100</v>
      </c>
      <c r="D560" s="39" t="s">
        <v>707</v>
      </c>
      <c r="E560" s="41">
        <v>67</v>
      </c>
      <c r="F560" s="39">
        <v>67</v>
      </c>
      <c r="G560" s="129">
        <v>2921.4</v>
      </c>
    </row>
    <row r="561" spans="1:7" x14ac:dyDescent="0.25">
      <c r="A561" s="7">
        <f t="shared" si="23"/>
        <v>537</v>
      </c>
      <c r="B561" s="38" t="s">
        <v>708</v>
      </c>
      <c r="C561" s="39">
        <v>100</v>
      </c>
      <c r="D561" s="41" t="s">
        <v>458</v>
      </c>
      <c r="E561" s="39">
        <v>50</v>
      </c>
      <c r="F561" s="41">
        <v>50</v>
      </c>
      <c r="G561" s="129">
        <v>12657</v>
      </c>
    </row>
    <row r="562" spans="1:7" ht="25.5" x14ac:dyDescent="0.25">
      <c r="A562" s="7">
        <f t="shared" si="23"/>
        <v>538</v>
      </c>
      <c r="B562" s="38" t="s">
        <v>709</v>
      </c>
      <c r="C562" s="41">
        <v>100</v>
      </c>
      <c r="D562" s="39" t="s">
        <v>710</v>
      </c>
      <c r="E562" s="41">
        <v>45</v>
      </c>
      <c r="F562" s="39">
        <v>45</v>
      </c>
      <c r="G562" s="129">
        <v>33722.300000000003</v>
      </c>
    </row>
    <row r="563" spans="1:7" ht="25.5" x14ac:dyDescent="0.25">
      <c r="A563" s="7">
        <f t="shared" si="23"/>
        <v>539</v>
      </c>
      <c r="B563" s="38" t="s">
        <v>711</v>
      </c>
      <c r="C563" s="39">
        <v>100</v>
      </c>
      <c r="D563" s="41" t="s">
        <v>710</v>
      </c>
      <c r="E563" s="39">
        <v>87</v>
      </c>
      <c r="F563" s="41">
        <v>87</v>
      </c>
      <c r="G563" s="129">
        <v>6902.6</v>
      </c>
    </row>
    <row r="564" spans="1:7" ht="25.5" x14ac:dyDescent="0.25">
      <c r="A564" s="7">
        <f t="shared" si="23"/>
        <v>540</v>
      </c>
      <c r="B564" s="38" t="s">
        <v>712</v>
      </c>
      <c r="C564" s="41">
        <v>100</v>
      </c>
      <c r="D564" s="39" t="s">
        <v>713</v>
      </c>
      <c r="E564" s="41">
        <v>68</v>
      </c>
      <c r="F564" s="39">
        <v>68</v>
      </c>
      <c r="G564" s="129">
        <v>4484.2</v>
      </c>
    </row>
    <row r="565" spans="1:7" ht="38.25" x14ac:dyDescent="0.25">
      <c r="A565" s="7">
        <f t="shared" si="23"/>
        <v>541</v>
      </c>
      <c r="B565" s="38" t="s">
        <v>714</v>
      </c>
      <c r="C565" s="39"/>
      <c r="D565" s="41" t="s">
        <v>715</v>
      </c>
      <c r="E565" s="39"/>
      <c r="F565" s="41"/>
      <c r="G565" s="129">
        <v>6306.7</v>
      </c>
    </row>
    <row r="566" spans="1:7" ht="25.5" x14ac:dyDescent="0.25">
      <c r="A566" s="7">
        <f t="shared" si="23"/>
        <v>542</v>
      </c>
      <c r="B566" s="38" t="s">
        <v>716</v>
      </c>
      <c r="C566" s="41"/>
      <c r="D566" s="39" t="s">
        <v>717</v>
      </c>
      <c r="E566" s="41"/>
      <c r="F566" s="39"/>
      <c r="G566" s="129">
        <v>25981.9</v>
      </c>
    </row>
    <row r="567" spans="1:7" ht="25.5" x14ac:dyDescent="0.25">
      <c r="A567" s="7">
        <f t="shared" si="23"/>
        <v>543</v>
      </c>
      <c r="B567" s="38" t="s">
        <v>718</v>
      </c>
      <c r="C567" s="39">
        <v>100</v>
      </c>
      <c r="D567" s="41" t="s">
        <v>710</v>
      </c>
      <c r="E567" s="39">
        <v>100</v>
      </c>
      <c r="F567" s="41">
        <v>100</v>
      </c>
      <c r="G567" s="129"/>
    </row>
    <row r="568" spans="1:7" ht="25.5" x14ac:dyDescent="0.2">
      <c r="A568" s="7">
        <f t="shared" si="23"/>
        <v>544</v>
      </c>
      <c r="B568" s="38" t="s">
        <v>719</v>
      </c>
      <c r="C568" s="41">
        <v>100</v>
      </c>
      <c r="D568" s="179" t="s">
        <v>720</v>
      </c>
      <c r="E568" s="41">
        <v>100</v>
      </c>
      <c r="F568" s="39">
        <v>100</v>
      </c>
      <c r="G568" s="178">
        <v>0</v>
      </c>
    </row>
    <row r="569" spans="1:7" x14ac:dyDescent="0.2">
      <c r="A569" s="7">
        <f t="shared" si="23"/>
        <v>545</v>
      </c>
      <c r="B569" s="38" t="s">
        <v>721</v>
      </c>
      <c r="C569" s="39">
        <v>100</v>
      </c>
      <c r="D569" s="41" t="s">
        <v>722</v>
      </c>
      <c r="E569" s="39">
        <v>100</v>
      </c>
      <c r="F569" s="41">
        <v>100</v>
      </c>
      <c r="G569" s="178">
        <v>25000</v>
      </c>
    </row>
    <row r="570" spans="1:7" ht="38.25" x14ac:dyDescent="0.2">
      <c r="A570" s="7">
        <f t="shared" si="23"/>
        <v>546</v>
      </c>
      <c r="B570" s="38" t="s">
        <v>723</v>
      </c>
      <c r="C570" s="41">
        <v>100</v>
      </c>
      <c r="D570" s="179" t="s">
        <v>454</v>
      </c>
      <c r="E570" s="41">
        <v>100</v>
      </c>
      <c r="F570" s="39">
        <v>100</v>
      </c>
      <c r="G570" s="178">
        <v>0</v>
      </c>
    </row>
    <row r="571" spans="1:7" ht="22.5" customHeight="1" x14ac:dyDescent="0.2">
      <c r="A571" s="7">
        <f t="shared" si="23"/>
        <v>547</v>
      </c>
      <c r="B571" s="75" t="s">
        <v>724</v>
      </c>
      <c r="C571" s="77">
        <v>100</v>
      </c>
      <c r="D571" s="76" t="s">
        <v>212</v>
      </c>
      <c r="E571" s="77">
        <v>30</v>
      </c>
      <c r="F571" s="82">
        <v>30</v>
      </c>
      <c r="G571" s="178">
        <v>4800</v>
      </c>
    </row>
    <row r="572" spans="1:7" ht="20.25" customHeight="1" x14ac:dyDescent="0.2">
      <c r="A572" s="7">
        <f t="shared" si="23"/>
        <v>548</v>
      </c>
      <c r="B572" s="75" t="s">
        <v>725</v>
      </c>
      <c r="C572" s="76">
        <v>100</v>
      </c>
      <c r="D572" s="77" t="s">
        <v>726</v>
      </c>
      <c r="E572" s="76">
        <v>20</v>
      </c>
      <c r="F572" s="85">
        <v>20</v>
      </c>
      <c r="G572" s="178">
        <v>5413.26</v>
      </c>
    </row>
    <row r="573" spans="1:7" ht="45" customHeight="1" x14ac:dyDescent="0.25">
      <c r="A573" s="348" t="s">
        <v>727</v>
      </c>
      <c r="B573" s="348"/>
      <c r="C573" s="348"/>
      <c r="D573" s="348"/>
      <c r="E573" s="348"/>
      <c r="F573" s="348"/>
      <c r="G573" s="348"/>
    </row>
    <row r="574" spans="1:7" ht="40.9" customHeight="1" x14ac:dyDescent="0.25">
      <c r="A574" s="7">
        <f>A572+1</f>
        <v>549</v>
      </c>
      <c r="B574" s="38" t="s">
        <v>728</v>
      </c>
      <c r="C574" s="41">
        <v>100</v>
      </c>
      <c r="D574" s="39" t="s">
        <v>729</v>
      </c>
      <c r="E574" s="41">
        <v>11.7</v>
      </c>
      <c r="F574" s="39">
        <v>12</v>
      </c>
      <c r="G574" s="90">
        <v>12214.1</v>
      </c>
    </row>
    <row r="575" spans="1:7" ht="23.45" customHeight="1" x14ac:dyDescent="0.25">
      <c r="A575" s="7">
        <f t="shared" ref="A575:A592" si="24">A574+1</f>
        <v>550</v>
      </c>
      <c r="B575" s="38" t="s">
        <v>730</v>
      </c>
      <c r="C575" s="39">
        <v>100</v>
      </c>
      <c r="D575" s="41" t="s">
        <v>729</v>
      </c>
      <c r="E575" s="39">
        <v>22.1</v>
      </c>
      <c r="F575" s="41">
        <v>22</v>
      </c>
      <c r="G575" s="90">
        <v>18377.3</v>
      </c>
    </row>
    <row r="576" spans="1:7" ht="25.9" customHeight="1" x14ac:dyDescent="0.25">
      <c r="A576" s="7">
        <f t="shared" si="24"/>
        <v>551</v>
      </c>
      <c r="B576" s="38" t="s">
        <v>731</v>
      </c>
      <c r="C576" s="41">
        <v>100</v>
      </c>
      <c r="D576" s="39" t="s">
        <v>729</v>
      </c>
      <c r="E576" s="41">
        <v>24.3</v>
      </c>
      <c r="F576" s="39">
        <v>24.1</v>
      </c>
      <c r="G576" s="90">
        <v>22310.7</v>
      </c>
    </row>
    <row r="577" spans="1:7" ht="25.5" x14ac:dyDescent="0.25">
      <c r="A577" s="7">
        <f t="shared" si="24"/>
        <v>552</v>
      </c>
      <c r="B577" s="38" t="s">
        <v>732</v>
      </c>
      <c r="C577" s="39">
        <v>100</v>
      </c>
      <c r="D577" s="41" t="s">
        <v>733</v>
      </c>
      <c r="E577" s="39" t="s">
        <v>734</v>
      </c>
      <c r="F577" s="41" t="s">
        <v>735</v>
      </c>
      <c r="G577" s="90">
        <v>28358.400000000001</v>
      </c>
    </row>
    <row r="578" spans="1:7" ht="24" customHeight="1" x14ac:dyDescent="0.25">
      <c r="A578" s="7">
        <f t="shared" si="24"/>
        <v>553</v>
      </c>
      <c r="B578" s="38" t="s">
        <v>736</v>
      </c>
      <c r="C578" s="41">
        <v>100</v>
      </c>
      <c r="D578" s="39" t="s">
        <v>737</v>
      </c>
      <c r="E578" s="41" t="s">
        <v>738</v>
      </c>
      <c r="F578" s="39" t="s">
        <v>739</v>
      </c>
      <c r="G578" s="90">
        <v>33293.800000000003</v>
      </c>
    </row>
    <row r="579" spans="1:7" ht="25.9" customHeight="1" x14ac:dyDescent="0.25">
      <c r="A579" s="7">
        <f t="shared" si="24"/>
        <v>554</v>
      </c>
      <c r="B579" s="38" t="s">
        <v>740</v>
      </c>
      <c r="C579" s="39">
        <v>100</v>
      </c>
      <c r="D579" s="41" t="s">
        <v>741</v>
      </c>
      <c r="E579" s="39">
        <v>46.4</v>
      </c>
      <c r="F579" s="41">
        <v>44.2</v>
      </c>
      <c r="G579" s="90">
        <v>61678.3</v>
      </c>
    </row>
    <row r="580" spans="1:7" ht="39.6" customHeight="1" x14ac:dyDescent="0.25">
      <c r="A580" s="7">
        <f t="shared" si="24"/>
        <v>555</v>
      </c>
      <c r="B580" s="38" t="s">
        <v>742</v>
      </c>
      <c r="C580" s="41">
        <v>100</v>
      </c>
      <c r="D580" s="39" t="s">
        <v>737</v>
      </c>
      <c r="E580" s="41" t="s">
        <v>743</v>
      </c>
      <c r="F580" s="39" t="s">
        <v>744</v>
      </c>
      <c r="G580" s="90">
        <v>20154.8</v>
      </c>
    </row>
    <row r="581" spans="1:7" ht="39.6" customHeight="1" x14ac:dyDescent="0.25">
      <c r="A581" s="7">
        <f t="shared" si="24"/>
        <v>556</v>
      </c>
      <c r="B581" s="38" t="s">
        <v>745</v>
      </c>
      <c r="C581" s="39">
        <v>100</v>
      </c>
      <c r="D581" s="41" t="s">
        <v>737</v>
      </c>
      <c r="E581" s="39" t="s">
        <v>746</v>
      </c>
      <c r="F581" s="41" t="s">
        <v>747</v>
      </c>
      <c r="G581" s="90">
        <v>23514.799999999999</v>
      </c>
    </row>
    <row r="582" spans="1:7" x14ac:dyDescent="0.25">
      <c r="A582" s="7">
        <f t="shared" si="24"/>
        <v>557</v>
      </c>
      <c r="B582" s="38" t="s">
        <v>748</v>
      </c>
      <c r="C582" s="41">
        <v>100</v>
      </c>
      <c r="D582" s="39" t="s">
        <v>737</v>
      </c>
      <c r="E582" s="41" t="s">
        <v>749</v>
      </c>
      <c r="F582" s="39" t="s">
        <v>750</v>
      </c>
      <c r="G582" s="90">
        <v>17281.099999999999</v>
      </c>
    </row>
    <row r="583" spans="1:7" ht="40.9" customHeight="1" x14ac:dyDescent="0.25">
      <c r="A583" s="7">
        <f t="shared" si="24"/>
        <v>558</v>
      </c>
      <c r="B583" s="38" t="s">
        <v>751</v>
      </c>
      <c r="C583" s="39">
        <v>100</v>
      </c>
      <c r="D583" s="41" t="s">
        <v>737</v>
      </c>
      <c r="E583" s="39" t="s">
        <v>752</v>
      </c>
      <c r="F583" s="41" t="s">
        <v>753</v>
      </c>
      <c r="G583" s="90">
        <v>31665.599999999999</v>
      </c>
    </row>
    <row r="584" spans="1:7" ht="39" customHeight="1" x14ac:dyDescent="0.25">
      <c r="A584" s="7">
        <f t="shared" si="24"/>
        <v>559</v>
      </c>
      <c r="B584" s="38" t="s">
        <v>754</v>
      </c>
      <c r="C584" s="41">
        <v>100</v>
      </c>
      <c r="D584" s="39" t="s">
        <v>741</v>
      </c>
      <c r="E584" s="41">
        <v>2.2999999999999998</v>
      </c>
      <c r="F584" s="39">
        <v>2.2999999999999998</v>
      </c>
      <c r="G584" s="90">
        <v>13497.7</v>
      </c>
    </row>
    <row r="585" spans="1:7" ht="29.45" customHeight="1" x14ac:dyDescent="0.25">
      <c r="A585" s="7">
        <f t="shared" si="24"/>
        <v>560</v>
      </c>
      <c r="B585" s="38" t="s">
        <v>755</v>
      </c>
      <c r="C585" s="39">
        <v>100</v>
      </c>
      <c r="D585" s="41" t="s">
        <v>741</v>
      </c>
      <c r="E585" s="39">
        <v>14</v>
      </c>
      <c r="F585" s="41">
        <v>16.399999999999999</v>
      </c>
      <c r="G585" s="90">
        <v>30222.9</v>
      </c>
    </row>
    <row r="586" spans="1:7" ht="39.6" customHeight="1" x14ac:dyDescent="0.25">
      <c r="A586" s="7">
        <f t="shared" si="24"/>
        <v>561</v>
      </c>
      <c r="B586" s="38" t="s">
        <v>756</v>
      </c>
      <c r="C586" s="41">
        <v>100</v>
      </c>
      <c r="D586" s="39" t="s">
        <v>757</v>
      </c>
      <c r="E586" s="41">
        <v>100</v>
      </c>
      <c r="F586" s="39">
        <v>100</v>
      </c>
      <c r="G586" s="90">
        <v>24410.9</v>
      </c>
    </row>
    <row r="587" spans="1:7" ht="38.25" x14ac:dyDescent="0.25">
      <c r="A587" s="7">
        <f t="shared" si="24"/>
        <v>562</v>
      </c>
      <c r="B587" s="38" t="s">
        <v>758</v>
      </c>
      <c r="C587" s="39"/>
      <c r="D587" s="41" t="s">
        <v>759</v>
      </c>
      <c r="E587" s="39">
        <v>100</v>
      </c>
      <c r="F587" s="41">
        <v>100</v>
      </c>
      <c r="G587" s="90">
        <v>29134.3</v>
      </c>
    </row>
    <row r="588" spans="1:7" ht="40.9" customHeight="1" x14ac:dyDescent="0.25">
      <c r="A588" s="7">
        <f t="shared" si="24"/>
        <v>563</v>
      </c>
      <c r="B588" s="38" t="s">
        <v>760</v>
      </c>
      <c r="C588" s="41">
        <v>100</v>
      </c>
      <c r="D588" s="39" t="s">
        <v>761</v>
      </c>
      <c r="E588" s="41">
        <v>31.5</v>
      </c>
      <c r="F588" s="39">
        <v>27</v>
      </c>
      <c r="G588" s="90">
        <v>16253.1</v>
      </c>
    </row>
    <row r="589" spans="1:7" ht="39.6" customHeight="1" x14ac:dyDescent="0.25">
      <c r="A589" s="7">
        <f t="shared" si="24"/>
        <v>564</v>
      </c>
      <c r="B589" s="38" t="s">
        <v>762</v>
      </c>
      <c r="C589" s="39">
        <v>100</v>
      </c>
      <c r="D589" s="41" t="s">
        <v>761</v>
      </c>
      <c r="E589" s="39">
        <v>46.5</v>
      </c>
      <c r="F589" s="41">
        <v>55</v>
      </c>
      <c r="G589" s="90">
        <v>20476</v>
      </c>
    </row>
    <row r="590" spans="1:7" ht="22.15" customHeight="1" x14ac:dyDescent="0.25">
      <c r="A590" s="7">
        <f t="shared" si="24"/>
        <v>565</v>
      </c>
      <c r="B590" s="38" t="s">
        <v>763</v>
      </c>
      <c r="C590" s="41">
        <v>100</v>
      </c>
      <c r="D590" s="39" t="s">
        <v>707</v>
      </c>
      <c r="E590" s="41">
        <v>100</v>
      </c>
      <c r="F590" s="39">
        <v>100</v>
      </c>
      <c r="G590" s="90">
        <v>17979.2</v>
      </c>
    </row>
    <row r="591" spans="1:7" ht="25.15" customHeight="1" x14ac:dyDescent="0.25">
      <c r="A591" s="7">
        <f t="shared" si="24"/>
        <v>566</v>
      </c>
      <c r="B591" s="38" t="s">
        <v>764</v>
      </c>
      <c r="C591" s="39">
        <v>100</v>
      </c>
      <c r="D591" s="41" t="s">
        <v>765</v>
      </c>
      <c r="E591" s="39">
        <v>22</v>
      </c>
      <c r="F591" s="41">
        <v>20</v>
      </c>
      <c r="G591" s="90">
        <v>0</v>
      </c>
    </row>
    <row r="592" spans="1:7" ht="23.25" customHeight="1" x14ac:dyDescent="0.25">
      <c r="A592" s="7">
        <f t="shared" si="24"/>
        <v>567</v>
      </c>
      <c r="B592" s="38" t="s">
        <v>766</v>
      </c>
      <c r="C592" s="41">
        <v>100</v>
      </c>
      <c r="D592" s="39" t="s">
        <v>722</v>
      </c>
      <c r="E592" s="41">
        <v>31</v>
      </c>
      <c r="F592" s="39">
        <v>33</v>
      </c>
      <c r="G592" s="90">
        <v>0</v>
      </c>
    </row>
    <row r="593" spans="1:7" ht="30" customHeight="1" x14ac:dyDescent="0.25">
      <c r="A593" s="348" t="s">
        <v>767</v>
      </c>
      <c r="B593" s="348"/>
      <c r="C593" s="348"/>
      <c r="D593" s="348"/>
      <c r="E593" s="348"/>
      <c r="F593" s="348"/>
      <c r="G593" s="348"/>
    </row>
    <row r="594" spans="1:7" ht="19.899999999999999" customHeight="1" x14ac:dyDescent="0.25">
      <c r="A594" s="7">
        <f>A592+1</f>
        <v>568</v>
      </c>
      <c r="B594" s="180" t="s">
        <v>768</v>
      </c>
      <c r="C594" s="181">
        <v>100</v>
      </c>
      <c r="D594" s="182" t="s">
        <v>97</v>
      </c>
      <c r="E594" s="181">
        <v>100</v>
      </c>
      <c r="F594" s="182">
        <v>100</v>
      </c>
      <c r="G594" s="182">
        <v>13663.9</v>
      </c>
    </row>
    <row r="595" spans="1:7" ht="20.45" customHeight="1" x14ac:dyDescent="0.25">
      <c r="A595" s="7">
        <f t="shared" ref="A595:A618" si="25">A594+1</f>
        <v>569</v>
      </c>
      <c r="B595" s="180" t="s">
        <v>769</v>
      </c>
      <c r="C595" s="182">
        <v>100</v>
      </c>
      <c r="D595" s="181" t="s">
        <v>97</v>
      </c>
      <c r="E595" s="182">
        <v>100</v>
      </c>
      <c r="F595" s="181">
        <v>100</v>
      </c>
      <c r="G595" s="182">
        <v>12567.8</v>
      </c>
    </row>
    <row r="596" spans="1:7" ht="20.45" customHeight="1" x14ac:dyDescent="0.25">
      <c r="A596" s="7">
        <f t="shared" si="25"/>
        <v>570</v>
      </c>
      <c r="B596" s="180" t="s">
        <v>770</v>
      </c>
      <c r="C596" s="181">
        <v>100</v>
      </c>
      <c r="D596" s="182" t="s">
        <v>97</v>
      </c>
      <c r="E596" s="181">
        <v>100</v>
      </c>
      <c r="F596" s="182">
        <v>100</v>
      </c>
      <c r="G596" s="182">
        <v>17810.900000000001</v>
      </c>
    </row>
    <row r="597" spans="1:7" ht="19.149999999999999" customHeight="1" x14ac:dyDescent="0.25">
      <c r="A597" s="7">
        <f t="shared" si="25"/>
        <v>571</v>
      </c>
      <c r="B597" s="180" t="s">
        <v>771</v>
      </c>
      <c r="C597" s="182">
        <v>100</v>
      </c>
      <c r="D597" s="181" t="s">
        <v>97</v>
      </c>
      <c r="E597" s="182">
        <v>100</v>
      </c>
      <c r="F597" s="181">
        <v>100</v>
      </c>
      <c r="G597" s="182">
        <v>15741.4</v>
      </c>
    </row>
    <row r="598" spans="1:7" ht="20.45" customHeight="1" x14ac:dyDescent="0.25">
      <c r="A598" s="7">
        <f t="shared" si="25"/>
        <v>572</v>
      </c>
      <c r="B598" s="180" t="s">
        <v>772</v>
      </c>
      <c r="C598" s="181">
        <v>100</v>
      </c>
      <c r="D598" s="182" t="s">
        <v>97</v>
      </c>
      <c r="E598" s="181">
        <v>100</v>
      </c>
      <c r="F598" s="182">
        <v>100</v>
      </c>
      <c r="G598" s="182">
        <v>19977.3</v>
      </c>
    </row>
    <row r="599" spans="1:7" ht="19.899999999999999" customHeight="1" x14ac:dyDescent="0.25">
      <c r="A599" s="7">
        <f t="shared" si="25"/>
        <v>573</v>
      </c>
      <c r="B599" s="180" t="s">
        <v>773</v>
      </c>
      <c r="C599" s="182">
        <v>100</v>
      </c>
      <c r="D599" s="181" t="s">
        <v>97</v>
      </c>
      <c r="E599" s="182">
        <v>100</v>
      </c>
      <c r="F599" s="181">
        <v>100</v>
      </c>
      <c r="G599" s="182">
        <v>11648.4</v>
      </c>
    </row>
    <row r="600" spans="1:7" ht="21.6" customHeight="1" x14ac:dyDescent="0.25">
      <c r="A600" s="7">
        <f t="shared" si="25"/>
        <v>574</v>
      </c>
      <c r="B600" s="180" t="s">
        <v>774</v>
      </c>
      <c r="C600" s="181">
        <v>100</v>
      </c>
      <c r="D600" s="182" t="s">
        <v>97</v>
      </c>
      <c r="E600" s="181">
        <v>100</v>
      </c>
      <c r="F600" s="182">
        <v>100</v>
      </c>
      <c r="G600" s="182">
        <v>13521.5</v>
      </c>
    </row>
    <row r="601" spans="1:7" ht="20.45" customHeight="1" x14ac:dyDescent="0.25">
      <c r="A601" s="7">
        <f t="shared" si="25"/>
        <v>575</v>
      </c>
      <c r="B601" s="180" t="s">
        <v>775</v>
      </c>
      <c r="C601" s="182">
        <v>100</v>
      </c>
      <c r="D601" s="181" t="s">
        <v>97</v>
      </c>
      <c r="E601" s="182">
        <v>100</v>
      </c>
      <c r="F601" s="181">
        <v>100</v>
      </c>
      <c r="G601" s="182">
        <v>23389.5</v>
      </c>
    </row>
    <row r="602" spans="1:7" ht="19.899999999999999" customHeight="1" x14ac:dyDescent="0.25">
      <c r="A602" s="7">
        <f t="shared" si="25"/>
        <v>576</v>
      </c>
      <c r="B602" s="180" t="s">
        <v>776</v>
      </c>
      <c r="C602" s="181">
        <v>100</v>
      </c>
      <c r="D602" s="182" t="s">
        <v>97</v>
      </c>
      <c r="E602" s="181">
        <v>100</v>
      </c>
      <c r="F602" s="182">
        <v>100</v>
      </c>
      <c r="G602" s="182">
        <v>15731.9</v>
      </c>
    </row>
    <row r="603" spans="1:7" ht="22.15" customHeight="1" x14ac:dyDescent="0.25">
      <c r="A603" s="7">
        <f t="shared" si="25"/>
        <v>577</v>
      </c>
      <c r="B603" s="180" t="s">
        <v>777</v>
      </c>
      <c r="C603" s="182">
        <v>100</v>
      </c>
      <c r="D603" s="181" t="s">
        <v>761</v>
      </c>
      <c r="E603" s="182">
        <v>100</v>
      </c>
      <c r="F603" s="181">
        <v>100</v>
      </c>
      <c r="G603" s="182">
        <v>13788.3</v>
      </c>
    </row>
    <row r="604" spans="1:7" ht="22.15" customHeight="1" x14ac:dyDescent="0.25">
      <c r="A604" s="7">
        <f t="shared" si="25"/>
        <v>578</v>
      </c>
      <c r="B604" s="180" t="s">
        <v>778</v>
      </c>
      <c r="C604" s="181">
        <v>100</v>
      </c>
      <c r="D604" s="182" t="s">
        <v>97</v>
      </c>
      <c r="E604" s="181">
        <v>100</v>
      </c>
      <c r="F604" s="182">
        <v>100</v>
      </c>
      <c r="G604" s="182">
        <v>31405.3</v>
      </c>
    </row>
    <row r="605" spans="1:7" ht="20.45" customHeight="1" x14ac:dyDescent="0.25">
      <c r="A605" s="7">
        <f t="shared" si="25"/>
        <v>579</v>
      </c>
      <c r="B605" s="180" t="s">
        <v>779</v>
      </c>
      <c r="C605" s="182">
        <v>100</v>
      </c>
      <c r="D605" s="181" t="s">
        <v>97</v>
      </c>
      <c r="E605" s="182">
        <v>100</v>
      </c>
      <c r="F605" s="181">
        <v>100</v>
      </c>
      <c r="G605" s="182">
        <v>28397.4</v>
      </c>
    </row>
    <row r="606" spans="1:7" ht="20.45" customHeight="1" x14ac:dyDescent="0.25">
      <c r="A606" s="7">
        <f t="shared" si="25"/>
        <v>580</v>
      </c>
      <c r="B606" s="180" t="s">
        <v>780</v>
      </c>
      <c r="C606" s="181">
        <v>100</v>
      </c>
      <c r="D606" s="182" t="s">
        <v>97</v>
      </c>
      <c r="E606" s="181">
        <v>100</v>
      </c>
      <c r="F606" s="182">
        <v>100</v>
      </c>
      <c r="G606" s="182">
        <v>36215.1</v>
      </c>
    </row>
    <row r="607" spans="1:7" ht="21.6" customHeight="1" x14ac:dyDescent="0.25">
      <c r="A607" s="7">
        <f t="shared" si="25"/>
        <v>581</v>
      </c>
      <c r="B607" s="180" t="s">
        <v>781</v>
      </c>
      <c r="C607" s="182">
        <v>100</v>
      </c>
      <c r="D607" s="181" t="s">
        <v>97</v>
      </c>
      <c r="E607" s="182">
        <v>100</v>
      </c>
      <c r="F607" s="181">
        <v>100</v>
      </c>
      <c r="G607" s="182">
        <v>13527.5</v>
      </c>
    </row>
    <row r="608" spans="1:7" ht="22.15" customHeight="1" x14ac:dyDescent="0.25">
      <c r="A608" s="7">
        <f t="shared" si="25"/>
        <v>582</v>
      </c>
      <c r="B608" s="180" t="s">
        <v>782</v>
      </c>
      <c r="C608" s="181">
        <v>100</v>
      </c>
      <c r="D608" s="182" t="s">
        <v>97</v>
      </c>
      <c r="E608" s="181">
        <v>100</v>
      </c>
      <c r="F608" s="182">
        <v>100</v>
      </c>
      <c r="G608" s="182">
        <v>34679.1</v>
      </c>
    </row>
    <row r="609" spans="1:8" ht="20.45" customHeight="1" x14ac:dyDescent="0.25">
      <c r="A609" s="7">
        <f t="shared" si="25"/>
        <v>583</v>
      </c>
      <c r="B609" s="180" t="s">
        <v>783</v>
      </c>
      <c r="C609" s="182">
        <v>100</v>
      </c>
      <c r="D609" s="181" t="s">
        <v>97</v>
      </c>
      <c r="E609" s="182">
        <v>100</v>
      </c>
      <c r="F609" s="181">
        <v>100</v>
      </c>
      <c r="G609" s="182">
        <v>15313.4</v>
      </c>
    </row>
    <row r="610" spans="1:8" ht="20.45" customHeight="1" x14ac:dyDescent="0.25">
      <c r="A610" s="7">
        <f t="shared" si="25"/>
        <v>584</v>
      </c>
      <c r="B610" s="180" t="s">
        <v>784</v>
      </c>
      <c r="C610" s="181">
        <v>100</v>
      </c>
      <c r="D610" s="182" t="s">
        <v>97</v>
      </c>
      <c r="E610" s="181">
        <v>100</v>
      </c>
      <c r="F610" s="182">
        <v>100</v>
      </c>
      <c r="G610" s="182">
        <v>11592.6</v>
      </c>
    </row>
    <row r="611" spans="1:8" ht="23.45" customHeight="1" x14ac:dyDescent="0.25">
      <c r="A611" s="7">
        <f t="shared" si="25"/>
        <v>585</v>
      </c>
      <c r="B611" s="180" t="s">
        <v>785</v>
      </c>
      <c r="C611" s="182">
        <v>100</v>
      </c>
      <c r="D611" s="181" t="s">
        <v>97</v>
      </c>
      <c r="E611" s="182">
        <v>100</v>
      </c>
      <c r="F611" s="181">
        <v>100</v>
      </c>
      <c r="G611" s="182">
        <v>18401.2</v>
      </c>
    </row>
    <row r="612" spans="1:8" ht="21.6" customHeight="1" x14ac:dyDescent="0.25">
      <c r="A612" s="7">
        <f t="shared" si="25"/>
        <v>586</v>
      </c>
      <c r="B612" s="180" t="s">
        <v>786</v>
      </c>
      <c r="C612" s="181">
        <v>100</v>
      </c>
      <c r="D612" s="182" t="s">
        <v>97</v>
      </c>
      <c r="E612" s="181">
        <v>100</v>
      </c>
      <c r="F612" s="182">
        <v>100</v>
      </c>
      <c r="G612" s="182">
        <v>13337.8</v>
      </c>
    </row>
    <row r="613" spans="1:8" ht="20.45" customHeight="1" x14ac:dyDescent="0.25">
      <c r="A613" s="7">
        <f t="shared" si="25"/>
        <v>587</v>
      </c>
      <c r="B613" s="180" t="s">
        <v>787</v>
      </c>
      <c r="C613" s="182">
        <v>100</v>
      </c>
      <c r="D613" s="181" t="s">
        <v>97</v>
      </c>
      <c r="E613" s="182">
        <v>100</v>
      </c>
      <c r="F613" s="181">
        <v>100</v>
      </c>
      <c r="G613" s="182">
        <v>15322.5</v>
      </c>
    </row>
    <row r="614" spans="1:8" ht="19.899999999999999" customHeight="1" x14ac:dyDescent="0.25">
      <c r="A614" s="7">
        <f t="shared" si="25"/>
        <v>588</v>
      </c>
      <c r="B614" s="180" t="s">
        <v>788</v>
      </c>
      <c r="C614" s="181">
        <v>100</v>
      </c>
      <c r="D614" s="182" t="s">
        <v>97</v>
      </c>
      <c r="E614" s="181">
        <v>100</v>
      </c>
      <c r="F614" s="182">
        <v>100</v>
      </c>
      <c r="G614" s="182">
        <v>11231.9</v>
      </c>
    </row>
    <row r="615" spans="1:8" ht="23.45" customHeight="1" x14ac:dyDescent="0.25">
      <c r="A615" s="7">
        <f t="shared" si="25"/>
        <v>589</v>
      </c>
      <c r="B615" s="180" t="s">
        <v>789</v>
      </c>
      <c r="C615" s="182">
        <v>100</v>
      </c>
      <c r="D615" s="181" t="s">
        <v>761</v>
      </c>
      <c r="E615" s="182">
        <v>100</v>
      </c>
      <c r="F615" s="181">
        <v>100</v>
      </c>
      <c r="G615" s="182">
        <v>1042.7</v>
      </c>
    </row>
    <row r="616" spans="1:8" ht="22.15" customHeight="1" x14ac:dyDescent="0.25">
      <c r="A616" s="7">
        <f t="shared" si="25"/>
        <v>590</v>
      </c>
      <c r="B616" s="180" t="s">
        <v>790</v>
      </c>
      <c r="C616" s="181">
        <v>100</v>
      </c>
      <c r="D616" s="182" t="s">
        <v>791</v>
      </c>
      <c r="E616" s="181">
        <v>100</v>
      </c>
      <c r="F616" s="182">
        <v>100</v>
      </c>
      <c r="G616" s="182">
        <v>15102.7</v>
      </c>
    </row>
    <row r="617" spans="1:8" ht="21.6" customHeight="1" x14ac:dyDescent="0.25">
      <c r="A617" s="7">
        <f t="shared" si="25"/>
        <v>591</v>
      </c>
      <c r="B617" s="180" t="s">
        <v>792</v>
      </c>
      <c r="C617" s="182">
        <v>100</v>
      </c>
      <c r="D617" s="181" t="s">
        <v>402</v>
      </c>
      <c r="E617" s="182">
        <v>100</v>
      </c>
      <c r="F617" s="181">
        <v>100</v>
      </c>
      <c r="G617" s="182">
        <v>13760.5</v>
      </c>
    </row>
    <row r="618" spans="1:8" ht="19.149999999999999" customHeight="1" x14ac:dyDescent="0.25">
      <c r="A618" s="7">
        <f t="shared" si="25"/>
        <v>592</v>
      </c>
      <c r="B618" s="180" t="s">
        <v>793</v>
      </c>
      <c r="C618" s="181">
        <v>100</v>
      </c>
      <c r="D618" s="182" t="s">
        <v>405</v>
      </c>
      <c r="E618" s="181">
        <v>100</v>
      </c>
      <c r="F618" s="182">
        <v>100</v>
      </c>
      <c r="G618" s="182">
        <v>32723.7</v>
      </c>
    </row>
    <row r="619" spans="1:8" ht="33.6" customHeight="1" x14ac:dyDescent="0.25">
      <c r="A619" s="348" t="s">
        <v>794</v>
      </c>
      <c r="B619" s="348"/>
      <c r="C619" s="348"/>
      <c r="D619" s="348"/>
      <c r="E619" s="348"/>
      <c r="F619" s="348"/>
      <c r="G619" s="348"/>
    </row>
    <row r="620" spans="1:8" ht="37.9" customHeight="1" x14ac:dyDescent="0.25">
      <c r="A620" s="7">
        <f>A618+1</f>
        <v>593</v>
      </c>
      <c r="B620" s="183" t="s">
        <v>795</v>
      </c>
      <c r="C620" s="76">
        <v>100</v>
      </c>
      <c r="D620" s="77" t="str">
        <f>'[1]органы исп. власти'!$D$9</f>
        <v xml:space="preserve"> Кадастровая деятельность </v>
      </c>
      <c r="E620" s="76">
        <v>100</v>
      </c>
      <c r="F620" s="77">
        <v>100</v>
      </c>
      <c r="G620" s="77">
        <v>0</v>
      </c>
      <c r="H620" s="184"/>
    </row>
    <row r="621" spans="1:8" ht="48" customHeight="1" x14ac:dyDescent="0.25">
      <c r="A621" s="7">
        <f t="shared" ref="A621:A640" si="26">A620+1</f>
        <v>594</v>
      </c>
      <c r="B621" s="183" t="s">
        <v>796</v>
      </c>
      <c r="C621" s="185">
        <v>100</v>
      </c>
      <c r="D621" s="186" t="s">
        <v>797</v>
      </c>
      <c r="E621" s="187">
        <v>77.8</v>
      </c>
      <c r="F621" s="188">
        <v>77.8</v>
      </c>
      <c r="G621" s="187">
        <v>0</v>
      </c>
      <c r="H621" s="184"/>
    </row>
    <row r="622" spans="1:8" ht="37.9" customHeight="1" x14ac:dyDescent="0.25">
      <c r="A622" s="7">
        <f t="shared" si="26"/>
        <v>595</v>
      </c>
      <c r="B622" s="183" t="s">
        <v>798</v>
      </c>
      <c r="C622" s="76">
        <v>100</v>
      </c>
      <c r="D622" s="77" t="s">
        <v>799</v>
      </c>
      <c r="E622" s="189">
        <v>19.8</v>
      </c>
      <c r="F622" s="169"/>
      <c r="G622" s="169">
        <v>13739.5</v>
      </c>
      <c r="H622" s="184"/>
    </row>
    <row r="623" spans="1:8" ht="37.9" customHeight="1" x14ac:dyDescent="0.25">
      <c r="A623" s="7">
        <f t="shared" si="26"/>
        <v>596</v>
      </c>
      <c r="B623" s="183" t="s">
        <v>800</v>
      </c>
      <c r="C623" s="77">
        <v>100</v>
      </c>
      <c r="D623" s="76" t="s">
        <v>801</v>
      </c>
      <c r="E623" s="169">
        <v>24</v>
      </c>
      <c r="F623" s="189"/>
      <c r="G623" s="169">
        <v>10573.3</v>
      </c>
      <c r="H623" s="184"/>
    </row>
    <row r="624" spans="1:8" ht="36" customHeight="1" x14ac:dyDescent="0.25">
      <c r="A624" s="7">
        <f t="shared" si="26"/>
        <v>597</v>
      </c>
      <c r="B624" s="183" t="s">
        <v>802</v>
      </c>
      <c r="C624" s="76">
        <v>100</v>
      </c>
      <c r="D624" s="77" t="s">
        <v>801</v>
      </c>
      <c r="E624" s="189">
        <v>24.5</v>
      </c>
      <c r="F624" s="169"/>
      <c r="G624" s="169">
        <v>16561.8</v>
      </c>
      <c r="H624" s="184"/>
    </row>
    <row r="625" spans="1:8" ht="37.9" customHeight="1" x14ac:dyDescent="0.25">
      <c r="A625" s="7">
        <f t="shared" si="26"/>
        <v>598</v>
      </c>
      <c r="B625" s="183" t="s">
        <v>803</v>
      </c>
      <c r="C625" s="77">
        <v>100</v>
      </c>
      <c r="D625" s="76" t="s">
        <v>799</v>
      </c>
      <c r="E625" s="169">
        <v>20.9</v>
      </c>
      <c r="F625" s="189"/>
      <c r="G625" s="169">
        <v>13966.8</v>
      </c>
      <c r="H625" s="184"/>
    </row>
    <row r="626" spans="1:8" ht="40.5" customHeight="1" x14ac:dyDescent="0.25">
      <c r="A626" s="7">
        <f t="shared" si="26"/>
        <v>599</v>
      </c>
      <c r="B626" s="183" t="s">
        <v>804</v>
      </c>
      <c r="C626" s="76">
        <v>100</v>
      </c>
      <c r="D626" s="77" t="s">
        <v>799</v>
      </c>
      <c r="E626" s="189">
        <v>12.8</v>
      </c>
      <c r="F626" s="169"/>
      <c r="G626" s="169">
        <v>40046.9</v>
      </c>
      <c r="H626" s="184"/>
    </row>
    <row r="627" spans="1:8" ht="36" customHeight="1" x14ac:dyDescent="0.25">
      <c r="A627" s="7">
        <f t="shared" si="26"/>
        <v>600</v>
      </c>
      <c r="B627" s="183" t="s">
        <v>805</v>
      </c>
      <c r="C627" s="77">
        <v>100</v>
      </c>
      <c r="D627" s="76" t="s">
        <v>799</v>
      </c>
      <c r="E627" s="169">
        <v>17</v>
      </c>
      <c r="F627" s="189"/>
      <c r="G627" s="169">
        <v>36815.9</v>
      </c>
      <c r="H627" s="184"/>
    </row>
    <row r="628" spans="1:8" ht="34.15" customHeight="1" x14ac:dyDescent="0.25">
      <c r="A628" s="7">
        <f t="shared" si="26"/>
        <v>601</v>
      </c>
      <c r="B628" s="183" t="s">
        <v>806</v>
      </c>
      <c r="C628" s="76">
        <v>100</v>
      </c>
      <c r="D628" s="77" t="s">
        <v>799</v>
      </c>
      <c r="E628" s="189">
        <v>19</v>
      </c>
      <c r="F628" s="169"/>
      <c r="G628" s="169">
        <v>12933.5</v>
      </c>
      <c r="H628" s="184"/>
    </row>
    <row r="629" spans="1:8" ht="37.9" customHeight="1" x14ac:dyDescent="0.25">
      <c r="A629" s="7">
        <f t="shared" si="26"/>
        <v>602</v>
      </c>
      <c r="B629" s="183" t="s">
        <v>807</v>
      </c>
      <c r="C629" s="77">
        <v>100</v>
      </c>
      <c r="D629" s="76" t="s">
        <v>799</v>
      </c>
      <c r="E629" s="169">
        <v>20.2</v>
      </c>
      <c r="F629" s="189"/>
      <c r="G629" s="169">
        <v>19533</v>
      </c>
      <c r="H629" s="184"/>
    </row>
    <row r="630" spans="1:8" ht="37.9" customHeight="1" x14ac:dyDescent="0.25">
      <c r="A630" s="7">
        <f t="shared" si="26"/>
        <v>603</v>
      </c>
      <c r="B630" s="183" t="s">
        <v>808</v>
      </c>
      <c r="C630" s="76">
        <v>100</v>
      </c>
      <c r="D630" s="77" t="s">
        <v>799</v>
      </c>
      <c r="E630" s="189">
        <v>21.2</v>
      </c>
      <c r="F630" s="169"/>
      <c r="G630" s="169">
        <v>11918.6</v>
      </c>
      <c r="H630" s="184"/>
    </row>
    <row r="631" spans="1:8" ht="34.15" customHeight="1" x14ac:dyDescent="0.25">
      <c r="A631" s="7">
        <f t="shared" si="26"/>
        <v>604</v>
      </c>
      <c r="B631" s="183" t="s">
        <v>809</v>
      </c>
      <c r="C631" s="77">
        <v>100</v>
      </c>
      <c r="D631" s="76" t="s">
        <v>810</v>
      </c>
      <c r="E631" s="169">
        <v>15.9</v>
      </c>
      <c r="F631" s="189"/>
      <c r="G631" s="169">
        <v>14664.8</v>
      </c>
      <c r="H631" s="184"/>
    </row>
    <row r="632" spans="1:8" ht="37.9" customHeight="1" x14ac:dyDescent="0.25">
      <c r="A632" s="7">
        <f t="shared" si="26"/>
        <v>605</v>
      </c>
      <c r="B632" s="183" t="s">
        <v>811</v>
      </c>
      <c r="C632" s="76">
        <v>100</v>
      </c>
      <c r="D632" s="77" t="s">
        <v>810</v>
      </c>
      <c r="E632" s="189">
        <v>14.8</v>
      </c>
      <c r="F632" s="169"/>
      <c r="G632" s="169">
        <v>9849.6</v>
      </c>
      <c r="H632" s="184"/>
    </row>
    <row r="633" spans="1:8" ht="35.450000000000003" customHeight="1" x14ac:dyDescent="0.25">
      <c r="A633" s="7">
        <f t="shared" si="26"/>
        <v>606</v>
      </c>
      <c r="B633" s="183" t="s">
        <v>812</v>
      </c>
      <c r="C633" s="77">
        <v>100</v>
      </c>
      <c r="D633" s="76" t="s">
        <v>810</v>
      </c>
      <c r="E633" s="169">
        <v>14.9</v>
      </c>
      <c r="F633" s="189"/>
      <c r="G633" s="169">
        <v>10698.7</v>
      </c>
      <c r="H633" s="184"/>
    </row>
    <row r="634" spans="1:8" ht="37.15" customHeight="1" x14ac:dyDescent="0.25">
      <c r="A634" s="7">
        <f t="shared" si="26"/>
        <v>607</v>
      </c>
      <c r="B634" s="183" t="s">
        <v>813</v>
      </c>
      <c r="C634" s="76">
        <v>100</v>
      </c>
      <c r="D634" s="77" t="s">
        <v>810</v>
      </c>
      <c r="E634" s="189">
        <v>8.6999999999999993</v>
      </c>
      <c r="F634" s="169"/>
      <c r="G634" s="169">
        <v>10674.2</v>
      </c>
      <c r="H634" s="184"/>
    </row>
    <row r="635" spans="1:8" ht="39" customHeight="1" x14ac:dyDescent="0.25">
      <c r="A635" s="7">
        <f t="shared" si="26"/>
        <v>608</v>
      </c>
      <c r="B635" s="183" t="s">
        <v>814</v>
      </c>
      <c r="C635" s="77">
        <v>100</v>
      </c>
      <c r="D635" s="76" t="s">
        <v>815</v>
      </c>
      <c r="E635" s="169">
        <v>13.1</v>
      </c>
      <c r="F635" s="189"/>
      <c r="G635" s="169">
        <v>847.4</v>
      </c>
      <c r="H635" s="184"/>
    </row>
    <row r="636" spans="1:8" ht="38.25" x14ac:dyDescent="0.25">
      <c r="A636" s="7">
        <f t="shared" si="26"/>
        <v>609</v>
      </c>
      <c r="B636" s="183" t="s">
        <v>816</v>
      </c>
      <c r="C636" s="76">
        <v>100</v>
      </c>
      <c r="D636" s="77" t="s">
        <v>817</v>
      </c>
      <c r="E636" s="189">
        <v>20.3</v>
      </c>
      <c r="F636" s="169"/>
      <c r="G636" s="169">
        <v>7227.9</v>
      </c>
      <c r="H636" s="184"/>
    </row>
    <row r="637" spans="1:8" ht="38.25" x14ac:dyDescent="0.25">
      <c r="A637" s="7">
        <f t="shared" si="26"/>
        <v>610</v>
      </c>
      <c r="B637" s="183" t="s">
        <v>818</v>
      </c>
      <c r="C637" s="77">
        <v>100</v>
      </c>
      <c r="D637" s="76" t="s">
        <v>817</v>
      </c>
      <c r="E637" s="169">
        <v>16.100000000000001</v>
      </c>
      <c r="F637" s="189"/>
      <c r="G637" s="169">
        <v>7136.1</v>
      </c>
      <c r="H637" s="184"/>
    </row>
    <row r="638" spans="1:8" ht="35.25" customHeight="1" x14ac:dyDescent="0.25">
      <c r="A638" s="7">
        <f t="shared" si="26"/>
        <v>611</v>
      </c>
      <c r="B638" s="183" t="s">
        <v>819</v>
      </c>
      <c r="C638" s="76">
        <v>100</v>
      </c>
      <c r="D638" s="77" t="s">
        <v>820</v>
      </c>
      <c r="E638" s="189">
        <v>36.95212490952332</v>
      </c>
      <c r="F638" s="169"/>
      <c r="G638" s="169">
        <v>24177.5</v>
      </c>
      <c r="H638" s="184"/>
    </row>
    <row r="639" spans="1:8" ht="37.5" customHeight="1" x14ac:dyDescent="0.25">
      <c r="A639" s="7">
        <f t="shared" si="26"/>
        <v>612</v>
      </c>
      <c r="B639" s="183" t="s">
        <v>821</v>
      </c>
      <c r="C639" s="77">
        <v>100</v>
      </c>
      <c r="D639" s="76" t="s">
        <v>822</v>
      </c>
      <c r="E639" s="166">
        <v>16.994797919167667</v>
      </c>
      <c r="F639" s="190"/>
      <c r="G639" s="166">
        <v>7497</v>
      </c>
      <c r="H639" s="184"/>
    </row>
    <row r="640" spans="1:8" ht="40.5" customHeight="1" x14ac:dyDescent="0.25">
      <c r="A640" s="7">
        <f t="shared" si="26"/>
        <v>613</v>
      </c>
      <c r="B640" s="104" t="s">
        <v>823</v>
      </c>
      <c r="C640" s="191">
        <v>100</v>
      </c>
      <c r="D640" s="77" t="s">
        <v>477</v>
      </c>
      <c r="E640" s="190">
        <v>31.452296911401408</v>
      </c>
      <c r="F640" s="192"/>
      <c r="G640" s="192">
        <v>26999.3</v>
      </c>
      <c r="H640" s="184"/>
    </row>
    <row r="641" spans="1:7" ht="33" customHeight="1" x14ac:dyDescent="0.25">
      <c r="A641" s="348" t="s">
        <v>824</v>
      </c>
      <c r="B641" s="348"/>
      <c r="C641" s="348"/>
      <c r="D641" s="348"/>
      <c r="E641" s="348"/>
      <c r="F641" s="348"/>
      <c r="G641" s="348"/>
    </row>
    <row r="642" spans="1:7" ht="42" customHeight="1" x14ac:dyDescent="0.25">
      <c r="A642" s="7">
        <f>A640+1</f>
        <v>614</v>
      </c>
      <c r="B642" s="193" t="s">
        <v>825</v>
      </c>
      <c r="C642" s="41">
        <v>100</v>
      </c>
      <c r="D642" s="39" t="s">
        <v>826</v>
      </c>
      <c r="E642" s="15">
        <v>156</v>
      </c>
      <c r="F642" s="16">
        <v>10.8</v>
      </c>
      <c r="G642" s="36">
        <v>20451.7</v>
      </c>
    </row>
    <row r="643" spans="1:7" ht="51" x14ac:dyDescent="0.25">
      <c r="A643" s="7">
        <f t="shared" ref="A643:A660" si="27">A642+1</f>
        <v>615</v>
      </c>
      <c r="B643" s="193" t="s">
        <v>827</v>
      </c>
      <c r="C643" s="39">
        <v>100</v>
      </c>
      <c r="D643" s="41" t="s">
        <v>828</v>
      </c>
      <c r="E643" s="16">
        <v>221</v>
      </c>
      <c r="F643" s="15">
        <v>13.2</v>
      </c>
      <c r="G643" s="36">
        <v>32827.1</v>
      </c>
    </row>
    <row r="644" spans="1:7" ht="51" x14ac:dyDescent="0.25">
      <c r="A644" s="7">
        <f t="shared" si="27"/>
        <v>616</v>
      </c>
      <c r="B644" s="193" t="s">
        <v>829</v>
      </c>
      <c r="C644" s="41">
        <v>100</v>
      </c>
      <c r="D644" s="39" t="s">
        <v>828</v>
      </c>
      <c r="E644" s="15">
        <v>702</v>
      </c>
      <c r="F644" s="16">
        <v>48</v>
      </c>
      <c r="G644" s="36">
        <v>49530.3</v>
      </c>
    </row>
    <row r="645" spans="1:7" ht="51" x14ac:dyDescent="0.25">
      <c r="A645" s="7">
        <f t="shared" si="27"/>
        <v>617</v>
      </c>
      <c r="B645" s="193" t="s">
        <v>830</v>
      </c>
      <c r="C645" s="39">
        <v>100</v>
      </c>
      <c r="D645" s="41" t="s">
        <v>828</v>
      </c>
      <c r="E645" s="16">
        <v>174</v>
      </c>
      <c r="F645" s="15">
        <v>10.7</v>
      </c>
      <c r="G645" s="36">
        <v>22249.8</v>
      </c>
    </row>
    <row r="646" spans="1:7" ht="53.45" customHeight="1" x14ac:dyDescent="0.25">
      <c r="A646" s="7">
        <f t="shared" si="27"/>
        <v>618</v>
      </c>
      <c r="B646" s="193" t="s">
        <v>831</v>
      </c>
      <c r="C646" s="41">
        <v>100</v>
      </c>
      <c r="D646" s="39" t="s">
        <v>828</v>
      </c>
      <c r="E646" s="15">
        <v>71</v>
      </c>
      <c r="F646" s="16">
        <v>5</v>
      </c>
      <c r="G646" s="36">
        <v>12707.8</v>
      </c>
    </row>
    <row r="647" spans="1:7" ht="51" x14ac:dyDescent="0.25">
      <c r="A647" s="7">
        <f t="shared" si="27"/>
        <v>619</v>
      </c>
      <c r="B647" s="193" t="s">
        <v>832</v>
      </c>
      <c r="C647" s="39">
        <v>100</v>
      </c>
      <c r="D647" s="41" t="s">
        <v>826</v>
      </c>
      <c r="E647" s="16">
        <v>33</v>
      </c>
      <c r="F647" s="15">
        <v>1.5</v>
      </c>
      <c r="G647" s="36">
        <v>0</v>
      </c>
    </row>
    <row r="648" spans="1:7" ht="51" x14ac:dyDescent="0.25">
      <c r="A648" s="7">
        <f t="shared" si="27"/>
        <v>620</v>
      </c>
      <c r="B648" s="193" t="s">
        <v>833</v>
      </c>
      <c r="C648" s="41">
        <v>100</v>
      </c>
      <c r="D648" s="39" t="s">
        <v>828</v>
      </c>
      <c r="E648" s="15">
        <v>59</v>
      </c>
      <c r="F648" s="16">
        <v>3.3</v>
      </c>
      <c r="G648" s="36">
        <v>13211.3</v>
      </c>
    </row>
    <row r="649" spans="1:7" ht="51" x14ac:dyDescent="0.25">
      <c r="A649" s="7">
        <f t="shared" si="27"/>
        <v>621</v>
      </c>
      <c r="B649" s="193" t="s">
        <v>834</v>
      </c>
      <c r="C649" s="39">
        <v>100</v>
      </c>
      <c r="D649" s="41" t="s">
        <v>828</v>
      </c>
      <c r="E649" s="16">
        <v>80</v>
      </c>
      <c r="F649" s="15">
        <v>5.2</v>
      </c>
      <c r="G649" s="36">
        <v>18407.5</v>
      </c>
    </row>
    <row r="650" spans="1:7" ht="48" customHeight="1" x14ac:dyDescent="0.25">
      <c r="A650" s="7">
        <f t="shared" si="27"/>
        <v>622</v>
      </c>
      <c r="B650" s="193" t="s">
        <v>835</v>
      </c>
      <c r="C650" s="41">
        <v>100</v>
      </c>
      <c r="D650" s="39" t="s">
        <v>828</v>
      </c>
      <c r="E650" s="15">
        <v>36</v>
      </c>
      <c r="F650" s="16">
        <v>2.2999999999999998</v>
      </c>
      <c r="G650" s="36">
        <v>7233.4</v>
      </c>
    </row>
    <row r="651" spans="1:7" ht="51" x14ac:dyDescent="0.25">
      <c r="A651" s="7">
        <f t="shared" si="27"/>
        <v>623</v>
      </c>
      <c r="B651" s="193" t="s">
        <v>836</v>
      </c>
      <c r="C651" s="39">
        <v>100</v>
      </c>
      <c r="D651" s="41" t="s">
        <v>837</v>
      </c>
      <c r="E651" s="16">
        <v>64</v>
      </c>
      <c r="F651" s="15">
        <v>12.8</v>
      </c>
      <c r="G651" s="36">
        <v>7078.9</v>
      </c>
    </row>
    <row r="652" spans="1:7" ht="51" x14ac:dyDescent="0.25">
      <c r="A652" s="7">
        <f t="shared" si="27"/>
        <v>624</v>
      </c>
      <c r="B652" s="193" t="s">
        <v>838</v>
      </c>
      <c r="C652" s="41">
        <v>100</v>
      </c>
      <c r="D652" s="39" t="s">
        <v>837</v>
      </c>
      <c r="E652" s="15">
        <v>19</v>
      </c>
      <c r="F652" s="16">
        <v>9.4</v>
      </c>
      <c r="G652" s="36">
        <v>6951.7</v>
      </c>
    </row>
    <row r="653" spans="1:7" ht="42" customHeight="1" x14ac:dyDescent="0.25">
      <c r="A653" s="7">
        <f t="shared" si="27"/>
        <v>625</v>
      </c>
      <c r="B653" s="193" t="s">
        <v>839</v>
      </c>
      <c r="C653" s="39">
        <v>100</v>
      </c>
      <c r="D653" s="41" t="s">
        <v>837</v>
      </c>
      <c r="E653" s="16">
        <v>151</v>
      </c>
      <c r="F653" s="15">
        <v>36.9</v>
      </c>
      <c r="G653" s="36">
        <v>17797.7</v>
      </c>
    </row>
    <row r="654" spans="1:7" ht="51" x14ac:dyDescent="0.25">
      <c r="A654" s="7">
        <f t="shared" si="27"/>
        <v>626</v>
      </c>
      <c r="B654" s="193" t="s">
        <v>840</v>
      </c>
      <c r="C654" s="41">
        <v>100</v>
      </c>
      <c r="D654" s="39" t="s">
        <v>837</v>
      </c>
      <c r="E654" s="15">
        <v>160</v>
      </c>
      <c r="F654" s="16">
        <v>40.9</v>
      </c>
      <c r="G654" s="36">
        <v>16438.900000000001</v>
      </c>
    </row>
    <row r="655" spans="1:7" ht="34.5" customHeight="1" x14ac:dyDescent="0.25">
      <c r="A655" s="7">
        <f t="shared" si="27"/>
        <v>627</v>
      </c>
      <c r="B655" s="193" t="s">
        <v>841</v>
      </c>
      <c r="C655" s="39">
        <v>100</v>
      </c>
      <c r="D655" s="41" t="s">
        <v>710</v>
      </c>
      <c r="E655" s="16">
        <v>380</v>
      </c>
      <c r="F655" s="15">
        <v>36</v>
      </c>
      <c r="G655" s="36">
        <v>2159.6999999999998</v>
      </c>
    </row>
    <row r="656" spans="1:7" ht="43.5" customHeight="1" x14ac:dyDescent="0.25">
      <c r="A656" s="7">
        <f t="shared" si="27"/>
        <v>628</v>
      </c>
      <c r="B656" s="193" t="s">
        <v>842</v>
      </c>
      <c r="C656" s="41">
        <v>100</v>
      </c>
      <c r="D656" s="39" t="s">
        <v>710</v>
      </c>
      <c r="E656" s="15">
        <v>436</v>
      </c>
      <c r="F656" s="16">
        <v>47.8</v>
      </c>
      <c r="G656" s="36">
        <v>17405</v>
      </c>
    </row>
    <row r="657" spans="1:7" ht="46.5" customHeight="1" x14ac:dyDescent="0.25">
      <c r="A657" s="7">
        <f t="shared" si="27"/>
        <v>629</v>
      </c>
      <c r="B657" s="193" t="s">
        <v>843</v>
      </c>
      <c r="C657" s="39">
        <v>100</v>
      </c>
      <c r="D657" s="41" t="s">
        <v>844</v>
      </c>
      <c r="E657" s="36"/>
      <c r="F657" s="46"/>
      <c r="G657" s="36">
        <v>19922.3</v>
      </c>
    </row>
    <row r="658" spans="1:7" ht="55.15" customHeight="1" x14ac:dyDescent="0.25">
      <c r="A658" s="7">
        <f t="shared" si="27"/>
        <v>630</v>
      </c>
      <c r="B658" s="194" t="s">
        <v>845</v>
      </c>
      <c r="C658" s="52"/>
      <c r="D658" s="5" t="s">
        <v>846</v>
      </c>
      <c r="E658" s="52"/>
      <c r="F658" s="5"/>
      <c r="G658" s="16">
        <v>8491.7000000000007</v>
      </c>
    </row>
    <row r="659" spans="1:7" ht="54" customHeight="1" x14ac:dyDescent="0.25">
      <c r="A659" s="7">
        <f t="shared" si="27"/>
        <v>631</v>
      </c>
      <c r="B659" s="194" t="s">
        <v>847</v>
      </c>
      <c r="C659" s="5"/>
      <c r="D659" s="52" t="s">
        <v>444</v>
      </c>
      <c r="E659" s="5"/>
      <c r="F659" s="52"/>
      <c r="G659" s="16">
        <v>1620.9</v>
      </c>
    </row>
    <row r="660" spans="1:7" ht="51.75" customHeight="1" x14ac:dyDescent="0.25">
      <c r="A660" s="7">
        <f t="shared" si="27"/>
        <v>632</v>
      </c>
      <c r="B660" s="194" t="s">
        <v>848</v>
      </c>
      <c r="C660" s="52"/>
      <c r="D660" s="5" t="s">
        <v>710</v>
      </c>
      <c r="E660" s="52"/>
      <c r="F660" s="5"/>
      <c r="G660" s="16">
        <v>6684.2</v>
      </c>
    </row>
    <row r="661" spans="1:7" ht="42" customHeight="1" x14ac:dyDescent="0.25">
      <c r="A661" s="348" t="s">
        <v>849</v>
      </c>
      <c r="B661" s="348"/>
      <c r="C661" s="348"/>
      <c r="D661" s="348"/>
      <c r="E661" s="348"/>
      <c r="F661" s="348"/>
      <c r="G661" s="348"/>
    </row>
    <row r="662" spans="1:7" ht="23.45" customHeight="1" x14ac:dyDescent="0.25">
      <c r="A662" s="7">
        <f>A660+1</f>
        <v>633</v>
      </c>
      <c r="B662" s="40" t="s">
        <v>850</v>
      </c>
      <c r="C662" s="52">
        <v>100</v>
      </c>
      <c r="D662" s="195" t="s">
        <v>851</v>
      </c>
      <c r="E662" s="355" t="s">
        <v>852</v>
      </c>
      <c r="F662" s="356"/>
      <c r="G662" s="357"/>
    </row>
    <row r="663" spans="1:7" ht="41.45" customHeight="1" x14ac:dyDescent="0.25">
      <c r="A663" s="7">
        <f t="shared" ref="A663:A681" si="28">A662+1</f>
        <v>634</v>
      </c>
      <c r="B663" s="40" t="s">
        <v>853</v>
      </c>
      <c r="C663" s="197">
        <v>100</v>
      </c>
      <c r="D663" s="198" t="s">
        <v>854</v>
      </c>
      <c r="E663" s="198">
        <v>100</v>
      </c>
      <c r="F663" s="198">
        <v>100</v>
      </c>
      <c r="G663" s="199">
        <v>0</v>
      </c>
    </row>
    <row r="664" spans="1:7" ht="48" customHeight="1" x14ac:dyDescent="0.25">
      <c r="A664" s="7">
        <f t="shared" si="28"/>
        <v>635</v>
      </c>
      <c r="B664" s="40" t="s">
        <v>855</v>
      </c>
      <c r="C664" s="5">
        <v>100</v>
      </c>
      <c r="D664" s="52" t="s">
        <v>826</v>
      </c>
      <c r="E664" s="200">
        <v>26.3</v>
      </c>
      <c r="F664" s="177">
        <v>15.49</v>
      </c>
      <c r="G664" s="201">
        <v>40523.17</v>
      </c>
    </row>
    <row r="665" spans="1:7" ht="38.450000000000003" customHeight="1" x14ac:dyDescent="0.25">
      <c r="A665" s="7">
        <f t="shared" si="28"/>
        <v>636</v>
      </c>
      <c r="B665" s="40" t="s">
        <v>856</v>
      </c>
      <c r="C665" s="52">
        <v>100</v>
      </c>
      <c r="D665" s="5" t="s">
        <v>826</v>
      </c>
      <c r="E665" s="177">
        <v>19.3</v>
      </c>
      <c r="F665" s="202">
        <v>13.23</v>
      </c>
      <c r="G665" s="6">
        <v>34609.910000000003</v>
      </c>
    </row>
    <row r="666" spans="1:7" ht="49.9" customHeight="1" x14ac:dyDescent="0.25">
      <c r="A666" s="7">
        <f t="shared" si="28"/>
        <v>637</v>
      </c>
      <c r="B666" s="40" t="s">
        <v>857</v>
      </c>
      <c r="C666" s="5">
        <v>100</v>
      </c>
      <c r="D666" s="52" t="s">
        <v>826</v>
      </c>
      <c r="E666" s="202">
        <v>8.6</v>
      </c>
      <c r="F666" s="177">
        <v>10.49</v>
      </c>
      <c r="G666" s="6">
        <v>27460.89</v>
      </c>
    </row>
    <row r="667" spans="1:7" ht="51" customHeight="1" x14ac:dyDescent="0.25">
      <c r="A667" s="7">
        <f t="shared" si="28"/>
        <v>638</v>
      </c>
      <c r="B667" s="40" t="s">
        <v>858</v>
      </c>
      <c r="C667" s="52">
        <v>100</v>
      </c>
      <c r="D667" s="5" t="s">
        <v>828</v>
      </c>
      <c r="E667" s="177">
        <v>6.19</v>
      </c>
      <c r="F667" s="202">
        <v>8.4</v>
      </c>
      <c r="G667" s="6">
        <v>21973.19</v>
      </c>
    </row>
    <row r="668" spans="1:7" ht="51" customHeight="1" x14ac:dyDescent="0.25">
      <c r="A668" s="7">
        <f t="shared" si="28"/>
        <v>639</v>
      </c>
      <c r="B668" s="40" t="s">
        <v>859</v>
      </c>
      <c r="C668" s="5">
        <v>100</v>
      </c>
      <c r="D668" s="52" t="s">
        <v>828</v>
      </c>
      <c r="E668" s="202">
        <v>6.01</v>
      </c>
      <c r="F668" s="177">
        <v>7.17</v>
      </c>
      <c r="G668" s="6">
        <v>18777.48</v>
      </c>
    </row>
    <row r="669" spans="1:7" ht="48.6" customHeight="1" x14ac:dyDescent="0.25">
      <c r="A669" s="7">
        <f t="shared" si="28"/>
        <v>640</v>
      </c>
      <c r="B669" s="40" t="s">
        <v>860</v>
      </c>
      <c r="C669" s="52">
        <v>100</v>
      </c>
      <c r="D669" s="5" t="s">
        <v>828</v>
      </c>
      <c r="E669" s="177">
        <v>8.6</v>
      </c>
      <c r="F669" s="202">
        <v>8.3000000000000007</v>
      </c>
      <c r="G669" s="6">
        <v>21734.31</v>
      </c>
    </row>
    <row r="670" spans="1:7" ht="55.15" customHeight="1" x14ac:dyDescent="0.25">
      <c r="A670" s="7">
        <f t="shared" si="28"/>
        <v>641</v>
      </c>
      <c r="B670" s="40" t="s">
        <v>861</v>
      </c>
      <c r="C670" s="5">
        <v>100</v>
      </c>
      <c r="D670" s="52" t="s">
        <v>826</v>
      </c>
      <c r="E670" s="202">
        <v>12.73</v>
      </c>
      <c r="F670" s="177">
        <v>11.34</v>
      </c>
      <c r="G670" s="6">
        <v>29653.87</v>
      </c>
    </row>
    <row r="671" spans="1:7" ht="52.15" customHeight="1" x14ac:dyDescent="0.25">
      <c r="A671" s="7">
        <f t="shared" si="28"/>
        <v>642</v>
      </c>
      <c r="B671" s="40" t="s">
        <v>862</v>
      </c>
      <c r="C671" s="52">
        <v>100</v>
      </c>
      <c r="D671" s="5" t="s">
        <v>826</v>
      </c>
      <c r="E671" s="177">
        <v>7.46</v>
      </c>
      <c r="F671" s="202">
        <v>10.91</v>
      </c>
      <c r="G671" s="6">
        <v>28540.51</v>
      </c>
    </row>
    <row r="672" spans="1:7" ht="43.9" customHeight="1" x14ac:dyDescent="0.25">
      <c r="A672" s="7">
        <f t="shared" si="28"/>
        <v>643</v>
      </c>
      <c r="B672" s="40" t="s">
        <v>863</v>
      </c>
      <c r="C672" s="5">
        <v>100</v>
      </c>
      <c r="D672" s="52" t="s">
        <v>828</v>
      </c>
      <c r="E672" s="202">
        <v>0.93</v>
      </c>
      <c r="F672" s="177">
        <v>3.18</v>
      </c>
      <c r="G672" s="6">
        <v>8327.44</v>
      </c>
    </row>
    <row r="673" spans="1:8" ht="54" customHeight="1" x14ac:dyDescent="0.25">
      <c r="A673" s="7">
        <f t="shared" si="28"/>
        <v>644</v>
      </c>
      <c r="B673" s="40" t="s">
        <v>864</v>
      </c>
      <c r="C673" s="52">
        <v>100</v>
      </c>
      <c r="D673" s="5" t="s">
        <v>828</v>
      </c>
      <c r="E673" s="177">
        <v>1.3</v>
      </c>
      <c r="F673" s="202">
        <v>5</v>
      </c>
      <c r="G673" s="6">
        <v>13081.15</v>
      </c>
    </row>
    <row r="674" spans="1:8" ht="52.9" customHeight="1" x14ac:dyDescent="0.25">
      <c r="A674" s="7">
        <f t="shared" si="28"/>
        <v>645</v>
      </c>
      <c r="B674" s="40" t="s">
        <v>865</v>
      </c>
      <c r="C674" s="5">
        <v>100</v>
      </c>
      <c r="D674" s="52" t="s">
        <v>828</v>
      </c>
      <c r="E674" s="202">
        <v>2.2599999999999998</v>
      </c>
      <c r="F674" s="177">
        <v>6.45</v>
      </c>
      <c r="G674" s="6">
        <v>16891.12</v>
      </c>
    </row>
    <row r="675" spans="1:8" ht="38.450000000000003" customHeight="1" x14ac:dyDescent="0.25">
      <c r="A675" s="7">
        <f t="shared" si="28"/>
        <v>646</v>
      </c>
      <c r="B675" s="40" t="s">
        <v>866</v>
      </c>
      <c r="C675" s="52">
        <v>100</v>
      </c>
      <c r="D675" s="5" t="s">
        <v>867</v>
      </c>
      <c r="E675" s="177">
        <v>40.04</v>
      </c>
      <c r="F675" s="202">
        <v>34.97</v>
      </c>
      <c r="G675" s="6">
        <v>34473.06</v>
      </c>
    </row>
    <row r="676" spans="1:8" ht="40.9" customHeight="1" x14ac:dyDescent="0.25">
      <c r="A676" s="7">
        <f t="shared" si="28"/>
        <v>647</v>
      </c>
      <c r="B676" s="40" t="s">
        <v>868</v>
      </c>
      <c r="C676" s="5">
        <v>100</v>
      </c>
      <c r="D676" s="52" t="s">
        <v>867</v>
      </c>
      <c r="E676" s="202">
        <v>17.79</v>
      </c>
      <c r="F676" s="177">
        <v>19.690000000000001</v>
      </c>
      <c r="G676" s="6">
        <v>19410.400000000001</v>
      </c>
    </row>
    <row r="677" spans="1:8" ht="42.6" customHeight="1" x14ac:dyDescent="0.25">
      <c r="A677" s="7">
        <f t="shared" si="28"/>
        <v>648</v>
      </c>
      <c r="B677" s="40" t="s">
        <v>869</v>
      </c>
      <c r="C677" s="52">
        <v>100</v>
      </c>
      <c r="D677" s="5" t="s">
        <v>867</v>
      </c>
      <c r="E677" s="177">
        <v>18.899999999999999</v>
      </c>
      <c r="F677" s="202">
        <v>20.67</v>
      </c>
      <c r="G677" s="6">
        <v>20376.62</v>
      </c>
    </row>
    <row r="678" spans="1:8" ht="43.15" customHeight="1" x14ac:dyDescent="0.25">
      <c r="A678" s="7">
        <f t="shared" si="28"/>
        <v>649</v>
      </c>
      <c r="B678" s="40" t="s">
        <v>870</v>
      </c>
      <c r="C678" s="5">
        <v>100</v>
      </c>
      <c r="D678" s="52" t="s">
        <v>867</v>
      </c>
      <c r="E678" s="202">
        <v>7.96</v>
      </c>
      <c r="F678" s="177">
        <v>9.4700000000000006</v>
      </c>
      <c r="G678" s="6">
        <v>9335.9500000000007</v>
      </c>
    </row>
    <row r="679" spans="1:8" ht="46.15" customHeight="1" x14ac:dyDescent="0.25">
      <c r="A679" s="7">
        <f t="shared" si="28"/>
        <v>650</v>
      </c>
      <c r="B679" s="40" t="s">
        <v>871</v>
      </c>
      <c r="C679" s="52">
        <v>100</v>
      </c>
      <c r="D679" s="5" t="s">
        <v>867</v>
      </c>
      <c r="E679" s="177">
        <v>15.22</v>
      </c>
      <c r="F679" s="202">
        <v>15.1</v>
      </c>
      <c r="G679" s="6">
        <v>14979.07</v>
      </c>
    </row>
    <row r="680" spans="1:8" ht="42.6" customHeight="1" x14ac:dyDescent="0.25">
      <c r="A680" s="7">
        <f t="shared" si="28"/>
        <v>651</v>
      </c>
      <c r="B680" s="40" t="s">
        <v>872</v>
      </c>
      <c r="C680" s="5">
        <v>100</v>
      </c>
      <c r="D680" s="52" t="s">
        <v>710</v>
      </c>
      <c r="E680" s="5">
        <v>16.91</v>
      </c>
      <c r="F680" s="177">
        <v>41.77</v>
      </c>
      <c r="G680" s="6">
        <v>12671.24</v>
      </c>
    </row>
    <row r="681" spans="1:8" ht="52.15" customHeight="1" x14ac:dyDescent="0.25">
      <c r="A681" s="7">
        <f t="shared" si="28"/>
        <v>652</v>
      </c>
      <c r="B681" s="40" t="s">
        <v>873</v>
      </c>
      <c r="C681" s="52">
        <v>100</v>
      </c>
      <c r="D681" s="5" t="s">
        <v>710</v>
      </c>
      <c r="E681" s="52">
        <v>83.09</v>
      </c>
      <c r="F681" s="202">
        <v>58.22</v>
      </c>
      <c r="G681" s="6">
        <v>17662.22</v>
      </c>
    </row>
    <row r="682" spans="1:8" ht="34.15" customHeight="1" x14ac:dyDescent="0.25">
      <c r="A682" s="348" t="s">
        <v>874</v>
      </c>
      <c r="B682" s="348"/>
      <c r="C682" s="348"/>
      <c r="D682" s="348"/>
      <c r="E682" s="348"/>
      <c r="F682" s="348"/>
      <c r="G682" s="348"/>
    </row>
    <row r="683" spans="1:8" ht="40.15" customHeight="1" x14ac:dyDescent="0.25">
      <c r="A683" s="7">
        <f>A681+1</f>
        <v>653</v>
      </c>
      <c r="B683" s="194" t="s">
        <v>875</v>
      </c>
      <c r="C683" s="52">
        <v>100</v>
      </c>
      <c r="D683" s="5" t="s">
        <v>876</v>
      </c>
      <c r="E683" s="52">
        <v>100</v>
      </c>
      <c r="F683" s="5">
        <v>100</v>
      </c>
      <c r="G683" s="52">
        <v>0</v>
      </c>
      <c r="H683" s="203"/>
    </row>
    <row r="684" spans="1:8" ht="25.5" x14ac:dyDescent="0.25">
      <c r="A684" s="7">
        <f t="shared" ref="A684:A724" si="29">A683+1</f>
        <v>654</v>
      </c>
      <c r="B684" s="194" t="s">
        <v>877</v>
      </c>
      <c r="C684" s="5">
        <v>100</v>
      </c>
      <c r="D684" s="52" t="s">
        <v>878</v>
      </c>
      <c r="E684" s="5">
        <v>100</v>
      </c>
      <c r="F684" s="52">
        <v>100</v>
      </c>
      <c r="G684" s="5">
        <v>0</v>
      </c>
    </row>
    <row r="685" spans="1:8" ht="24" customHeight="1" x14ac:dyDescent="0.25">
      <c r="A685" s="7">
        <f t="shared" si="29"/>
        <v>655</v>
      </c>
      <c r="B685" s="194" t="s">
        <v>879</v>
      </c>
      <c r="C685" s="52">
        <v>100</v>
      </c>
      <c r="D685" s="5" t="s">
        <v>880</v>
      </c>
      <c r="E685" s="52">
        <v>100</v>
      </c>
      <c r="F685" s="5">
        <v>100</v>
      </c>
      <c r="G685" s="5">
        <v>0</v>
      </c>
    </row>
    <row r="686" spans="1:8" ht="52.15" customHeight="1" x14ac:dyDescent="0.25">
      <c r="A686" s="7">
        <f t="shared" si="29"/>
        <v>656</v>
      </c>
      <c r="B686" s="194" t="s">
        <v>881</v>
      </c>
      <c r="C686" s="5">
        <v>100</v>
      </c>
      <c r="D686" s="52" t="s">
        <v>882</v>
      </c>
      <c r="E686" s="5"/>
      <c r="F686" s="52"/>
      <c r="G686" s="5">
        <v>475.2</v>
      </c>
    </row>
    <row r="687" spans="1:8" ht="51" x14ac:dyDescent="0.25">
      <c r="A687" s="7">
        <f t="shared" si="29"/>
        <v>657</v>
      </c>
      <c r="B687" s="194" t="s">
        <v>883</v>
      </c>
      <c r="C687" s="52">
        <v>100</v>
      </c>
      <c r="D687" s="5" t="s">
        <v>882</v>
      </c>
      <c r="E687" s="52">
        <v>25.3</v>
      </c>
      <c r="F687" s="5"/>
      <c r="G687" s="5">
        <v>28918.2</v>
      </c>
    </row>
    <row r="688" spans="1:8" ht="46.5" customHeight="1" x14ac:dyDescent="0.25">
      <c r="A688" s="7">
        <f t="shared" si="29"/>
        <v>658</v>
      </c>
      <c r="B688" s="194" t="s">
        <v>884</v>
      </c>
      <c r="C688" s="5">
        <v>100</v>
      </c>
      <c r="D688" s="52" t="s">
        <v>882</v>
      </c>
      <c r="E688" s="5">
        <v>15.3</v>
      </c>
      <c r="F688" s="52"/>
      <c r="G688" s="5">
        <v>24648.799999999999</v>
      </c>
    </row>
    <row r="689" spans="1:9" ht="57.75" customHeight="1" x14ac:dyDescent="0.25">
      <c r="A689" s="7">
        <f t="shared" si="29"/>
        <v>659</v>
      </c>
      <c r="B689" s="194" t="s">
        <v>885</v>
      </c>
      <c r="C689" s="52">
        <v>100</v>
      </c>
      <c r="D689" s="5" t="s">
        <v>882</v>
      </c>
      <c r="E689" s="52">
        <v>15.7</v>
      </c>
      <c r="F689" s="5"/>
      <c r="G689" s="5">
        <v>14830.8</v>
      </c>
    </row>
    <row r="690" spans="1:9" ht="57.6" customHeight="1" x14ac:dyDescent="0.25">
      <c r="A690" s="7">
        <f t="shared" si="29"/>
        <v>660</v>
      </c>
      <c r="B690" s="194" t="s">
        <v>886</v>
      </c>
      <c r="C690" s="5">
        <v>100</v>
      </c>
      <c r="D690" s="52" t="s">
        <v>882</v>
      </c>
      <c r="E690" s="5">
        <v>2.6</v>
      </c>
      <c r="F690" s="52"/>
      <c r="G690" s="5">
        <v>6671.2</v>
      </c>
    </row>
    <row r="691" spans="1:9" ht="51" x14ac:dyDescent="0.25">
      <c r="A691" s="7">
        <f t="shared" si="29"/>
        <v>661</v>
      </c>
      <c r="B691" s="194" t="s">
        <v>887</v>
      </c>
      <c r="C691" s="52">
        <v>100</v>
      </c>
      <c r="D691" s="5" t="s">
        <v>882</v>
      </c>
      <c r="E691" s="52">
        <v>10.7</v>
      </c>
      <c r="F691" s="5"/>
      <c r="G691" s="5">
        <v>15646.9</v>
      </c>
    </row>
    <row r="692" spans="1:9" ht="60" customHeight="1" x14ac:dyDescent="0.25">
      <c r="A692" s="7">
        <f t="shared" si="29"/>
        <v>662</v>
      </c>
      <c r="B692" s="194" t="s">
        <v>888</v>
      </c>
      <c r="C692" s="5">
        <v>100</v>
      </c>
      <c r="D692" s="52" t="s">
        <v>882</v>
      </c>
      <c r="E692" s="5">
        <v>7.3</v>
      </c>
      <c r="F692" s="52"/>
      <c r="G692" s="5">
        <v>12842.1</v>
      </c>
    </row>
    <row r="693" spans="1:9" ht="54.6" customHeight="1" x14ac:dyDescent="0.25">
      <c r="A693" s="7">
        <f t="shared" si="29"/>
        <v>663</v>
      </c>
      <c r="B693" s="194" t="s">
        <v>889</v>
      </c>
      <c r="C693" s="52">
        <v>100</v>
      </c>
      <c r="D693" s="5" t="s">
        <v>882</v>
      </c>
      <c r="E693" s="52">
        <v>5.2</v>
      </c>
      <c r="F693" s="5"/>
      <c r="G693" s="5">
        <v>9872</v>
      </c>
    </row>
    <row r="694" spans="1:9" ht="45.6" customHeight="1" x14ac:dyDescent="0.25">
      <c r="A694" s="7">
        <f t="shared" si="29"/>
        <v>664</v>
      </c>
      <c r="B694" s="194" t="s">
        <v>890</v>
      </c>
      <c r="C694" s="5">
        <v>100</v>
      </c>
      <c r="D694" s="52" t="s">
        <v>882</v>
      </c>
      <c r="E694" s="5">
        <v>5.6</v>
      </c>
      <c r="F694" s="52"/>
      <c r="G694" s="5">
        <v>10218.6</v>
      </c>
    </row>
    <row r="695" spans="1:9" ht="58.9" customHeight="1" x14ac:dyDescent="0.25">
      <c r="A695" s="7">
        <f t="shared" si="29"/>
        <v>665</v>
      </c>
      <c r="B695" s="194" t="s">
        <v>891</v>
      </c>
      <c r="C695" s="52">
        <v>100</v>
      </c>
      <c r="D695" s="5" t="s">
        <v>882</v>
      </c>
      <c r="E695" s="52">
        <v>5.8</v>
      </c>
      <c r="F695" s="5"/>
      <c r="G695" s="5">
        <v>10758.6</v>
      </c>
    </row>
    <row r="696" spans="1:9" ht="62.25" customHeight="1" x14ac:dyDescent="0.25">
      <c r="A696" s="7">
        <f t="shared" si="29"/>
        <v>666</v>
      </c>
      <c r="B696" s="194" t="s">
        <v>892</v>
      </c>
      <c r="C696" s="5">
        <v>100</v>
      </c>
      <c r="D696" s="52" t="s">
        <v>882</v>
      </c>
      <c r="E696" s="5">
        <v>2.9</v>
      </c>
      <c r="F696" s="52"/>
      <c r="G696" s="5">
        <v>8988.7000000000007</v>
      </c>
    </row>
    <row r="697" spans="1:9" ht="52.15" customHeight="1" x14ac:dyDescent="0.25">
      <c r="A697" s="7">
        <f t="shared" si="29"/>
        <v>667</v>
      </c>
      <c r="B697" s="194" t="s">
        <v>893</v>
      </c>
      <c r="C697" s="52">
        <v>100</v>
      </c>
      <c r="D697" s="5" t="s">
        <v>882</v>
      </c>
      <c r="E697" s="52">
        <v>3.6</v>
      </c>
      <c r="F697" s="5"/>
      <c r="G697" s="5">
        <v>7319.1</v>
      </c>
    </row>
    <row r="698" spans="1:9" ht="45.6" customHeight="1" x14ac:dyDescent="0.25">
      <c r="A698" s="7">
        <f t="shared" si="29"/>
        <v>668</v>
      </c>
      <c r="B698" s="194" t="s">
        <v>894</v>
      </c>
      <c r="C698" s="5">
        <v>100</v>
      </c>
      <c r="D698" s="52" t="s">
        <v>815</v>
      </c>
      <c r="E698" s="5">
        <v>100</v>
      </c>
      <c r="F698" s="52">
        <v>100</v>
      </c>
      <c r="G698" s="5">
        <v>8669.2999999999993</v>
      </c>
    </row>
    <row r="699" spans="1:9" ht="32.450000000000003" customHeight="1" x14ac:dyDescent="0.25">
      <c r="A699" s="7">
        <f t="shared" si="29"/>
        <v>669</v>
      </c>
      <c r="B699" s="194" t="s">
        <v>895</v>
      </c>
      <c r="C699" s="52">
        <v>100</v>
      </c>
      <c r="D699" s="5" t="s">
        <v>815</v>
      </c>
      <c r="E699" s="52">
        <v>100</v>
      </c>
      <c r="F699" s="5">
        <v>100</v>
      </c>
      <c r="G699" s="5">
        <v>21387.599999999999</v>
      </c>
    </row>
    <row r="700" spans="1:9" ht="35.450000000000003" customHeight="1" x14ac:dyDescent="0.25">
      <c r="A700" s="7">
        <f t="shared" si="29"/>
        <v>670</v>
      </c>
      <c r="B700" s="194" t="s">
        <v>896</v>
      </c>
      <c r="C700" s="5">
        <v>100</v>
      </c>
      <c r="D700" s="52" t="s">
        <v>815</v>
      </c>
      <c r="E700" s="5">
        <v>100</v>
      </c>
      <c r="F700" s="52">
        <v>100</v>
      </c>
      <c r="G700" s="5">
        <v>10018.1</v>
      </c>
    </row>
    <row r="701" spans="1:9" ht="34.15" customHeight="1" x14ac:dyDescent="0.25">
      <c r="A701" s="7">
        <f t="shared" si="29"/>
        <v>671</v>
      </c>
      <c r="B701" s="194" t="s">
        <v>897</v>
      </c>
      <c r="C701" s="52">
        <v>100</v>
      </c>
      <c r="D701" s="5" t="s">
        <v>815</v>
      </c>
      <c r="E701" s="52">
        <v>100</v>
      </c>
      <c r="F701" s="5">
        <v>100</v>
      </c>
      <c r="G701" s="5">
        <v>4243.3999999999996</v>
      </c>
    </row>
    <row r="702" spans="1:9" ht="35.450000000000003" customHeight="1" x14ac:dyDescent="0.25">
      <c r="A702" s="7">
        <f t="shared" si="29"/>
        <v>672</v>
      </c>
      <c r="B702" s="194" t="s">
        <v>898</v>
      </c>
      <c r="C702" s="5">
        <v>100</v>
      </c>
      <c r="D702" s="52" t="s">
        <v>173</v>
      </c>
      <c r="E702" s="5">
        <v>100</v>
      </c>
      <c r="F702" s="52">
        <v>100</v>
      </c>
      <c r="G702" s="5">
        <v>67547.5</v>
      </c>
    </row>
    <row r="703" spans="1:9" ht="39.6" customHeight="1" x14ac:dyDescent="0.25">
      <c r="A703" s="7">
        <f t="shared" si="29"/>
        <v>673</v>
      </c>
      <c r="B703" s="194" t="s">
        <v>899</v>
      </c>
      <c r="C703" s="52">
        <v>100</v>
      </c>
      <c r="D703" s="5" t="s">
        <v>173</v>
      </c>
      <c r="E703" s="52">
        <v>100</v>
      </c>
      <c r="F703" s="5">
        <v>100</v>
      </c>
      <c r="G703" s="5">
        <v>23052</v>
      </c>
    </row>
    <row r="704" spans="1:9" ht="40.9" customHeight="1" x14ac:dyDescent="0.25">
      <c r="A704" s="7">
        <f t="shared" si="29"/>
        <v>674</v>
      </c>
      <c r="B704" s="194" t="s">
        <v>900</v>
      </c>
      <c r="C704" s="5">
        <v>100</v>
      </c>
      <c r="D704" s="52" t="s">
        <v>173</v>
      </c>
      <c r="E704" s="5">
        <v>100</v>
      </c>
      <c r="F704" s="52">
        <v>100</v>
      </c>
      <c r="G704" s="204">
        <v>2764.2</v>
      </c>
      <c r="H704" s="203"/>
      <c r="I704" s="93"/>
    </row>
    <row r="705" spans="1:9" ht="42.6" customHeight="1" x14ac:dyDescent="0.25">
      <c r="A705" s="7">
        <f t="shared" si="29"/>
        <v>675</v>
      </c>
      <c r="B705" s="194" t="s">
        <v>901</v>
      </c>
      <c r="C705" s="52">
        <v>100</v>
      </c>
      <c r="D705" s="5" t="s">
        <v>173</v>
      </c>
      <c r="E705" s="52">
        <v>100</v>
      </c>
      <c r="F705" s="5">
        <v>100</v>
      </c>
      <c r="G705" s="5">
        <v>2042</v>
      </c>
      <c r="I705" s="93"/>
    </row>
    <row r="706" spans="1:9" ht="66.75" customHeight="1" x14ac:dyDescent="0.25">
      <c r="A706" s="7">
        <f t="shared" si="29"/>
        <v>676</v>
      </c>
      <c r="B706" s="194" t="s">
        <v>902</v>
      </c>
      <c r="C706" s="5">
        <v>100</v>
      </c>
      <c r="D706" s="52" t="s">
        <v>903</v>
      </c>
      <c r="E706" s="5">
        <v>5.4</v>
      </c>
      <c r="F706" s="52"/>
      <c r="G706" s="5">
        <v>31716.1</v>
      </c>
      <c r="I706" s="93"/>
    </row>
    <row r="707" spans="1:9" ht="63" customHeight="1" x14ac:dyDescent="0.25">
      <c r="A707" s="7">
        <f t="shared" si="29"/>
        <v>677</v>
      </c>
      <c r="B707" s="194" t="s">
        <v>904</v>
      </c>
      <c r="C707" s="52">
        <v>100</v>
      </c>
      <c r="D707" s="5" t="s">
        <v>903</v>
      </c>
      <c r="E707" s="52">
        <v>35.5</v>
      </c>
      <c r="F707" s="5"/>
      <c r="G707" s="5">
        <v>99747.9</v>
      </c>
      <c r="I707" s="93"/>
    </row>
    <row r="708" spans="1:9" ht="48.6" customHeight="1" x14ac:dyDescent="0.25">
      <c r="A708" s="7">
        <f t="shared" si="29"/>
        <v>678</v>
      </c>
      <c r="B708" s="194" t="s">
        <v>905</v>
      </c>
      <c r="C708" s="5">
        <v>100</v>
      </c>
      <c r="D708" s="52" t="s">
        <v>903</v>
      </c>
      <c r="E708" s="5">
        <v>13.2</v>
      </c>
      <c r="F708" s="52"/>
      <c r="G708" s="5">
        <v>48313.1</v>
      </c>
      <c r="I708" s="93"/>
    </row>
    <row r="709" spans="1:9" ht="57" customHeight="1" x14ac:dyDescent="0.25">
      <c r="A709" s="7">
        <f t="shared" si="29"/>
        <v>679</v>
      </c>
      <c r="B709" s="194" t="s">
        <v>906</v>
      </c>
      <c r="C709" s="52">
        <v>100</v>
      </c>
      <c r="D709" s="5" t="s">
        <v>903</v>
      </c>
      <c r="E709" s="52">
        <v>2.2999999999999998</v>
      </c>
      <c r="F709" s="5"/>
      <c r="G709" s="5">
        <v>29611.7</v>
      </c>
      <c r="I709" s="93"/>
    </row>
    <row r="710" spans="1:9" ht="70.5" customHeight="1" x14ac:dyDescent="0.25">
      <c r="A710" s="7">
        <f t="shared" si="29"/>
        <v>680</v>
      </c>
      <c r="B710" s="194" t="s">
        <v>907</v>
      </c>
      <c r="C710" s="5">
        <v>100</v>
      </c>
      <c r="D710" s="52" t="s">
        <v>903</v>
      </c>
      <c r="E710" s="5">
        <v>5.2</v>
      </c>
      <c r="F710" s="52"/>
      <c r="G710" s="5">
        <v>33924.6</v>
      </c>
      <c r="I710" s="93"/>
    </row>
    <row r="711" spans="1:9" ht="57" customHeight="1" x14ac:dyDescent="0.25">
      <c r="A711" s="7">
        <f t="shared" si="29"/>
        <v>681</v>
      </c>
      <c r="B711" s="194" t="s">
        <v>908</v>
      </c>
      <c r="C711" s="52">
        <v>100</v>
      </c>
      <c r="D711" s="5" t="s">
        <v>903</v>
      </c>
      <c r="E711" s="52">
        <v>3.4</v>
      </c>
      <c r="F711" s="5"/>
      <c r="G711" s="5">
        <v>24360.6</v>
      </c>
      <c r="I711" s="93"/>
    </row>
    <row r="712" spans="1:9" ht="45.6" customHeight="1" x14ac:dyDescent="0.25">
      <c r="A712" s="7">
        <f t="shared" si="29"/>
        <v>682</v>
      </c>
      <c r="B712" s="194" t="s">
        <v>909</v>
      </c>
      <c r="C712" s="5">
        <v>100</v>
      </c>
      <c r="D712" s="52" t="s">
        <v>903</v>
      </c>
      <c r="E712" s="5">
        <v>5.4</v>
      </c>
      <c r="F712" s="52"/>
      <c r="G712" s="5">
        <v>29524.400000000001</v>
      </c>
      <c r="I712" s="93"/>
    </row>
    <row r="713" spans="1:9" ht="49.15" customHeight="1" x14ac:dyDescent="0.25">
      <c r="A713" s="7">
        <f t="shared" si="29"/>
        <v>683</v>
      </c>
      <c r="B713" s="194" t="s">
        <v>910</v>
      </c>
      <c r="C713" s="52">
        <v>100</v>
      </c>
      <c r="D713" s="5" t="s">
        <v>903</v>
      </c>
      <c r="E713" s="52">
        <v>3.8</v>
      </c>
      <c r="F713" s="5"/>
      <c r="G713" s="5">
        <v>24628.6</v>
      </c>
      <c r="I713" s="93"/>
    </row>
    <row r="714" spans="1:9" ht="57.6" customHeight="1" x14ac:dyDescent="0.25">
      <c r="A714" s="7">
        <f t="shared" si="29"/>
        <v>684</v>
      </c>
      <c r="B714" s="194" t="s">
        <v>911</v>
      </c>
      <c r="C714" s="5">
        <v>100</v>
      </c>
      <c r="D714" s="52" t="s">
        <v>903</v>
      </c>
      <c r="E714" s="5">
        <v>1.6</v>
      </c>
      <c r="F714" s="52"/>
      <c r="G714" s="5">
        <v>22156.2</v>
      </c>
      <c r="I714" s="93"/>
    </row>
    <row r="715" spans="1:9" ht="56.45" customHeight="1" x14ac:dyDescent="0.25">
      <c r="A715" s="7">
        <f t="shared" si="29"/>
        <v>685</v>
      </c>
      <c r="B715" s="194" t="s">
        <v>912</v>
      </c>
      <c r="C715" s="52">
        <v>100</v>
      </c>
      <c r="D715" s="5" t="s">
        <v>903</v>
      </c>
      <c r="E715" s="52">
        <v>5.0999999999999996</v>
      </c>
      <c r="F715" s="5"/>
      <c r="G715" s="5">
        <v>25645.8</v>
      </c>
      <c r="I715" s="93"/>
    </row>
    <row r="716" spans="1:9" ht="60" customHeight="1" x14ac:dyDescent="0.25">
      <c r="A716" s="7">
        <f t="shared" si="29"/>
        <v>686</v>
      </c>
      <c r="B716" s="194" t="s">
        <v>913</v>
      </c>
      <c r="C716" s="5">
        <v>100</v>
      </c>
      <c r="D716" s="52" t="s">
        <v>903</v>
      </c>
      <c r="E716" s="5">
        <v>3.6</v>
      </c>
      <c r="F716" s="52"/>
      <c r="G716" s="5">
        <v>22398.400000000001</v>
      </c>
      <c r="I716" s="93"/>
    </row>
    <row r="717" spans="1:9" ht="58.15" customHeight="1" x14ac:dyDescent="0.25">
      <c r="A717" s="7">
        <f t="shared" si="29"/>
        <v>687</v>
      </c>
      <c r="B717" s="194" t="s">
        <v>914</v>
      </c>
      <c r="C717" s="52">
        <v>100</v>
      </c>
      <c r="D717" s="5" t="s">
        <v>903</v>
      </c>
      <c r="E717" s="52">
        <v>4.4000000000000004</v>
      </c>
      <c r="F717" s="5"/>
      <c r="G717" s="5">
        <v>30631.200000000001</v>
      </c>
      <c r="I717" s="93"/>
    </row>
    <row r="718" spans="1:9" ht="54.6" customHeight="1" x14ac:dyDescent="0.25">
      <c r="A718" s="7">
        <f t="shared" si="29"/>
        <v>688</v>
      </c>
      <c r="B718" s="194" t="s">
        <v>915</v>
      </c>
      <c r="C718" s="5">
        <v>100</v>
      </c>
      <c r="D718" s="52" t="s">
        <v>903</v>
      </c>
      <c r="E718" s="5">
        <v>2.6</v>
      </c>
      <c r="F718" s="52"/>
      <c r="G718" s="5">
        <v>21453.5</v>
      </c>
      <c r="I718" s="93"/>
    </row>
    <row r="719" spans="1:9" ht="55.15" customHeight="1" x14ac:dyDescent="0.25">
      <c r="A719" s="7">
        <f t="shared" si="29"/>
        <v>689</v>
      </c>
      <c r="B719" s="194" t="s">
        <v>916</v>
      </c>
      <c r="C719" s="52">
        <v>100</v>
      </c>
      <c r="D719" s="5" t="s">
        <v>903</v>
      </c>
      <c r="E719" s="52">
        <v>1.9</v>
      </c>
      <c r="F719" s="5"/>
      <c r="G719" s="5">
        <v>20363</v>
      </c>
      <c r="I719" s="93"/>
    </row>
    <row r="720" spans="1:9" ht="43.15" customHeight="1" x14ac:dyDescent="0.25">
      <c r="A720" s="7">
        <f t="shared" si="29"/>
        <v>690</v>
      </c>
      <c r="B720" s="194" t="s">
        <v>917</v>
      </c>
      <c r="C720" s="5">
        <v>100</v>
      </c>
      <c r="D720" s="52" t="s">
        <v>903</v>
      </c>
      <c r="E720" s="5">
        <v>0.8</v>
      </c>
      <c r="F720" s="52"/>
      <c r="G720" s="5">
        <v>11255</v>
      </c>
      <c r="I720" s="93"/>
    </row>
    <row r="721" spans="1:9" ht="58.9" customHeight="1" x14ac:dyDescent="0.25">
      <c r="A721" s="7">
        <f t="shared" si="29"/>
        <v>691</v>
      </c>
      <c r="B721" s="194" t="s">
        <v>918</v>
      </c>
      <c r="C721" s="52">
        <v>100</v>
      </c>
      <c r="D721" s="5" t="s">
        <v>903</v>
      </c>
      <c r="E721" s="52">
        <v>0.9</v>
      </c>
      <c r="F721" s="5"/>
      <c r="G721" s="5">
        <v>13311.8</v>
      </c>
      <c r="I721" s="93"/>
    </row>
    <row r="722" spans="1:9" ht="50.45" customHeight="1" x14ac:dyDescent="0.25">
      <c r="A722" s="7">
        <f t="shared" si="29"/>
        <v>692</v>
      </c>
      <c r="B722" s="194" t="s">
        <v>919</v>
      </c>
      <c r="C722" s="5">
        <v>100</v>
      </c>
      <c r="D722" s="52" t="s">
        <v>903</v>
      </c>
      <c r="E722" s="5">
        <v>1.4</v>
      </c>
      <c r="F722" s="52"/>
      <c r="G722" s="5">
        <v>14653.6</v>
      </c>
      <c r="I722" s="93"/>
    </row>
    <row r="723" spans="1:9" ht="57.75" customHeight="1" x14ac:dyDescent="0.25">
      <c r="A723" s="7">
        <f t="shared" si="29"/>
        <v>693</v>
      </c>
      <c r="B723" s="194" t="s">
        <v>920</v>
      </c>
      <c r="C723" s="52">
        <v>100</v>
      </c>
      <c r="D723" s="5" t="s">
        <v>903</v>
      </c>
      <c r="E723" s="52">
        <v>1.8</v>
      </c>
      <c r="F723" s="5"/>
      <c r="G723" s="5">
        <v>19416.5</v>
      </c>
      <c r="I723" s="93"/>
    </row>
    <row r="724" spans="1:9" ht="55.9" customHeight="1" x14ac:dyDescent="0.25">
      <c r="A724" s="7">
        <f t="shared" si="29"/>
        <v>694</v>
      </c>
      <c r="B724" s="194" t="s">
        <v>921</v>
      </c>
      <c r="C724" s="5">
        <v>100</v>
      </c>
      <c r="D724" s="52" t="s">
        <v>903</v>
      </c>
      <c r="E724" s="5">
        <v>1.6</v>
      </c>
      <c r="F724" s="52"/>
      <c r="G724" s="5">
        <v>10592.2</v>
      </c>
      <c r="I724" s="93"/>
    </row>
    <row r="725" spans="1:9" ht="31.15" customHeight="1" x14ac:dyDescent="0.25">
      <c r="A725" s="348" t="s">
        <v>922</v>
      </c>
      <c r="B725" s="348"/>
      <c r="C725" s="348"/>
      <c r="D725" s="348"/>
      <c r="E725" s="348"/>
      <c r="F725" s="348"/>
      <c r="G725" s="348"/>
    </row>
    <row r="726" spans="1:9" ht="21" customHeight="1" x14ac:dyDescent="0.25">
      <c r="A726" s="7">
        <f>A724+1</f>
        <v>695</v>
      </c>
      <c r="B726" s="205" t="s">
        <v>923</v>
      </c>
      <c r="C726" s="206">
        <v>100</v>
      </c>
      <c r="D726" s="16" t="s">
        <v>924</v>
      </c>
      <c r="E726" s="206">
        <v>73</v>
      </c>
      <c r="F726" s="35">
        <v>87</v>
      </c>
      <c r="G726" s="37">
        <v>0</v>
      </c>
    </row>
    <row r="727" spans="1:9" ht="17.45" customHeight="1" x14ac:dyDescent="0.25">
      <c r="A727" s="7">
        <f t="shared" ref="A727:A740" si="30">A726+1</f>
        <v>696</v>
      </c>
      <c r="B727" s="207" t="s">
        <v>925</v>
      </c>
      <c r="C727" s="4">
        <v>100</v>
      </c>
      <c r="D727" s="1" t="s">
        <v>926</v>
      </c>
      <c r="E727" s="35">
        <v>100</v>
      </c>
      <c r="F727" s="206">
        <v>100</v>
      </c>
      <c r="G727" s="37">
        <v>20773.7</v>
      </c>
    </row>
    <row r="728" spans="1:9" ht="16.899999999999999" customHeight="1" x14ac:dyDescent="0.25">
      <c r="A728" s="7">
        <f t="shared" si="30"/>
        <v>697</v>
      </c>
      <c r="B728" s="207" t="s">
        <v>927</v>
      </c>
      <c r="C728" s="1">
        <v>100</v>
      </c>
      <c r="D728" s="4" t="s">
        <v>928</v>
      </c>
      <c r="E728" s="206">
        <v>100</v>
      </c>
      <c r="F728" s="35">
        <v>100</v>
      </c>
      <c r="G728" s="37">
        <v>20073</v>
      </c>
    </row>
    <row r="729" spans="1:9" ht="17.45" customHeight="1" x14ac:dyDescent="0.25">
      <c r="A729" s="7">
        <f t="shared" si="30"/>
        <v>698</v>
      </c>
      <c r="B729" s="207" t="s">
        <v>929</v>
      </c>
      <c r="C729" s="4">
        <v>100</v>
      </c>
      <c r="D729" s="1" t="s">
        <v>535</v>
      </c>
      <c r="E729" s="35">
        <v>9</v>
      </c>
      <c r="F729" s="206">
        <v>20.6</v>
      </c>
      <c r="G729" s="37">
        <v>33540.400000000001</v>
      </c>
    </row>
    <row r="730" spans="1:9" ht="18.600000000000001" customHeight="1" x14ac:dyDescent="0.25">
      <c r="A730" s="7">
        <f t="shared" si="30"/>
        <v>699</v>
      </c>
      <c r="B730" s="207" t="s">
        <v>930</v>
      </c>
      <c r="C730" s="1">
        <v>100</v>
      </c>
      <c r="D730" s="4" t="s">
        <v>535</v>
      </c>
      <c r="E730" s="206">
        <v>8.3000000000000007</v>
      </c>
      <c r="F730" s="35">
        <v>12.9</v>
      </c>
      <c r="G730" s="37">
        <v>21049.3</v>
      </c>
    </row>
    <row r="731" spans="1:9" ht="19.149999999999999" customHeight="1" x14ac:dyDescent="0.25">
      <c r="A731" s="7">
        <f t="shared" si="30"/>
        <v>700</v>
      </c>
      <c r="B731" s="207" t="s">
        <v>931</v>
      </c>
      <c r="C731" s="4">
        <v>100</v>
      </c>
      <c r="D731" s="1" t="s">
        <v>535</v>
      </c>
      <c r="E731" s="35">
        <v>8.3000000000000007</v>
      </c>
      <c r="F731" s="206">
        <v>16.399999999999999</v>
      </c>
      <c r="G731" s="37">
        <v>26735.5</v>
      </c>
    </row>
    <row r="732" spans="1:9" ht="19.149999999999999" customHeight="1" x14ac:dyDescent="0.25">
      <c r="A732" s="7">
        <f t="shared" si="30"/>
        <v>701</v>
      </c>
      <c r="B732" s="207" t="s">
        <v>932</v>
      </c>
      <c r="C732" s="1">
        <v>100</v>
      </c>
      <c r="D732" s="4" t="s">
        <v>535</v>
      </c>
      <c r="E732" s="206">
        <v>66.8</v>
      </c>
      <c r="F732" s="208">
        <v>37</v>
      </c>
      <c r="G732" s="37">
        <v>60188.4</v>
      </c>
    </row>
    <row r="733" spans="1:9" ht="18.600000000000001" customHeight="1" x14ac:dyDescent="0.25">
      <c r="A733" s="7">
        <f t="shared" si="30"/>
        <v>702</v>
      </c>
      <c r="B733" s="207" t="s">
        <v>933</v>
      </c>
      <c r="C733" s="4">
        <v>100</v>
      </c>
      <c r="D733" s="1" t="s">
        <v>535</v>
      </c>
      <c r="E733" s="35">
        <v>7.6</v>
      </c>
      <c r="F733" s="209">
        <v>13.1</v>
      </c>
      <c r="G733" s="37">
        <v>21263.5</v>
      </c>
    </row>
    <row r="734" spans="1:9" ht="18.600000000000001" customHeight="1" x14ac:dyDescent="0.25">
      <c r="A734" s="7">
        <f t="shared" si="30"/>
        <v>703</v>
      </c>
      <c r="B734" s="207" t="s">
        <v>934</v>
      </c>
      <c r="C734" s="1">
        <v>100</v>
      </c>
      <c r="D734" s="4" t="s">
        <v>533</v>
      </c>
      <c r="E734" s="206">
        <v>55.9</v>
      </c>
      <c r="F734" s="35">
        <v>49.8</v>
      </c>
      <c r="G734" s="37">
        <v>14332</v>
      </c>
    </row>
    <row r="735" spans="1:9" ht="18.600000000000001" customHeight="1" x14ac:dyDescent="0.25">
      <c r="A735" s="7">
        <f t="shared" si="30"/>
        <v>704</v>
      </c>
      <c r="B735" s="207" t="s">
        <v>935</v>
      </c>
      <c r="C735" s="4">
        <v>100</v>
      </c>
      <c r="D735" s="1" t="s">
        <v>533</v>
      </c>
      <c r="E735" s="35">
        <v>44.1</v>
      </c>
      <c r="F735" s="206">
        <v>50.2</v>
      </c>
      <c r="G735" s="37">
        <v>14474.9</v>
      </c>
    </row>
    <row r="736" spans="1:9" ht="19.899999999999999" customHeight="1" x14ac:dyDescent="0.25">
      <c r="A736" s="7">
        <f t="shared" si="30"/>
        <v>705</v>
      </c>
      <c r="B736" s="207" t="s">
        <v>936</v>
      </c>
      <c r="C736" s="1">
        <v>100</v>
      </c>
      <c r="D736" s="4" t="s">
        <v>937</v>
      </c>
      <c r="E736" s="206">
        <v>74.3</v>
      </c>
      <c r="F736" s="35">
        <v>76</v>
      </c>
      <c r="G736" s="37">
        <v>16033.4</v>
      </c>
    </row>
    <row r="737" spans="1:7" ht="18.600000000000001" customHeight="1" x14ac:dyDescent="0.25">
      <c r="A737" s="7">
        <f t="shared" si="30"/>
        <v>706</v>
      </c>
      <c r="B737" s="207" t="s">
        <v>938</v>
      </c>
      <c r="C737" s="4">
        <v>100</v>
      </c>
      <c r="D737" s="1" t="s">
        <v>937</v>
      </c>
      <c r="E737" s="35">
        <v>25.7</v>
      </c>
      <c r="F737" s="206">
        <v>24</v>
      </c>
      <c r="G737" s="37">
        <v>5050.8</v>
      </c>
    </row>
    <row r="738" spans="1:7" ht="18.600000000000001" customHeight="1" x14ac:dyDescent="0.25">
      <c r="A738" s="7">
        <f t="shared" si="30"/>
        <v>707</v>
      </c>
      <c r="B738" s="207" t="s">
        <v>939</v>
      </c>
      <c r="C738" s="1">
        <v>100</v>
      </c>
      <c r="D738" s="4" t="s">
        <v>940</v>
      </c>
      <c r="E738" s="206">
        <v>100</v>
      </c>
      <c r="F738" s="35">
        <v>100</v>
      </c>
      <c r="G738" s="37" t="s">
        <v>164</v>
      </c>
    </row>
    <row r="739" spans="1:7" ht="41.25" customHeight="1" x14ac:dyDescent="0.25">
      <c r="A739" s="7">
        <f t="shared" si="30"/>
        <v>708</v>
      </c>
      <c r="B739" s="207" t="s">
        <v>941</v>
      </c>
      <c r="C739" s="4">
        <v>100</v>
      </c>
      <c r="D739" s="41" t="s">
        <v>942</v>
      </c>
      <c r="E739" s="35">
        <v>100</v>
      </c>
      <c r="F739" s="206">
        <v>100</v>
      </c>
      <c r="G739" s="37">
        <v>23438.3</v>
      </c>
    </row>
    <row r="740" spans="1:7" ht="46.5" customHeight="1" x14ac:dyDescent="0.25">
      <c r="A740" s="25">
        <f t="shared" si="30"/>
        <v>709</v>
      </c>
      <c r="B740" s="207" t="s">
        <v>943</v>
      </c>
      <c r="C740" s="4">
        <v>100</v>
      </c>
      <c r="D740" s="39" t="s">
        <v>944</v>
      </c>
      <c r="E740" s="4">
        <v>100</v>
      </c>
      <c r="F740" s="4">
        <v>100</v>
      </c>
      <c r="G740" s="129">
        <v>8453.1</v>
      </c>
    </row>
    <row r="741" spans="1:7" ht="42.75" customHeight="1" x14ac:dyDescent="0.25">
      <c r="A741" s="343" t="s">
        <v>945</v>
      </c>
      <c r="B741" s="344"/>
      <c r="C741" s="344"/>
      <c r="D741" s="344"/>
      <c r="E741" s="344"/>
      <c r="F741" s="344"/>
      <c r="G741" s="345"/>
    </row>
    <row r="742" spans="1:7" ht="52.5" customHeight="1" x14ac:dyDescent="0.25">
      <c r="A742" s="5">
        <f>A740+1</f>
        <v>710</v>
      </c>
      <c r="B742" s="155" t="s">
        <v>946</v>
      </c>
      <c r="C742" s="77">
        <v>100</v>
      </c>
      <c r="D742" s="77" t="s">
        <v>947</v>
      </c>
      <c r="E742" s="77">
        <v>100</v>
      </c>
      <c r="F742" s="77">
        <v>100</v>
      </c>
      <c r="G742" s="77">
        <v>60908.5</v>
      </c>
    </row>
    <row r="743" spans="1:7" ht="43.5" customHeight="1" x14ac:dyDescent="0.25">
      <c r="A743" s="5">
        <f t="shared" ref="A743:A769" si="31">A742+1</f>
        <v>711</v>
      </c>
      <c r="B743" s="155" t="s">
        <v>948</v>
      </c>
      <c r="C743" s="77">
        <v>100</v>
      </c>
      <c r="D743" s="77" t="s">
        <v>949</v>
      </c>
      <c r="E743" s="77">
        <v>50</v>
      </c>
      <c r="F743" s="77">
        <v>50</v>
      </c>
      <c r="G743" s="77">
        <v>1648</v>
      </c>
    </row>
    <row r="744" spans="1:7" ht="32.25" customHeight="1" x14ac:dyDescent="0.25">
      <c r="A744" s="5">
        <f t="shared" si="31"/>
        <v>712</v>
      </c>
      <c r="B744" s="155" t="s">
        <v>950</v>
      </c>
      <c r="C744" s="77">
        <v>100</v>
      </c>
      <c r="D744" s="77" t="s">
        <v>951</v>
      </c>
      <c r="E744" s="77">
        <v>1.5</v>
      </c>
      <c r="F744" s="77">
        <v>4</v>
      </c>
      <c r="G744" s="77">
        <v>12833.4</v>
      </c>
    </row>
    <row r="745" spans="1:7" ht="35.25" customHeight="1" x14ac:dyDescent="0.25">
      <c r="A745" s="5">
        <f t="shared" si="31"/>
        <v>713</v>
      </c>
      <c r="B745" s="155" t="s">
        <v>952</v>
      </c>
      <c r="C745" s="77">
        <v>100</v>
      </c>
      <c r="D745" s="77" t="s">
        <v>951</v>
      </c>
      <c r="E745" s="77">
        <v>7.7</v>
      </c>
      <c r="F745" s="77">
        <v>9.6</v>
      </c>
      <c r="G745" s="77">
        <v>32489</v>
      </c>
    </row>
    <row r="746" spans="1:7" ht="33.75" customHeight="1" x14ac:dyDescent="0.25">
      <c r="A746" s="5">
        <f t="shared" si="31"/>
        <v>714</v>
      </c>
      <c r="B746" s="155" t="s">
        <v>953</v>
      </c>
      <c r="C746" s="77">
        <v>100</v>
      </c>
      <c r="D746" s="77" t="s">
        <v>951</v>
      </c>
      <c r="E746" s="77">
        <v>1.9</v>
      </c>
      <c r="F746" s="77">
        <v>4.5</v>
      </c>
      <c r="G746" s="77">
        <v>15196.5</v>
      </c>
    </row>
    <row r="747" spans="1:7" ht="34.5" customHeight="1" x14ac:dyDescent="0.25">
      <c r="A747" s="5">
        <f t="shared" si="31"/>
        <v>715</v>
      </c>
      <c r="B747" s="155" t="s">
        <v>954</v>
      </c>
      <c r="C747" s="77">
        <v>100</v>
      </c>
      <c r="D747" s="77" t="s">
        <v>951</v>
      </c>
      <c r="E747" s="77">
        <v>3.1</v>
      </c>
      <c r="F747" s="77">
        <v>4.7</v>
      </c>
      <c r="G747" s="77">
        <v>14640.8</v>
      </c>
    </row>
    <row r="748" spans="1:7" ht="33" customHeight="1" x14ac:dyDescent="0.25">
      <c r="A748" s="5">
        <f t="shared" si="31"/>
        <v>716</v>
      </c>
      <c r="B748" s="155" t="s">
        <v>955</v>
      </c>
      <c r="C748" s="77">
        <v>100</v>
      </c>
      <c r="D748" s="77" t="s">
        <v>951</v>
      </c>
      <c r="E748" s="77">
        <v>6.4</v>
      </c>
      <c r="F748" s="77">
        <v>7.3</v>
      </c>
      <c r="G748" s="77">
        <v>24446</v>
      </c>
    </row>
    <row r="749" spans="1:7" ht="33" customHeight="1" x14ac:dyDescent="0.25">
      <c r="A749" s="5">
        <f t="shared" si="31"/>
        <v>717</v>
      </c>
      <c r="B749" s="155" t="s">
        <v>956</v>
      </c>
      <c r="C749" s="77">
        <v>100</v>
      </c>
      <c r="D749" s="77" t="s">
        <v>951</v>
      </c>
      <c r="E749" s="77">
        <v>4</v>
      </c>
      <c r="F749" s="77">
        <v>4.3</v>
      </c>
      <c r="G749" s="77">
        <v>15223.7</v>
      </c>
    </row>
    <row r="750" spans="1:7" ht="33" customHeight="1" x14ac:dyDescent="0.25">
      <c r="A750" s="5">
        <f t="shared" si="31"/>
        <v>718</v>
      </c>
      <c r="B750" s="155" t="s">
        <v>957</v>
      </c>
      <c r="C750" s="77">
        <v>100</v>
      </c>
      <c r="D750" s="77" t="s">
        <v>951</v>
      </c>
      <c r="E750" s="77">
        <v>5.4</v>
      </c>
      <c r="F750" s="77">
        <v>11.3</v>
      </c>
      <c r="G750" s="77">
        <v>31109.1</v>
      </c>
    </row>
    <row r="751" spans="1:7" ht="30.75" customHeight="1" x14ac:dyDescent="0.25">
      <c r="A751" s="5">
        <f t="shared" si="31"/>
        <v>719</v>
      </c>
      <c r="B751" s="155" t="s">
        <v>958</v>
      </c>
      <c r="C751" s="77">
        <v>100</v>
      </c>
      <c r="D751" s="77" t="s">
        <v>951</v>
      </c>
      <c r="E751" s="77">
        <v>3.4</v>
      </c>
      <c r="F751" s="77">
        <v>5.5</v>
      </c>
      <c r="G751" s="77">
        <v>18291.8</v>
      </c>
    </row>
    <row r="752" spans="1:7" ht="33" customHeight="1" x14ac:dyDescent="0.25">
      <c r="A752" s="5">
        <f t="shared" si="31"/>
        <v>720</v>
      </c>
      <c r="B752" s="155" t="s">
        <v>959</v>
      </c>
      <c r="C752" s="77">
        <v>100</v>
      </c>
      <c r="D752" s="77" t="s">
        <v>951</v>
      </c>
      <c r="E752" s="77">
        <v>4</v>
      </c>
      <c r="F752" s="77">
        <v>7.7</v>
      </c>
      <c r="G752" s="77">
        <v>24853.1</v>
      </c>
    </row>
    <row r="753" spans="1:7" ht="33" customHeight="1" x14ac:dyDescent="0.25">
      <c r="A753" s="5">
        <f t="shared" si="31"/>
        <v>721</v>
      </c>
      <c r="B753" s="155" t="s">
        <v>960</v>
      </c>
      <c r="C753" s="77">
        <v>100</v>
      </c>
      <c r="D753" s="77" t="s">
        <v>951</v>
      </c>
      <c r="E753" s="77">
        <v>1.6</v>
      </c>
      <c r="F753" s="77">
        <v>3.3</v>
      </c>
      <c r="G753" s="77">
        <v>11875.9</v>
      </c>
    </row>
    <row r="754" spans="1:7" ht="31.5" customHeight="1" x14ac:dyDescent="0.25">
      <c r="A754" s="5">
        <f t="shared" si="31"/>
        <v>722</v>
      </c>
      <c r="B754" s="155" t="s">
        <v>961</v>
      </c>
      <c r="C754" s="77">
        <v>100</v>
      </c>
      <c r="D754" s="77" t="s">
        <v>951</v>
      </c>
      <c r="E754" s="77">
        <v>5.6</v>
      </c>
      <c r="F754" s="77">
        <v>7</v>
      </c>
      <c r="G754" s="77">
        <v>55986.7</v>
      </c>
    </row>
    <row r="755" spans="1:7" ht="35.25" customHeight="1" x14ac:dyDescent="0.25">
      <c r="A755" s="5">
        <f t="shared" si="31"/>
        <v>723</v>
      </c>
      <c r="B755" s="155" t="s">
        <v>962</v>
      </c>
      <c r="C755" s="77">
        <v>100</v>
      </c>
      <c r="D755" s="77" t="s">
        <v>951</v>
      </c>
      <c r="E755" s="77">
        <v>53.1</v>
      </c>
      <c r="F755" s="77">
        <v>24.9</v>
      </c>
      <c r="G755" s="77">
        <v>91075</v>
      </c>
    </row>
    <row r="756" spans="1:7" ht="44.25" customHeight="1" x14ac:dyDescent="0.25">
      <c r="A756" s="5">
        <f t="shared" si="31"/>
        <v>724</v>
      </c>
      <c r="B756" s="155" t="s">
        <v>963</v>
      </c>
      <c r="C756" s="77">
        <v>100</v>
      </c>
      <c r="D756" s="77" t="s">
        <v>469</v>
      </c>
      <c r="E756" s="77">
        <v>20.5</v>
      </c>
      <c r="F756" s="77">
        <v>20.2</v>
      </c>
      <c r="G756" s="77">
        <v>17035.5</v>
      </c>
    </row>
    <row r="757" spans="1:7" ht="36" customHeight="1" x14ac:dyDescent="0.25">
      <c r="A757" s="5">
        <f t="shared" si="31"/>
        <v>725</v>
      </c>
      <c r="B757" s="155" t="s">
        <v>964</v>
      </c>
      <c r="C757" s="77">
        <v>100</v>
      </c>
      <c r="D757" s="77" t="s">
        <v>469</v>
      </c>
      <c r="E757" s="77">
        <v>21.9</v>
      </c>
      <c r="F757" s="77">
        <v>21.8</v>
      </c>
      <c r="G757" s="77">
        <v>14371.5</v>
      </c>
    </row>
    <row r="758" spans="1:7" ht="32.25" customHeight="1" x14ac:dyDescent="0.25">
      <c r="A758" s="5">
        <f t="shared" si="31"/>
        <v>726</v>
      </c>
      <c r="B758" s="155" t="s">
        <v>965</v>
      </c>
      <c r="C758" s="77">
        <v>100</v>
      </c>
      <c r="D758" s="77" t="s">
        <v>469</v>
      </c>
      <c r="E758" s="77">
        <v>20.5</v>
      </c>
      <c r="F758" s="77">
        <v>18.3</v>
      </c>
      <c r="G758" s="77">
        <v>15782.1</v>
      </c>
    </row>
    <row r="759" spans="1:7" ht="23.25" customHeight="1" x14ac:dyDescent="0.25">
      <c r="A759" s="5">
        <f t="shared" si="31"/>
        <v>727</v>
      </c>
      <c r="B759" s="155" t="s">
        <v>966</v>
      </c>
      <c r="C759" s="77">
        <v>100</v>
      </c>
      <c r="D759" s="77" t="s">
        <v>469</v>
      </c>
      <c r="E759" s="77">
        <v>30.2</v>
      </c>
      <c r="F759" s="77">
        <v>30.3</v>
      </c>
      <c r="G759" s="77">
        <v>22348.6</v>
      </c>
    </row>
    <row r="760" spans="1:7" ht="45" customHeight="1" x14ac:dyDescent="0.25">
      <c r="A760" s="5">
        <f t="shared" si="31"/>
        <v>728</v>
      </c>
      <c r="B760" s="155" t="s">
        <v>967</v>
      </c>
      <c r="C760" s="77">
        <v>100</v>
      </c>
      <c r="D760" s="77" t="s">
        <v>469</v>
      </c>
      <c r="E760" s="77">
        <v>6.9</v>
      </c>
      <c r="F760" s="77">
        <v>9.4</v>
      </c>
      <c r="G760" s="77">
        <v>7528.1</v>
      </c>
    </row>
    <row r="761" spans="1:7" ht="34.5" customHeight="1" x14ac:dyDescent="0.25">
      <c r="A761" s="5">
        <f t="shared" si="31"/>
        <v>729</v>
      </c>
      <c r="B761" s="155" t="s">
        <v>968</v>
      </c>
      <c r="C761" s="77">
        <v>100</v>
      </c>
      <c r="D761" s="77" t="s">
        <v>460</v>
      </c>
      <c r="E761" s="210">
        <v>28.8</v>
      </c>
      <c r="F761" s="210">
        <v>5</v>
      </c>
      <c r="G761" s="77">
        <v>5126.2</v>
      </c>
    </row>
    <row r="762" spans="1:7" ht="33" customHeight="1" x14ac:dyDescent="0.25">
      <c r="A762" s="5">
        <f t="shared" si="31"/>
        <v>730</v>
      </c>
      <c r="B762" s="155" t="s">
        <v>969</v>
      </c>
      <c r="C762" s="77">
        <v>100</v>
      </c>
      <c r="D762" s="77" t="s">
        <v>460</v>
      </c>
      <c r="E762" s="77">
        <v>25.7</v>
      </c>
      <c r="F762" s="77">
        <v>15.7</v>
      </c>
      <c r="G762" s="77">
        <v>14054.6</v>
      </c>
    </row>
    <row r="763" spans="1:7" ht="33.75" customHeight="1" x14ac:dyDescent="0.25">
      <c r="A763" s="5">
        <f t="shared" si="31"/>
        <v>731</v>
      </c>
      <c r="B763" s="155" t="s">
        <v>970</v>
      </c>
      <c r="C763" s="77">
        <v>100</v>
      </c>
      <c r="D763" s="77" t="s">
        <v>458</v>
      </c>
      <c r="E763" s="77">
        <v>45.5</v>
      </c>
      <c r="F763" s="77">
        <v>79.3</v>
      </c>
      <c r="G763" s="77">
        <v>31338.2</v>
      </c>
    </row>
    <row r="764" spans="1:7" ht="33.75" customHeight="1" x14ac:dyDescent="0.25">
      <c r="A764" s="5">
        <f t="shared" si="31"/>
        <v>732</v>
      </c>
      <c r="B764" s="155" t="s">
        <v>971</v>
      </c>
      <c r="C764" s="77">
        <v>100</v>
      </c>
      <c r="D764" s="77" t="s">
        <v>972</v>
      </c>
      <c r="E764" s="77">
        <v>100</v>
      </c>
      <c r="F764" s="77">
        <v>100</v>
      </c>
      <c r="G764" s="77">
        <v>6327.3</v>
      </c>
    </row>
    <row r="765" spans="1:7" ht="32.25" customHeight="1" x14ac:dyDescent="0.25">
      <c r="A765" s="5">
        <f t="shared" si="31"/>
        <v>733</v>
      </c>
      <c r="B765" s="155" t="s">
        <v>973</v>
      </c>
      <c r="C765" s="77">
        <v>100</v>
      </c>
      <c r="D765" s="77" t="s">
        <v>477</v>
      </c>
      <c r="E765" s="77">
        <v>51</v>
      </c>
      <c r="F765" s="77">
        <v>53.3</v>
      </c>
      <c r="G765" s="77">
        <v>9026.9</v>
      </c>
    </row>
    <row r="766" spans="1:7" ht="29.25" customHeight="1" x14ac:dyDescent="0.25">
      <c r="A766" s="5">
        <f t="shared" si="31"/>
        <v>734</v>
      </c>
      <c r="B766" s="155" t="s">
        <v>974</v>
      </c>
      <c r="C766" s="77">
        <v>100</v>
      </c>
      <c r="D766" s="77" t="s">
        <v>975</v>
      </c>
      <c r="E766" s="77">
        <v>100</v>
      </c>
      <c r="F766" s="77">
        <v>100</v>
      </c>
      <c r="G766" s="77">
        <v>66265</v>
      </c>
    </row>
    <row r="767" spans="1:7" ht="33" customHeight="1" x14ac:dyDescent="0.25">
      <c r="A767" s="5">
        <f t="shared" si="31"/>
        <v>735</v>
      </c>
      <c r="B767" s="155" t="s">
        <v>976</v>
      </c>
      <c r="C767" s="77">
        <v>100</v>
      </c>
      <c r="D767" s="77" t="s">
        <v>977</v>
      </c>
      <c r="E767" s="77">
        <v>100</v>
      </c>
      <c r="F767" s="77">
        <v>100</v>
      </c>
      <c r="G767" s="77">
        <v>1342.1</v>
      </c>
    </row>
    <row r="768" spans="1:7" ht="33" customHeight="1" x14ac:dyDescent="0.25">
      <c r="A768" s="5">
        <f t="shared" si="31"/>
        <v>736</v>
      </c>
      <c r="B768" s="211" t="s">
        <v>978</v>
      </c>
      <c r="C768" s="195">
        <v>100</v>
      </c>
      <c r="D768" s="195" t="s">
        <v>477</v>
      </c>
      <c r="E768" s="195">
        <v>100</v>
      </c>
      <c r="F768" s="195">
        <v>100</v>
      </c>
      <c r="G768" s="195" t="s">
        <v>979</v>
      </c>
    </row>
    <row r="769" spans="1:7" ht="35.25" customHeight="1" x14ac:dyDescent="0.25">
      <c r="A769" s="5">
        <f t="shared" si="31"/>
        <v>737</v>
      </c>
      <c r="B769" s="155" t="s">
        <v>980</v>
      </c>
      <c r="C769" s="5">
        <v>100</v>
      </c>
      <c r="D769" s="5" t="s">
        <v>975</v>
      </c>
      <c r="E769" s="5">
        <v>100</v>
      </c>
      <c r="F769" s="5">
        <v>100</v>
      </c>
      <c r="G769" s="5" t="s">
        <v>981</v>
      </c>
    </row>
    <row r="770" spans="1:7" ht="35.25" customHeight="1" x14ac:dyDescent="0.25">
      <c r="A770" s="343" t="s">
        <v>982</v>
      </c>
      <c r="B770" s="344"/>
      <c r="C770" s="344"/>
      <c r="D770" s="344"/>
      <c r="E770" s="344"/>
      <c r="F770" s="344"/>
      <c r="G770" s="345"/>
    </row>
    <row r="771" spans="1:7" x14ac:dyDescent="0.25">
      <c r="A771" s="5">
        <f>A769+1</f>
        <v>738</v>
      </c>
      <c r="B771" s="40" t="s">
        <v>983</v>
      </c>
      <c r="C771" s="5">
        <v>100</v>
      </c>
      <c r="D771" s="52" t="s">
        <v>984</v>
      </c>
      <c r="E771" s="5">
        <v>100</v>
      </c>
      <c r="F771" s="52">
        <v>100</v>
      </c>
      <c r="G771" s="6">
        <v>0</v>
      </c>
    </row>
    <row r="772" spans="1:7" ht="30" customHeight="1" x14ac:dyDescent="0.25">
      <c r="A772" s="5">
        <f t="shared" ref="A772:A810" si="32">A771+1</f>
        <v>739</v>
      </c>
      <c r="B772" s="40" t="s">
        <v>985</v>
      </c>
      <c r="C772" s="52">
        <v>100</v>
      </c>
      <c r="D772" s="5" t="s">
        <v>986</v>
      </c>
      <c r="E772" s="52">
        <v>100</v>
      </c>
      <c r="F772" s="5">
        <v>100</v>
      </c>
      <c r="G772" s="6">
        <v>0</v>
      </c>
    </row>
    <row r="773" spans="1:7" ht="54" customHeight="1" x14ac:dyDescent="0.25">
      <c r="A773" s="7">
        <f t="shared" si="32"/>
        <v>740</v>
      </c>
      <c r="B773" s="40" t="s">
        <v>987</v>
      </c>
      <c r="C773" s="5">
        <v>100</v>
      </c>
      <c r="D773" s="52" t="s">
        <v>988</v>
      </c>
      <c r="E773" s="5">
        <v>100</v>
      </c>
      <c r="F773" s="52">
        <v>100</v>
      </c>
      <c r="G773" s="6">
        <v>0</v>
      </c>
    </row>
    <row r="774" spans="1:7" ht="30.6" customHeight="1" x14ac:dyDescent="0.25">
      <c r="A774" s="7">
        <f t="shared" si="32"/>
        <v>741</v>
      </c>
      <c r="B774" s="40" t="s">
        <v>989</v>
      </c>
      <c r="C774" s="52">
        <v>100</v>
      </c>
      <c r="D774" s="5" t="s">
        <v>990</v>
      </c>
      <c r="E774" s="52">
        <v>100</v>
      </c>
      <c r="F774" s="5">
        <v>100</v>
      </c>
      <c r="G774" s="6">
        <v>0</v>
      </c>
    </row>
    <row r="775" spans="1:7" ht="61.15" customHeight="1" x14ac:dyDescent="0.25">
      <c r="A775" s="7">
        <f t="shared" si="32"/>
        <v>742</v>
      </c>
      <c r="B775" s="40" t="s">
        <v>991</v>
      </c>
      <c r="C775" s="5">
        <v>100</v>
      </c>
      <c r="D775" s="52" t="s">
        <v>992</v>
      </c>
      <c r="E775" s="5">
        <v>100</v>
      </c>
      <c r="F775" s="52">
        <v>100</v>
      </c>
      <c r="G775" s="6">
        <v>0</v>
      </c>
    </row>
    <row r="776" spans="1:7" ht="60.6" customHeight="1" x14ac:dyDescent="0.25">
      <c r="A776" s="7">
        <f t="shared" si="32"/>
        <v>743</v>
      </c>
      <c r="B776" s="40" t="s">
        <v>993</v>
      </c>
      <c r="C776" s="52"/>
      <c r="D776" s="5" t="s">
        <v>988</v>
      </c>
      <c r="E776" s="52">
        <v>100</v>
      </c>
      <c r="F776" s="5">
        <v>100</v>
      </c>
      <c r="G776" s="6">
        <v>0</v>
      </c>
    </row>
    <row r="777" spans="1:7" ht="32.450000000000003" customHeight="1" x14ac:dyDescent="0.25">
      <c r="A777" s="7">
        <f t="shared" si="32"/>
        <v>744</v>
      </c>
      <c r="B777" s="40" t="s">
        <v>994</v>
      </c>
      <c r="C777" s="5">
        <v>100</v>
      </c>
      <c r="D777" s="52" t="s">
        <v>469</v>
      </c>
      <c r="E777" s="5">
        <v>100</v>
      </c>
      <c r="F777" s="52">
        <v>100</v>
      </c>
      <c r="G777" s="6">
        <v>9322.7000000000007</v>
      </c>
    </row>
    <row r="778" spans="1:7" ht="19.899999999999999" customHeight="1" x14ac:dyDescent="0.25">
      <c r="A778" s="7">
        <f t="shared" si="32"/>
        <v>745</v>
      </c>
      <c r="B778" s="40" t="s">
        <v>995</v>
      </c>
      <c r="C778" s="52">
        <v>100</v>
      </c>
      <c r="D778" s="5" t="s">
        <v>469</v>
      </c>
      <c r="E778" s="52">
        <v>100</v>
      </c>
      <c r="F778" s="5">
        <v>100</v>
      </c>
      <c r="G778" s="6">
        <v>18669.5</v>
      </c>
    </row>
    <row r="779" spans="1:7" ht="18.600000000000001" customHeight="1" x14ac:dyDescent="0.25">
      <c r="A779" s="7">
        <f t="shared" si="32"/>
        <v>746</v>
      </c>
      <c r="B779" s="40" t="s">
        <v>996</v>
      </c>
      <c r="C779" s="5">
        <v>100</v>
      </c>
      <c r="D779" s="52" t="s">
        <v>469</v>
      </c>
      <c r="E779" s="5">
        <v>100</v>
      </c>
      <c r="F779" s="52">
        <v>100</v>
      </c>
      <c r="G779" s="6">
        <v>32564.400000000001</v>
      </c>
    </row>
    <row r="780" spans="1:7" ht="22.9" customHeight="1" x14ac:dyDescent="0.25">
      <c r="A780" s="7">
        <f t="shared" si="32"/>
        <v>747</v>
      </c>
      <c r="B780" s="40" t="s">
        <v>997</v>
      </c>
      <c r="C780" s="52">
        <v>100</v>
      </c>
      <c r="D780" s="5" t="s">
        <v>469</v>
      </c>
      <c r="E780" s="52">
        <v>100</v>
      </c>
      <c r="F780" s="5">
        <v>100</v>
      </c>
      <c r="G780" s="6">
        <v>16353</v>
      </c>
    </row>
    <row r="781" spans="1:7" ht="21" customHeight="1" x14ac:dyDescent="0.25">
      <c r="A781" s="7">
        <f t="shared" si="32"/>
        <v>748</v>
      </c>
      <c r="B781" s="40" t="s">
        <v>998</v>
      </c>
      <c r="C781" s="5">
        <v>100</v>
      </c>
      <c r="D781" s="52" t="s">
        <v>469</v>
      </c>
      <c r="E781" s="5">
        <v>100</v>
      </c>
      <c r="F781" s="52">
        <v>100</v>
      </c>
      <c r="G781" s="6">
        <v>33409.9</v>
      </c>
    </row>
    <row r="782" spans="1:7" ht="22.9" customHeight="1" x14ac:dyDescent="0.25">
      <c r="A782" s="7">
        <f t="shared" si="32"/>
        <v>749</v>
      </c>
      <c r="B782" s="40" t="s">
        <v>999</v>
      </c>
      <c r="C782" s="52">
        <v>100</v>
      </c>
      <c r="D782" s="5" t="s">
        <v>469</v>
      </c>
      <c r="E782" s="52">
        <v>100</v>
      </c>
      <c r="F782" s="5">
        <v>100</v>
      </c>
      <c r="G782" s="6">
        <v>63646.8</v>
      </c>
    </row>
    <row r="783" spans="1:7" ht="18.600000000000001" customHeight="1" x14ac:dyDescent="0.25">
      <c r="A783" s="7">
        <f t="shared" si="32"/>
        <v>750</v>
      </c>
      <c r="B783" s="40" t="s">
        <v>1000</v>
      </c>
      <c r="C783" s="5">
        <v>100</v>
      </c>
      <c r="D783" s="52" t="s">
        <v>469</v>
      </c>
      <c r="E783" s="5">
        <v>100</v>
      </c>
      <c r="F783" s="52">
        <v>100</v>
      </c>
      <c r="G783" s="6">
        <v>10980.8</v>
      </c>
    </row>
    <row r="784" spans="1:7" ht="22.9" customHeight="1" x14ac:dyDescent="0.25">
      <c r="A784" s="7">
        <f t="shared" si="32"/>
        <v>751</v>
      </c>
      <c r="B784" s="40" t="s">
        <v>1001</v>
      </c>
      <c r="C784" s="52">
        <v>100</v>
      </c>
      <c r="D784" s="5" t="s">
        <v>469</v>
      </c>
      <c r="E784" s="52">
        <v>100</v>
      </c>
      <c r="F784" s="5">
        <v>100</v>
      </c>
      <c r="G784" s="6">
        <v>5665.1</v>
      </c>
    </row>
    <row r="785" spans="1:7" ht="19.899999999999999" customHeight="1" x14ac:dyDescent="0.25">
      <c r="A785" s="7">
        <f t="shared" si="32"/>
        <v>752</v>
      </c>
      <c r="B785" s="40" t="s">
        <v>1002</v>
      </c>
      <c r="C785" s="5">
        <v>100</v>
      </c>
      <c r="D785" s="52" t="s">
        <v>469</v>
      </c>
      <c r="E785" s="5">
        <v>100</v>
      </c>
      <c r="F785" s="52">
        <v>100</v>
      </c>
      <c r="G785" s="6">
        <v>12447.6</v>
      </c>
    </row>
    <row r="786" spans="1:7" ht="24.6" customHeight="1" x14ac:dyDescent="0.25">
      <c r="A786" s="7">
        <f t="shared" si="32"/>
        <v>753</v>
      </c>
      <c r="B786" s="40" t="s">
        <v>1003</v>
      </c>
      <c r="C786" s="52">
        <v>100</v>
      </c>
      <c r="D786" s="5" t="s">
        <v>469</v>
      </c>
      <c r="E786" s="52">
        <v>100</v>
      </c>
      <c r="F786" s="5">
        <v>100</v>
      </c>
      <c r="G786" s="6">
        <v>7577.5</v>
      </c>
    </row>
    <row r="787" spans="1:7" ht="21.6" customHeight="1" x14ac:dyDescent="0.25">
      <c r="A787" s="7">
        <f t="shared" si="32"/>
        <v>754</v>
      </c>
      <c r="B787" s="40" t="s">
        <v>1004</v>
      </c>
      <c r="C787" s="5">
        <v>100</v>
      </c>
      <c r="D787" s="52" t="s">
        <v>469</v>
      </c>
      <c r="E787" s="5">
        <v>100</v>
      </c>
      <c r="F787" s="52">
        <v>100</v>
      </c>
      <c r="G787" s="6">
        <v>6594.5</v>
      </c>
    </row>
    <row r="788" spans="1:7" ht="19.149999999999999" customHeight="1" x14ac:dyDescent="0.25">
      <c r="A788" s="7">
        <f t="shared" si="32"/>
        <v>755</v>
      </c>
      <c r="B788" s="40" t="s">
        <v>1005</v>
      </c>
      <c r="C788" s="52">
        <v>100</v>
      </c>
      <c r="D788" s="5" t="s">
        <v>1006</v>
      </c>
      <c r="E788" s="52">
        <v>100</v>
      </c>
      <c r="F788" s="5">
        <v>100</v>
      </c>
      <c r="G788" s="6">
        <v>111108.4</v>
      </c>
    </row>
    <row r="789" spans="1:7" ht="19.899999999999999" customHeight="1" x14ac:dyDescent="0.25">
      <c r="A789" s="7">
        <f t="shared" si="32"/>
        <v>756</v>
      </c>
      <c r="B789" s="40" t="s">
        <v>1007</v>
      </c>
      <c r="C789" s="5">
        <v>100</v>
      </c>
      <c r="D789" s="52" t="s">
        <v>1006</v>
      </c>
      <c r="E789" s="5">
        <v>100</v>
      </c>
      <c r="F789" s="52">
        <v>100</v>
      </c>
      <c r="G789" s="6">
        <v>73368.100000000006</v>
      </c>
    </row>
    <row r="790" spans="1:7" ht="21.6" customHeight="1" x14ac:dyDescent="0.25">
      <c r="A790" s="7">
        <f t="shared" si="32"/>
        <v>757</v>
      </c>
      <c r="B790" s="40" t="s">
        <v>1008</v>
      </c>
      <c r="C790" s="52">
        <v>100</v>
      </c>
      <c r="D790" s="5" t="s">
        <v>1006</v>
      </c>
      <c r="E790" s="52">
        <v>100</v>
      </c>
      <c r="F790" s="5">
        <v>100</v>
      </c>
      <c r="G790" s="6">
        <v>15483.2</v>
      </c>
    </row>
    <row r="791" spans="1:7" ht="19.149999999999999" customHeight="1" x14ac:dyDescent="0.25">
      <c r="A791" s="7">
        <f t="shared" si="32"/>
        <v>758</v>
      </c>
      <c r="B791" s="40" t="s">
        <v>1009</v>
      </c>
      <c r="C791" s="5">
        <v>100</v>
      </c>
      <c r="D791" s="52" t="s">
        <v>1006</v>
      </c>
      <c r="E791" s="5">
        <v>100</v>
      </c>
      <c r="F791" s="52">
        <v>100</v>
      </c>
      <c r="G791" s="6">
        <v>17054.599999999999</v>
      </c>
    </row>
    <row r="792" spans="1:7" ht="19.899999999999999" customHeight="1" x14ac:dyDescent="0.25">
      <c r="A792" s="7">
        <f t="shared" si="32"/>
        <v>759</v>
      </c>
      <c r="B792" s="40" t="s">
        <v>1010</v>
      </c>
      <c r="C792" s="52">
        <v>100</v>
      </c>
      <c r="D792" s="5" t="s">
        <v>1006</v>
      </c>
      <c r="E792" s="52">
        <v>100</v>
      </c>
      <c r="F792" s="5">
        <v>100</v>
      </c>
      <c r="G792" s="6">
        <v>40228.699999999997</v>
      </c>
    </row>
    <row r="793" spans="1:7" ht="21" customHeight="1" x14ac:dyDescent="0.25">
      <c r="A793" s="7">
        <f t="shared" si="32"/>
        <v>760</v>
      </c>
      <c r="B793" s="40" t="s">
        <v>1011</v>
      </c>
      <c r="C793" s="5">
        <v>100</v>
      </c>
      <c r="D793" s="52" t="s">
        <v>1006</v>
      </c>
      <c r="E793" s="5">
        <v>100</v>
      </c>
      <c r="F793" s="52">
        <v>100</v>
      </c>
      <c r="G793" s="6">
        <v>17571.5</v>
      </c>
    </row>
    <row r="794" spans="1:7" ht="22.9" customHeight="1" x14ac:dyDescent="0.25">
      <c r="A794" s="7">
        <f t="shared" si="32"/>
        <v>761</v>
      </c>
      <c r="B794" s="40" t="s">
        <v>1012</v>
      </c>
      <c r="C794" s="52">
        <v>100</v>
      </c>
      <c r="D794" s="5" t="s">
        <v>1006</v>
      </c>
      <c r="E794" s="52">
        <v>100</v>
      </c>
      <c r="F794" s="5">
        <v>100</v>
      </c>
      <c r="G794" s="6">
        <v>28678</v>
      </c>
    </row>
    <row r="795" spans="1:7" ht="18.600000000000001" customHeight="1" x14ac:dyDescent="0.25">
      <c r="A795" s="7">
        <f t="shared" si="32"/>
        <v>762</v>
      </c>
      <c r="B795" s="40" t="s">
        <v>1013</v>
      </c>
      <c r="C795" s="5">
        <v>100</v>
      </c>
      <c r="D795" s="52" t="s">
        <v>1006</v>
      </c>
      <c r="E795" s="5">
        <v>100</v>
      </c>
      <c r="F795" s="52">
        <v>100</v>
      </c>
      <c r="G795" s="6">
        <v>16315.4</v>
      </c>
    </row>
    <row r="796" spans="1:7" ht="21" customHeight="1" x14ac:dyDescent="0.25">
      <c r="A796" s="7">
        <f t="shared" si="32"/>
        <v>763</v>
      </c>
      <c r="B796" s="40" t="s">
        <v>1014</v>
      </c>
      <c r="C796" s="52">
        <v>100</v>
      </c>
      <c r="D796" s="5" t="s">
        <v>1006</v>
      </c>
      <c r="E796" s="52">
        <v>100</v>
      </c>
      <c r="F796" s="5">
        <v>100</v>
      </c>
      <c r="G796" s="6">
        <v>40840.199999999997</v>
      </c>
    </row>
    <row r="797" spans="1:7" ht="19.899999999999999" customHeight="1" x14ac:dyDescent="0.25">
      <c r="A797" s="7">
        <f t="shared" si="32"/>
        <v>764</v>
      </c>
      <c r="B797" s="40" t="s">
        <v>1015</v>
      </c>
      <c r="C797" s="5">
        <v>100</v>
      </c>
      <c r="D797" s="52" t="s">
        <v>1006</v>
      </c>
      <c r="E797" s="5">
        <v>100</v>
      </c>
      <c r="F797" s="52">
        <v>100</v>
      </c>
      <c r="G797" s="6">
        <v>16930.400000000001</v>
      </c>
    </row>
    <row r="798" spans="1:7" ht="21" customHeight="1" x14ac:dyDescent="0.25">
      <c r="A798" s="7">
        <f t="shared" si="32"/>
        <v>765</v>
      </c>
      <c r="B798" s="40" t="s">
        <v>1016</v>
      </c>
      <c r="C798" s="52">
        <v>100</v>
      </c>
      <c r="D798" s="5" t="s">
        <v>1006</v>
      </c>
      <c r="E798" s="52">
        <v>100</v>
      </c>
      <c r="F798" s="5">
        <v>100</v>
      </c>
      <c r="G798" s="6">
        <v>15546.3</v>
      </c>
    </row>
    <row r="799" spans="1:7" ht="19.899999999999999" customHeight="1" x14ac:dyDescent="0.25">
      <c r="A799" s="7">
        <f t="shared" si="32"/>
        <v>766</v>
      </c>
      <c r="B799" s="40" t="s">
        <v>1017</v>
      </c>
      <c r="C799" s="5">
        <v>100</v>
      </c>
      <c r="D799" s="52" t="s">
        <v>1006</v>
      </c>
      <c r="E799" s="5">
        <v>100</v>
      </c>
      <c r="F799" s="52">
        <v>100</v>
      </c>
      <c r="G799" s="6">
        <v>29933.5</v>
      </c>
    </row>
    <row r="800" spans="1:7" ht="21.6" customHeight="1" x14ac:dyDescent="0.25">
      <c r="A800" s="7">
        <f t="shared" si="32"/>
        <v>767</v>
      </c>
      <c r="B800" s="40" t="s">
        <v>1018</v>
      </c>
      <c r="C800" s="52"/>
      <c r="D800" s="5" t="s">
        <v>402</v>
      </c>
      <c r="E800" s="52">
        <v>100</v>
      </c>
      <c r="F800" s="5">
        <v>100</v>
      </c>
      <c r="G800" s="6">
        <v>21340.799999999999</v>
      </c>
    </row>
    <row r="801" spans="1:11" ht="18.600000000000001" customHeight="1" x14ac:dyDescent="0.25">
      <c r="A801" s="7">
        <f t="shared" si="32"/>
        <v>768</v>
      </c>
      <c r="B801" s="40" t="s">
        <v>1019</v>
      </c>
      <c r="C801" s="5">
        <v>100</v>
      </c>
      <c r="D801" s="52" t="s">
        <v>1020</v>
      </c>
      <c r="E801" s="5">
        <v>100</v>
      </c>
      <c r="F801" s="52">
        <v>100</v>
      </c>
      <c r="G801" s="6">
        <v>36228.199999999997</v>
      </c>
    </row>
    <row r="802" spans="1:11" ht="21" customHeight="1" x14ac:dyDescent="0.25">
      <c r="A802" s="7">
        <f t="shared" si="32"/>
        <v>769</v>
      </c>
      <c r="B802" s="40" t="s">
        <v>1021</v>
      </c>
      <c r="C802" s="52">
        <v>100</v>
      </c>
      <c r="D802" s="5" t="s">
        <v>1022</v>
      </c>
      <c r="E802" s="52">
        <v>100</v>
      </c>
      <c r="F802" s="5">
        <v>100</v>
      </c>
      <c r="G802" s="6">
        <v>5291.4</v>
      </c>
    </row>
    <row r="803" spans="1:11" ht="18.600000000000001" customHeight="1" x14ac:dyDescent="0.25">
      <c r="A803" s="7">
        <f t="shared" si="32"/>
        <v>770</v>
      </c>
      <c r="B803" s="40" t="s">
        <v>1023</v>
      </c>
      <c r="C803" s="5">
        <v>100</v>
      </c>
      <c r="D803" s="52" t="s">
        <v>1022</v>
      </c>
      <c r="E803" s="5">
        <v>100</v>
      </c>
      <c r="F803" s="52">
        <v>100</v>
      </c>
      <c r="G803" s="6">
        <v>10258.9</v>
      </c>
    </row>
    <row r="804" spans="1:11" ht="21" customHeight="1" x14ac:dyDescent="0.25">
      <c r="A804" s="7">
        <f t="shared" si="32"/>
        <v>771</v>
      </c>
      <c r="B804" s="40" t="s">
        <v>1024</v>
      </c>
      <c r="C804" s="52">
        <v>100</v>
      </c>
      <c r="D804" s="5" t="s">
        <v>1022</v>
      </c>
      <c r="E804" s="52">
        <v>100</v>
      </c>
      <c r="F804" s="5">
        <v>100</v>
      </c>
      <c r="G804" s="212">
        <v>9571.5</v>
      </c>
    </row>
    <row r="805" spans="1:11" ht="19.149999999999999" customHeight="1" x14ac:dyDescent="0.25">
      <c r="A805" s="7">
        <f t="shared" si="32"/>
        <v>772</v>
      </c>
      <c r="B805" s="40" t="s">
        <v>1025</v>
      </c>
      <c r="C805" s="5">
        <v>100</v>
      </c>
      <c r="D805" s="52" t="s">
        <v>1026</v>
      </c>
      <c r="E805" s="5">
        <v>100</v>
      </c>
      <c r="F805" s="52">
        <v>100</v>
      </c>
      <c r="G805" s="6">
        <v>24437.9</v>
      </c>
    </row>
    <row r="806" spans="1:11" ht="38.25" customHeight="1" x14ac:dyDescent="0.25">
      <c r="A806" s="7">
        <f t="shared" si="32"/>
        <v>773</v>
      </c>
      <c r="B806" s="38" t="s">
        <v>1027</v>
      </c>
      <c r="C806" s="41">
        <v>100</v>
      </c>
      <c r="D806" s="39" t="s">
        <v>1028</v>
      </c>
      <c r="E806" s="41">
        <v>100</v>
      </c>
      <c r="F806" s="39">
        <v>100</v>
      </c>
      <c r="G806" s="91">
        <v>0</v>
      </c>
    </row>
    <row r="807" spans="1:11" ht="38.25" customHeight="1" x14ac:dyDescent="0.25">
      <c r="A807" s="7">
        <f t="shared" si="32"/>
        <v>774</v>
      </c>
      <c r="B807" s="40" t="s">
        <v>1029</v>
      </c>
      <c r="C807" s="39">
        <v>100</v>
      </c>
      <c r="D807" s="5" t="s">
        <v>1030</v>
      </c>
      <c r="E807" s="39">
        <v>100</v>
      </c>
      <c r="F807" s="39">
        <v>100</v>
      </c>
      <c r="G807" s="6">
        <v>0</v>
      </c>
    </row>
    <row r="808" spans="1:11" ht="30.75" customHeight="1" x14ac:dyDescent="0.25">
      <c r="A808" s="25">
        <f t="shared" si="32"/>
        <v>775</v>
      </c>
      <c r="B808" s="38" t="s">
        <v>1031</v>
      </c>
      <c r="C808" s="39">
        <v>100</v>
      </c>
      <c r="D808" s="39" t="s">
        <v>1032</v>
      </c>
      <c r="E808" s="39">
        <v>100</v>
      </c>
      <c r="F808" s="39">
        <v>100</v>
      </c>
      <c r="G808" s="91">
        <v>0</v>
      </c>
    </row>
    <row r="809" spans="1:11" ht="36.75" customHeight="1" x14ac:dyDescent="0.25">
      <c r="A809" s="25">
        <f t="shared" si="32"/>
        <v>776</v>
      </c>
      <c r="B809" s="38" t="s">
        <v>1033</v>
      </c>
      <c r="C809" s="39">
        <v>100</v>
      </c>
      <c r="D809" s="39" t="s">
        <v>1032</v>
      </c>
      <c r="E809" s="39">
        <v>100</v>
      </c>
      <c r="F809" s="39">
        <v>100</v>
      </c>
      <c r="G809" s="91">
        <v>0</v>
      </c>
    </row>
    <row r="810" spans="1:11" ht="39" customHeight="1" x14ac:dyDescent="0.25">
      <c r="A810" s="25">
        <f t="shared" si="32"/>
        <v>777</v>
      </c>
      <c r="B810" s="38" t="s">
        <v>1034</v>
      </c>
      <c r="C810" s="39">
        <v>100</v>
      </c>
      <c r="D810" s="39" t="s">
        <v>1032</v>
      </c>
      <c r="E810" s="39">
        <v>100</v>
      </c>
      <c r="F810" s="39">
        <v>100</v>
      </c>
      <c r="G810" s="91">
        <v>0</v>
      </c>
    </row>
    <row r="811" spans="1:11" ht="29.25" customHeight="1" x14ac:dyDescent="0.25">
      <c r="A811" s="343" t="s">
        <v>1035</v>
      </c>
      <c r="B811" s="344"/>
      <c r="C811" s="344"/>
      <c r="D811" s="344"/>
      <c r="E811" s="344"/>
      <c r="F811" s="344"/>
      <c r="G811" s="346"/>
      <c r="H811" s="213"/>
    </row>
    <row r="812" spans="1:11" ht="42.75" customHeight="1" x14ac:dyDescent="0.25">
      <c r="A812" s="5">
        <f>A810+1</f>
        <v>778</v>
      </c>
      <c r="B812" s="38" t="s">
        <v>1036</v>
      </c>
      <c r="C812" s="214">
        <v>100</v>
      </c>
      <c r="D812" s="41" t="s">
        <v>951</v>
      </c>
      <c r="E812" s="215">
        <v>3.05</v>
      </c>
      <c r="F812" s="173" t="s">
        <v>1037</v>
      </c>
      <c r="G812" s="216">
        <v>34613.614000000001</v>
      </c>
    </row>
    <row r="813" spans="1:11" ht="37.5" customHeight="1" x14ac:dyDescent="0.25">
      <c r="A813" s="5">
        <f t="shared" ref="A813:A865" si="33">A812+1</f>
        <v>779</v>
      </c>
      <c r="B813" s="38" t="s">
        <v>1038</v>
      </c>
      <c r="C813" s="217" t="s">
        <v>1039</v>
      </c>
      <c r="D813" s="39" t="s">
        <v>951</v>
      </c>
      <c r="E813" s="41"/>
      <c r="F813" s="218"/>
      <c r="G813" s="219"/>
    </row>
    <row r="814" spans="1:11" ht="42.6" customHeight="1" x14ac:dyDescent="0.25">
      <c r="A814" s="7">
        <f t="shared" si="33"/>
        <v>780</v>
      </c>
      <c r="B814" s="38" t="s">
        <v>1040</v>
      </c>
      <c r="C814" s="214">
        <v>100</v>
      </c>
      <c r="D814" s="41" t="s">
        <v>951</v>
      </c>
      <c r="E814" s="204">
        <v>4.71</v>
      </c>
      <c r="F814" s="5" t="s">
        <v>1037</v>
      </c>
      <c r="G814" s="220">
        <v>23754.228999999999</v>
      </c>
      <c r="H814" s="66"/>
      <c r="I814" s="221"/>
      <c r="J814" s="222"/>
      <c r="K814" s="223"/>
    </row>
    <row r="815" spans="1:11" ht="43.15" customHeight="1" x14ac:dyDescent="0.25">
      <c r="A815" s="7">
        <f t="shared" si="33"/>
        <v>781</v>
      </c>
      <c r="B815" s="38" t="s">
        <v>1041</v>
      </c>
      <c r="C815" s="217">
        <v>100</v>
      </c>
      <c r="D815" s="39" t="s">
        <v>951</v>
      </c>
      <c r="E815" s="132">
        <v>5.98</v>
      </c>
      <c r="F815" s="5" t="s">
        <v>1037</v>
      </c>
      <c r="G815" s="224">
        <v>52327</v>
      </c>
      <c r="H815" s="66"/>
      <c r="I815" s="221"/>
      <c r="J815" s="222"/>
      <c r="K815" s="223"/>
    </row>
    <row r="816" spans="1:11" ht="40.15" customHeight="1" x14ac:dyDescent="0.25">
      <c r="A816" s="7">
        <f t="shared" si="33"/>
        <v>782</v>
      </c>
      <c r="B816" s="38" t="s">
        <v>1042</v>
      </c>
      <c r="C816" s="214">
        <v>100</v>
      </c>
      <c r="D816" s="41" t="s">
        <v>951</v>
      </c>
      <c r="E816" s="204">
        <v>4.4800000000000004</v>
      </c>
      <c r="F816" s="5" t="s">
        <v>1037</v>
      </c>
      <c r="G816" s="224">
        <v>37810.313999999998</v>
      </c>
      <c r="H816" s="66"/>
      <c r="I816" s="221"/>
      <c r="J816" s="222"/>
      <c r="K816" s="223"/>
    </row>
    <row r="817" spans="1:11" ht="36" customHeight="1" x14ac:dyDescent="0.25">
      <c r="A817" s="7">
        <f t="shared" si="33"/>
        <v>783</v>
      </c>
      <c r="B817" s="38" t="s">
        <v>1043</v>
      </c>
      <c r="C817" s="217">
        <v>100</v>
      </c>
      <c r="D817" s="39" t="s">
        <v>951</v>
      </c>
      <c r="E817" s="132">
        <v>3.94</v>
      </c>
      <c r="F817" s="5" t="s">
        <v>1037</v>
      </c>
      <c r="G817" s="225">
        <v>33451.4</v>
      </c>
      <c r="H817" s="66"/>
      <c r="I817" s="221"/>
      <c r="J817" s="222"/>
      <c r="K817" s="223"/>
    </row>
    <row r="818" spans="1:11" ht="36.75" customHeight="1" x14ac:dyDescent="0.25">
      <c r="A818" s="7">
        <f t="shared" si="33"/>
        <v>784</v>
      </c>
      <c r="B818" s="38" t="s">
        <v>1044</v>
      </c>
      <c r="C818" s="214" t="s">
        <v>1045</v>
      </c>
      <c r="D818" s="41" t="s">
        <v>951</v>
      </c>
      <c r="E818" s="39"/>
      <c r="F818" s="218"/>
      <c r="G818" s="219"/>
      <c r="H818" s="66"/>
      <c r="I818" s="221"/>
      <c r="J818" s="222"/>
      <c r="K818" s="223"/>
    </row>
    <row r="819" spans="1:11" ht="37.15" customHeight="1" x14ac:dyDescent="0.25">
      <c r="A819" s="7">
        <f t="shared" si="33"/>
        <v>785</v>
      </c>
      <c r="B819" s="38" t="s">
        <v>1046</v>
      </c>
      <c r="C819" s="217">
        <v>100</v>
      </c>
      <c r="D819" s="39" t="s">
        <v>951</v>
      </c>
      <c r="E819" s="132">
        <v>1.2</v>
      </c>
      <c r="F819" s="5" t="s">
        <v>1037</v>
      </c>
      <c r="G819" s="220">
        <v>25376</v>
      </c>
      <c r="H819" s="66"/>
      <c r="I819" s="221"/>
      <c r="J819" s="222"/>
      <c r="K819" s="223"/>
    </row>
    <row r="820" spans="1:11" ht="35.450000000000003" customHeight="1" x14ac:dyDescent="0.25">
      <c r="A820" s="7">
        <f t="shared" si="33"/>
        <v>786</v>
      </c>
      <c r="B820" s="38" t="s">
        <v>1047</v>
      </c>
      <c r="C820" s="214">
        <v>100</v>
      </c>
      <c r="D820" s="41" t="s">
        <v>951</v>
      </c>
      <c r="E820" s="204">
        <v>7.82</v>
      </c>
      <c r="F820" s="5" t="s">
        <v>1037</v>
      </c>
      <c r="G820" s="224">
        <v>51663.3</v>
      </c>
      <c r="H820" s="66"/>
      <c r="I820" s="221"/>
      <c r="J820" s="222"/>
      <c r="K820" s="223"/>
    </row>
    <row r="821" spans="1:11" ht="38.25" x14ac:dyDescent="0.25">
      <c r="A821" s="7">
        <f t="shared" si="33"/>
        <v>787</v>
      </c>
      <c r="B821" s="226" t="s">
        <v>1048</v>
      </c>
      <c r="C821" s="227">
        <v>100</v>
      </c>
      <c r="D821" s="36" t="s">
        <v>951</v>
      </c>
      <c r="E821" s="228">
        <v>0.74</v>
      </c>
      <c r="F821" s="126" t="s">
        <v>1037</v>
      </c>
      <c r="G821" s="224">
        <v>18234.22</v>
      </c>
      <c r="H821" s="66"/>
      <c r="I821" s="221"/>
      <c r="J821" s="222"/>
      <c r="K821" s="223"/>
    </row>
    <row r="822" spans="1:11" ht="31.5" customHeight="1" x14ac:dyDescent="0.25">
      <c r="A822" s="7">
        <f t="shared" si="33"/>
        <v>788</v>
      </c>
      <c r="B822" s="38" t="s">
        <v>1049</v>
      </c>
      <c r="C822" s="214">
        <v>100</v>
      </c>
      <c r="D822" s="41" t="s">
        <v>951</v>
      </c>
      <c r="E822" s="204">
        <v>14.92</v>
      </c>
      <c r="F822" s="5" t="s">
        <v>1037</v>
      </c>
      <c r="G822" s="224">
        <v>88456.47</v>
      </c>
      <c r="H822" s="66"/>
      <c r="I822" s="221"/>
      <c r="J822" s="222"/>
      <c r="K822" s="223"/>
    </row>
    <row r="823" spans="1:11" ht="37.5" customHeight="1" x14ac:dyDescent="0.25">
      <c r="A823" s="7">
        <f t="shared" si="33"/>
        <v>789</v>
      </c>
      <c r="B823" s="38" t="s">
        <v>1050</v>
      </c>
      <c r="C823" s="217">
        <v>100</v>
      </c>
      <c r="D823" s="39" t="s">
        <v>951</v>
      </c>
      <c r="E823" s="132">
        <v>2.42</v>
      </c>
      <c r="F823" s="5" t="s">
        <v>1037</v>
      </c>
      <c r="G823" s="224">
        <v>27831.1</v>
      </c>
      <c r="H823" s="66"/>
      <c r="I823" s="221"/>
      <c r="J823" s="222"/>
      <c r="K823" s="223"/>
    </row>
    <row r="824" spans="1:11" ht="37.15" customHeight="1" x14ac:dyDescent="0.25">
      <c r="A824" s="7">
        <f t="shared" si="33"/>
        <v>790</v>
      </c>
      <c r="B824" s="38" t="s">
        <v>1051</v>
      </c>
      <c r="C824" s="214">
        <v>100</v>
      </c>
      <c r="D824" s="41" t="s">
        <v>951</v>
      </c>
      <c r="E824" s="204">
        <v>23.52</v>
      </c>
      <c r="F824" s="5" t="s">
        <v>1037</v>
      </c>
      <c r="G824" s="225">
        <v>106606.34</v>
      </c>
      <c r="H824" s="66"/>
      <c r="I824" s="221"/>
      <c r="J824" s="222"/>
      <c r="K824" s="223"/>
    </row>
    <row r="825" spans="1:11" ht="37.15" customHeight="1" x14ac:dyDescent="0.25">
      <c r="A825" s="7">
        <f t="shared" si="33"/>
        <v>791</v>
      </c>
      <c r="B825" s="38" t="s">
        <v>1052</v>
      </c>
      <c r="C825" s="217">
        <v>100</v>
      </c>
      <c r="D825" s="39" t="s">
        <v>951</v>
      </c>
      <c r="E825" s="41">
        <v>0.3</v>
      </c>
      <c r="F825" s="218"/>
      <c r="G825" s="219">
        <v>20561.96</v>
      </c>
      <c r="H825" s="66"/>
      <c r="I825" s="221"/>
      <c r="J825" s="222"/>
      <c r="K825" s="223"/>
    </row>
    <row r="826" spans="1:11" ht="39" customHeight="1" x14ac:dyDescent="0.25">
      <c r="A826" s="7">
        <f t="shared" si="33"/>
        <v>792</v>
      </c>
      <c r="B826" s="38" t="s">
        <v>1053</v>
      </c>
      <c r="C826" s="214">
        <v>100</v>
      </c>
      <c r="D826" s="41" t="s">
        <v>951</v>
      </c>
      <c r="E826" s="204">
        <v>4.04</v>
      </c>
      <c r="F826" s="5" t="s">
        <v>1037</v>
      </c>
      <c r="G826" s="220">
        <v>42150.3</v>
      </c>
      <c r="H826" s="66"/>
      <c r="I826" s="221"/>
      <c r="J826" s="222"/>
      <c r="K826" s="223"/>
    </row>
    <row r="827" spans="1:11" ht="36" customHeight="1" x14ac:dyDescent="0.25">
      <c r="A827" s="7">
        <f t="shared" si="33"/>
        <v>793</v>
      </c>
      <c r="B827" s="38" t="s">
        <v>1054</v>
      </c>
      <c r="C827" s="217">
        <v>100</v>
      </c>
      <c r="D827" s="39" t="s">
        <v>951</v>
      </c>
      <c r="E827" s="132">
        <v>2.83</v>
      </c>
      <c r="F827" s="5" t="s">
        <v>1037</v>
      </c>
      <c r="G827" s="224">
        <v>8531.3799999999992</v>
      </c>
      <c r="H827" s="66"/>
      <c r="I827" s="221"/>
      <c r="J827" s="222"/>
      <c r="K827" s="223"/>
    </row>
    <row r="828" spans="1:11" ht="39" customHeight="1" x14ac:dyDescent="0.25">
      <c r="A828" s="7">
        <f t="shared" si="33"/>
        <v>794</v>
      </c>
      <c r="B828" s="38" t="s">
        <v>1055</v>
      </c>
      <c r="C828" s="214">
        <v>100</v>
      </c>
      <c r="D828" s="41" t="s">
        <v>951</v>
      </c>
      <c r="E828" s="204">
        <v>1.6</v>
      </c>
      <c r="F828" s="5" t="s">
        <v>1037</v>
      </c>
      <c r="G828" s="224">
        <v>20212.02</v>
      </c>
      <c r="H828" s="66"/>
      <c r="I828" s="221"/>
      <c r="J828" s="222"/>
      <c r="K828" s="223"/>
    </row>
    <row r="829" spans="1:11" ht="37.9" customHeight="1" x14ac:dyDescent="0.25">
      <c r="A829" s="7">
        <f t="shared" si="33"/>
        <v>795</v>
      </c>
      <c r="B829" s="38" t="s">
        <v>1056</v>
      </c>
      <c r="C829" s="217">
        <v>100</v>
      </c>
      <c r="D829" s="39" t="s">
        <v>951</v>
      </c>
      <c r="E829" s="132">
        <v>2.31</v>
      </c>
      <c r="F829" s="5" t="s">
        <v>1037</v>
      </c>
      <c r="G829" s="224">
        <v>43072.508999999998</v>
      </c>
      <c r="H829" s="66"/>
      <c r="I829" s="221"/>
      <c r="J829" s="222"/>
      <c r="K829" s="223"/>
    </row>
    <row r="830" spans="1:11" ht="39" customHeight="1" x14ac:dyDescent="0.25">
      <c r="A830" s="7">
        <f t="shared" si="33"/>
        <v>796</v>
      </c>
      <c r="B830" s="38" t="s">
        <v>1057</v>
      </c>
      <c r="C830" s="214">
        <v>100</v>
      </c>
      <c r="D830" s="41" t="s">
        <v>951</v>
      </c>
      <c r="E830" s="204">
        <v>2.82</v>
      </c>
      <c r="F830" s="5" t="s">
        <v>1037</v>
      </c>
      <c r="G830" s="224">
        <v>24769.9</v>
      </c>
      <c r="H830" s="66"/>
      <c r="I830" s="221"/>
      <c r="J830" s="222"/>
      <c r="K830" s="223"/>
    </row>
    <row r="831" spans="1:11" ht="40.9" customHeight="1" x14ac:dyDescent="0.25">
      <c r="A831" s="7">
        <f t="shared" si="33"/>
        <v>797</v>
      </c>
      <c r="B831" s="38" t="s">
        <v>1058</v>
      </c>
      <c r="C831" s="217">
        <v>100</v>
      </c>
      <c r="D831" s="39" t="s">
        <v>951</v>
      </c>
      <c r="E831" s="132">
        <v>6.39</v>
      </c>
      <c r="F831" s="5" t="s">
        <v>1037</v>
      </c>
      <c r="G831" s="224">
        <v>49866.985999999997</v>
      </c>
      <c r="H831" s="66"/>
      <c r="I831" s="221"/>
      <c r="J831" s="222"/>
      <c r="K831" s="223"/>
    </row>
    <row r="832" spans="1:11" ht="38.450000000000003" customHeight="1" x14ac:dyDescent="0.25">
      <c r="A832" s="7">
        <f t="shared" si="33"/>
        <v>798</v>
      </c>
      <c r="B832" s="38" t="s">
        <v>1059</v>
      </c>
      <c r="C832" s="214">
        <v>100</v>
      </c>
      <c r="D832" s="41" t="s">
        <v>951</v>
      </c>
      <c r="E832" s="204">
        <v>0.61</v>
      </c>
      <c r="F832" s="5" t="s">
        <v>1037</v>
      </c>
      <c r="G832" s="224">
        <v>16705.286</v>
      </c>
      <c r="H832" s="66"/>
      <c r="I832" s="221"/>
      <c r="J832" s="222"/>
      <c r="K832" s="223"/>
    </row>
    <row r="833" spans="1:11" ht="39" customHeight="1" x14ac:dyDescent="0.25">
      <c r="A833" s="7">
        <f t="shared" si="33"/>
        <v>799</v>
      </c>
      <c r="B833" s="38" t="s">
        <v>1060</v>
      </c>
      <c r="C833" s="217">
        <v>100</v>
      </c>
      <c r="D833" s="39" t="s">
        <v>951</v>
      </c>
      <c r="E833" s="132">
        <v>1.1000000000000001</v>
      </c>
      <c r="F833" s="5" t="s">
        <v>1037</v>
      </c>
      <c r="G833" s="224">
        <v>17226.235000000001</v>
      </c>
      <c r="H833" s="66"/>
      <c r="I833" s="221"/>
      <c r="J833" s="222"/>
      <c r="K833" s="223"/>
    </row>
    <row r="834" spans="1:11" ht="40.15" customHeight="1" x14ac:dyDescent="0.25">
      <c r="A834" s="7">
        <f t="shared" si="33"/>
        <v>800</v>
      </c>
      <c r="B834" s="38" t="s">
        <v>1061</v>
      </c>
      <c r="C834" s="214">
        <v>100</v>
      </c>
      <c r="D834" s="41" t="s">
        <v>951</v>
      </c>
      <c r="E834" s="204">
        <v>2.3199999999999998</v>
      </c>
      <c r="F834" s="5" t="s">
        <v>1037</v>
      </c>
      <c r="G834" s="225">
        <v>28111.289000000001</v>
      </c>
      <c r="H834" s="66"/>
      <c r="I834" s="221"/>
      <c r="J834" s="222"/>
      <c r="K834" s="223"/>
    </row>
    <row r="835" spans="1:11" ht="40.15" customHeight="1" x14ac:dyDescent="0.25">
      <c r="A835" s="7">
        <f t="shared" si="33"/>
        <v>801</v>
      </c>
      <c r="B835" s="38" t="s">
        <v>1062</v>
      </c>
      <c r="C835" s="217" t="s">
        <v>1063</v>
      </c>
      <c r="D835" s="39" t="s">
        <v>951</v>
      </c>
      <c r="E835" s="41"/>
      <c r="F835" s="218"/>
      <c r="G835" s="219"/>
      <c r="H835" s="66"/>
      <c r="I835" s="221"/>
      <c r="J835" s="222"/>
      <c r="K835" s="223"/>
    </row>
    <row r="836" spans="1:11" ht="38.450000000000003" customHeight="1" x14ac:dyDescent="0.25">
      <c r="A836" s="7">
        <f t="shared" si="33"/>
        <v>802</v>
      </c>
      <c r="B836" s="38" t="s">
        <v>1064</v>
      </c>
      <c r="C836" s="214">
        <v>100</v>
      </c>
      <c r="D836" s="41" t="s">
        <v>951</v>
      </c>
      <c r="E836" s="204">
        <v>1.33</v>
      </c>
      <c r="F836" s="5" t="s">
        <v>1037</v>
      </c>
      <c r="G836" s="220">
        <v>15924.38</v>
      </c>
      <c r="H836" s="66"/>
      <c r="I836" s="221"/>
      <c r="J836" s="222"/>
      <c r="K836" s="223"/>
    </row>
    <row r="837" spans="1:11" ht="40.15" customHeight="1" x14ac:dyDescent="0.25">
      <c r="A837" s="7">
        <f t="shared" si="33"/>
        <v>803</v>
      </c>
      <c r="B837" s="38" t="s">
        <v>1065</v>
      </c>
      <c r="C837" s="217">
        <v>100</v>
      </c>
      <c r="D837" s="39" t="s">
        <v>951</v>
      </c>
      <c r="E837" s="132">
        <v>1.86</v>
      </c>
      <c r="F837" s="5" t="s">
        <v>164</v>
      </c>
      <c r="G837" s="224">
        <v>35189.661</v>
      </c>
      <c r="H837" s="66"/>
      <c r="I837" s="221"/>
      <c r="J837" s="222"/>
      <c r="K837" s="223"/>
    </row>
    <row r="838" spans="1:11" ht="35.450000000000003" customHeight="1" x14ac:dyDescent="0.25">
      <c r="A838" s="7">
        <f t="shared" si="33"/>
        <v>804</v>
      </c>
      <c r="B838" s="38" t="s">
        <v>1066</v>
      </c>
      <c r="C838" s="214">
        <v>100</v>
      </c>
      <c r="D838" s="41" t="s">
        <v>1067</v>
      </c>
      <c r="E838" s="204">
        <v>2</v>
      </c>
      <c r="F838" s="5" t="s">
        <v>164</v>
      </c>
      <c r="G838" s="229">
        <v>7848.6</v>
      </c>
      <c r="H838" s="66"/>
      <c r="I838" s="221"/>
      <c r="J838" s="222"/>
      <c r="K838" s="223"/>
    </row>
    <row r="839" spans="1:11" ht="43.15" customHeight="1" x14ac:dyDescent="0.25">
      <c r="A839" s="7">
        <f t="shared" si="33"/>
        <v>805</v>
      </c>
      <c r="B839" s="38" t="s">
        <v>1068</v>
      </c>
      <c r="C839" s="217">
        <v>100</v>
      </c>
      <c r="D839" s="39" t="s">
        <v>1067</v>
      </c>
      <c r="E839" s="132">
        <v>7</v>
      </c>
      <c r="F839" s="5" t="s">
        <v>1037</v>
      </c>
      <c r="G839" s="224">
        <v>5788.1390000000001</v>
      </c>
      <c r="H839" s="66"/>
      <c r="I839" s="221"/>
      <c r="J839" s="222"/>
      <c r="K839" s="223"/>
    </row>
    <row r="840" spans="1:11" ht="51" customHeight="1" x14ac:dyDescent="0.25">
      <c r="A840" s="7">
        <f t="shared" si="33"/>
        <v>806</v>
      </c>
      <c r="B840" s="38" t="s">
        <v>1069</v>
      </c>
      <c r="C840" s="214">
        <v>100</v>
      </c>
      <c r="D840" s="41" t="s">
        <v>1067</v>
      </c>
      <c r="E840" s="204">
        <v>10.01</v>
      </c>
      <c r="F840" s="5" t="s">
        <v>1037</v>
      </c>
      <c r="G840" s="224">
        <v>29947.411</v>
      </c>
      <c r="H840" s="66"/>
      <c r="I840" s="221"/>
      <c r="J840" s="222"/>
      <c r="K840" s="223"/>
    </row>
    <row r="841" spans="1:11" ht="31.5" customHeight="1" x14ac:dyDescent="0.25">
      <c r="A841" s="7">
        <f t="shared" si="33"/>
        <v>807</v>
      </c>
      <c r="B841" s="38" t="s">
        <v>1070</v>
      </c>
      <c r="C841" s="217">
        <v>100</v>
      </c>
      <c r="D841" s="39" t="s">
        <v>1067</v>
      </c>
      <c r="E841" s="132">
        <v>14.51</v>
      </c>
      <c r="F841" s="5" t="s">
        <v>164</v>
      </c>
      <c r="G841" s="224">
        <v>41654.684999999998</v>
      </c>
      <c r="H841" s="66"/>
      <c r="I841" s="221"/>
      <c r="J841" s="222"/>
      <c r="K841" s="223"/>
    </row>
    <row r="842" spans="1:11" ht="36.75" customHeight="1" x14ac:dyDescent="0.25">
      <c r="A842" s="7">
        <f t="shared" si="33"/>
        <v>808</v>
      </c>
      <c r="B842" s="38" t="s">
        <v>1071</v>
      </c>
      <c r="C842" s="214">
        <v>100</v>
      </c>
      <c r="D842" s="41" t="s">
        <v>1067</v>
      </c>
      <c r="E842" s="204">
        <v>5</v>
      </c>
      <c r="F842" s="5" t="s">
        <v>1037</v>
      </c>
      <c r="G842" s="224">
        <v>17664.89</v>
      </c>
      <c r="H842" s="66"/>
      <c r="I842" s="221"/>
      <c r="J842" s="222"/>
      <c r="K842" s="223"/>
    </row>
    <row r="843" spans="1:11" ht="37.15" customHeight="1" x14ac:dyDescent="0.25">
      <c r="A843" s="7">
        <f t="shared" si="33"/>
        <v>809</v>
      </c>
      <c r="B843" s="38" t="s">
        <v>1072</v>
      </c>
      <c r="C843" s="217">
        <v>100</v>
      </c>
      <c r="D843" s="39" t="s">
        <v>1067</v>
      </c>
      <c r="E843" s="132">
        <v>9.25</v>
      </c>
      <c r="F843" s="5" t="s">
        <v>164</v>
      </c>
      <c r="G843" s="224">
        <v>32564.31</v>
      </c>
      <c r="H843" s="66"/>
      <c r="I843" s="221"/>
      <c r="J843" s="222"/>
      <c r="K843" s="223"/>
    </row>
    <row r="844" spans="1:11" ht="40.15" customHeight="1" x14ac:dyDescent="0.25">
      <c r="A844" s="7">
        <f t="shared" si="33"/>
        <v>810</v>
      </c>
      <c r="B844" s="38" t="s">
        <v>1073</v>
      </c>
      <c r="C844" s="214">
        <v>100</v>
      </c>
      <c r="D844" s="41" t="s">
        <v>1067</v>
      </c>
      <c r="E844" s="204">
        <v>14.01</v>
      </c>
      <c r="F844" s="5" t="s">
        <v>164</v>
      </c>
      <c r="G844" s="224">
        <v>48282.9</v>
      </c>
      <c r="H844" s="66"/>
      <c r="I844" s="221"/>
      <c r="J844" s="222"/>
      <c r="K844" s="223"/>
    </row>
    <row r="845" spans="1:11" ht="36" customHeight="1" x14ac:dyDescent="0.25">
      <c r="A845" s="7">
        <f t="shared" si="33"/>
        <v>811</v>
      </c>
      <c r="B845" s="38" t="s">
        <v>1074</v>
      </c>
      <c r="C845" s="217">
        <v>100</v>
      </c>
      <c r="D845" s="39" t="s">
        <v>1067</v>
      </c>
      <c r="E845" s="132">
        <v>2.25</v>
      </c>
      <c r="F845" s="5" t="s">
        <v>1037</v>
      </c>
      <c r="G845" s="224">
        <v>9482.7270000000008</v>
      </c>
      <c r="H845" s="66"/>
      <c r="I845" s="221"/>
      <c r="J845" s="222"/>
      <c r="K845" s="223"/>
    </row>
    <row r="846" spans="1:11" ht="39" customHeight="1" x14ac:dyDescent="0.25">
      <c r="A846" s="7">
        <f t="shared" si="33"/>
        <v>812</v>
      </c>
      <c r="B846" s="38" t="s">
        <v>1075</v>
      </c>
      <c r="C846" s="214">
        <v>100</v>
      </c>
      <c r="D846" s="41" t="s">
        <v>1067</v>
      </c>
      <c r="E846" s="204">
        <v>5.5</v>
      </c>
      <c r="F846" s="5" t="s">
        <v>1037</v>
      </c>
      <c r="G846" s="224">
        <v>20134.3</v>
      </c>
      <c r="H846" s="66"/>
      <c r="I846" s="221"/>
      <c r="J846" s="222"/>
      <c r="K846" s="223"/>
    </row>
    <row r="847" spans="1:11" ht="34.15" customHeight="1" x14ac:dyDescent="0.25">
      <c r="A847" s="7">
        <f t="shared" si="33"/>
        <v>813</v>
      </c>
      <c r="B847" s="38" t="s">
        <v>1076</v>
      </c>
      <c r="C847" s="217">
        <v>100</v>
      </c>
      <c r="D847" s="39" t="s">
        <v>1067</v>
      </c>
      <c r="E847" s="132">
        <v>5</v>
      </c>
      <c r="F847" s="5" t="s">
        <v>1037</v>
      </c>
      <c r="G847" s="224">
        <v>16335.634</v>
      </c>
      <c r="H847" s="66"/>
      <c r="I847" s="221"/>
      <c r="J847" s="222"/>
      <c r="K847" s="223"/>
    </row>
    <row r="848" spans="1:11" ht="39" customHeight="1" x14ac:dyDescent="0.25">
      <c r="A848" s="7">
        <f t="shared" si="33"/>
        <v>814</v>
      </c>
      <c r="B848" s="38" t="s">
        <v>1077</v>
      </c>
      <c r="C848" s="214">
        <v>100</v>
      </c>
      <c r="D848" s="41" t="s">
        <v>1067</v>
      </c>
      <c r="E848" s="204">
        <v>1.7</v>
      </c>
      <c r="F848" s="5" t="s">
        <v>1037</v>
      </c>
      <c r="G848" s="230" t="s">
        <v>1078</v>
      </c>
      <c r="H848" s="66"/>
      <c r="I848" s="221"/>
      <c r="J848" s="222"/>
      <c r="K848" s="223"/>
    </row>
    <row r="849" spans="1:11" ht="36" customHeight="1" x14ac:dyDescent="0.25">
      <c r="A849" s="7">
        <f t="shared" si="33"/>
        <v>815</v>
      </c>
      <c r="B849" s="38" t="s">
        <v>1079</v>
      </c>
      <c r="C849" s="217" t="s">
        <v>1045</v>
      </c>
      <c r="D849" s="39" t="s">
        <v>1067</v>
      </c>
      <c r="E849" s="41"/>
      <c r="F849" s="218"/>
      <c r="G849" s="219"/>
      <c r="H849" s="66"/>
      <c r="I849" s="221"/>
      <c r="J849" s="222"/>
      <c r="K849" s="223"/>
    </row>
    <row r="850" spans="1:11" ht="40.15" customHeight="1" x14ac:dyDescent="0.25">
      <c r="A850" s="7">
        <f t="shared" si="33"/>
        <v>816</v>
      </c>
      <c r="B850" s="38" t="s">
        <v>1080</v>
      </c>
      <c r="C850" s="214">
        <v>100</v>
      </c>
      <c r="D850" s="41" t="s">
        <v>1067</v>
      </c>
      <c r="E850" s="204">
        <v>5.5</v>
      </c>
      <c r="F850" s="5" t="s">
        <v>1037</v>
      </c>
      <c r="G850" s="220">
        <v>17507.828000000001</v>
      </c>
      <c r="H850" s="66"/>
      <c r="I850" s="221"/>
      <c r="J850" s="222"/>
      <c r="K850" s="223"/>
    </row>
    <row r="851" spans="1:11" ht="45" customHeight="1" x14ac:dyDescent="0.25">
      <c r="A851" s="7">
        <f t="shared" si="33"/>
        <v>817</v>
      </c>
      <c r="B851" s="38" t="s">
        <v>1081</v>
      </c>
      <c r="C851" s="217">
        <v>100</v>
      </c>
      <c r="D851" s="39" t="s">
        <v>460</v>
      </c>
      <c r="E851" s="132">
        <v>43.61</v>
      </c>
      <c r="F851" s="5" t="s">
        <v>1037</v>
      </c>
      <c r="G851" s="231">
        <v>20035.080999999998</v>
      </c>
      <c r="H851" s="66"/>
      <c r="I851" s="221"/>
      <c r="J851" s="222"/>
      <c r="K851" s="223"/>
    </row>
    <row r="852" spans="1:11" ht="50.25" customHeight="1" x14ac:dyDescent="0.25">
      <c r="A852" s="7">
        <f t="shared" si="33"/>
        <v>818</v>
      </c>
      <c r="B852" s="38" t="s">
        <v>1082</v>
      </c>
      <c r="C852" s="214">
        <v>100</v>
      </c>
      <c r="D852" s="41" t="s">
        <v>460</v>
      </c>
      <c r="E852" s="204">
        <v>39.86</v>
      </c>
      <c r="F852" s="5" t="s">
        <v>1037</v>
      </c>
      <c r="G852" s="224">
        <v>64904.57</v>
      </c>
      <c r="H852" s="66"/>
      <c r="I852" s="221"/>
      <c r="J852" s="222"/>
      <c r="K852" s="223"/>
    </row>
    <row r="853" spans="1:11" ht="51.6" customHeight="1" x14ac:dyDescent="0.25">
      <c r="A853" s="7">
        <f t="shared" si="33"/>
        <v>819</v>
      </c>
      <c r="B853" s="38" t="s">
        <v>1083</v>
      </c>
      <c r="C853" s="217">
        <v>100</v>
      </c>
      <c r="D853" s="39" t="s">
        <v>1084</v>
      </c>
      <c r="E853" s="41">
        <v>100</v>
      </c>
      <c r="F853" s="39">
        <v>100</v>
      </c>
      <c r="G853" s="89">
        <v>21832.3</v>
      </c>
      <c r="H853" s="66"/>
      <c r="I853" s="221"/>
      <c r="J853" s="222"/>
      <c r="K853" s="223"/>
    </row>
    <row r="854" spans="1:11" ht="51" customHeight="1" x14ac:dyDescent="0.25">
      <c r="A854" s="7">
        <f t="shared" si="33"/>
        <v>820</v>
      </c>
      <c r="B854" s="38" t="s">
        <v>1018</v>
      </c>
      <c r="C854" s="214">
        <v>100</v>
      </c>
      <c r="D854" s="41" t="s">
        <v>822</v>
      </c>
      <c r="E854" s="39">
        <v>100</v>
      </c>
      <c r="F854" s="41">
        <v>100</v>
      </c>
      <c r="G854" s="232">
        <v>5466.4</v>
      </c>
      <c r="H854" s="233"/>
      <c r="I854" s="221"/>
      <c r="J854" s="222"/>
      <c r="K854" s="223"/>
    </row>
    <row r="855" spans="1:11" ht="25.9" customHeight="1" x14ac:dyDescent="0.25">
      <c r="A855" s="7">
        <f t="shared" si="33"/>
        <v>821</v>
      </c>
      <c r="B855" s="38" t="s">
        <v>1085</v>
      </c>
      <c r="C855" s="217">
        <v>100</v>
      </c>
      <c r="D855" s="39" t="s">
        <v>1086</v>
      </c>
      <c r="E855" s="41">
        <v>100</v>
      </c>
      <c r="F855" s="39">
        <v>100</v>
      </c>
      <c r="G855" s="234">
        <v>3170.9</v>
      </c>
      <c r="H855" s="233"/>
      <c r="I855" s="221"/>
      <c r="J855" s="222"/>
      <c r="K855" s="223"/>
    </row>
    <row r="856" spans="1:11" ht="24.6" customHeight="1" x14ac:dyDescent="0.25">
      <c r="A856" s="7">
        <f t="shared" si="33"/>
        <v>822</v>
      </c>
      <c r="B856" s="38" t="s">
        <v>1087</v>
      </c>
      <c r="C856" s="214">
        <v>100</v>
      </c>
      <c r="D856" s="41" t="s">
        <v>1088</v>
      </c>
      <c r="E856" s="39">
        <v>100</v>
      </c>
      <c r="F856" s="41">
        <v>100</v>
      </c>
      <c r="G856" s="234">
        <v>7398.8</v>
      </c>
      <c r="H856" s="233"/>
      <c r="I856" s="221"/>
      <c r="J856" s="222"/>
      <c r="K856" s="223"/>
    </row>
    <row r="857" spans="1:11" ht="27.6" customHeight="1" x14ac:dyDescent="0.25">
      <c r="A857" s="7">
        <f t="shared" si="33"/>
        <v>823</v>
      </c>
      <c r="B857" s="38" t="s">
        <v>1089</v>
      </c>
      <c r="C857" s="217">
        <v>100</v>
      </c>
      <c r="D857" s="39" t="s">
        <v>1088</v>
      </c>
      <c r="E857" s="41">
        <v>100</v>
      </c>
      <c r="F857" s="39">
        <v>100</v>
      </c>
      <c r="G857" s="235">
        <v>8183.5</v>
      </c>
      <c r="H857" s="233"/>
      <c r="I857" s="221"/>
      <c r="J857" s="222"/>
      <c r="K857" s="223"/>
    </row>
    <row r="858" spans="1:11" ht="25.15" customHeight="1" x14ac:dyDescent="0.25">
      <c r="A858" s="7">
        <f t="shared" si="33"/>
        <v>824</v>
      </c>
      <c r="B858" s="38" t="s">
        <v>1090</v>
      </c>
      <c r="C858" s="214">
        <v>100</v>
      </c>
      <c r="D858" s="41" t="s">
        <v>1088</v>
      </c>
      <c r="E858" s="39">
        <v>100</v>
      </c>
      <c r="F858" s="41">
        <v>100</v>
      </c>
      <c r="G858" s="234">
        <v>11234.3</v>
      </c>
      <c r="H858" s="233"/>
      <c r="I858" s="221"/>
      <c r="J858" s="222"/>
      <c r="K858" s="223"/>
    </row>
    <row r="859" spans="1:11" ht="35.25" customHeight="1" x14ac:dyDescent="0.25">
      <c r="A859" s="7">
        <f t="shared" si="33"/>
        <v>825</v>
      </c>
      <c r="B859" s="38" t="s">
        <v>1091</v>
      </c>
      <c r="C859" s="41">
        <v>100</v>
      </c>
      <c r="D859" s="39" t="s">
        <v>1092</v>
      </c>
      <c r="E859" s="41">
        <v>100</v>
      </c>
      <c r="F859" s="39">
        <v>100</v>
      </c>
      <c r="G859" s="218">
        <v>0</v>
      </c>
      <c r="H859" s="233"/>
      <c r="I859" s="221"/>
      <c r="J859" s="222"/>
      <c r="K859" s="223"/>
    </row>
    <row r="860" spans="1:11" ht="38.25" customHeight="1" x14ac:dyDescent="0.25">
      <c r="A860" s="7">
        <f t="shared" si="33"/>
        <v>826</v>
      </c>
      <c r="B860" s="38" t="s">
        <v>1093</v>
      </c>
      <c r="C860" s="39">
        <v>100</v>
      </c>
      <c r="D860" s="41" t="s">
        <v>380</v>
      </c>
      <c r="E860" s="39">
        <v>100</v>
      </c>
      <c r="F860" s="41">
        <v>100</v>
      </c>
      <c r="G860" s="218">
        <v>0</v>
      </c>
      <c r="H860" s="233"/>
      <c r="I860" s="221"/>
      <c r="J860" s="222"/>
      <c r="K860" s="223"/>
    </row>
    <row r="861" spans="1:11" ht="38.450000000000003" customHeight="1" x14ac:dyDescent="0.25">
      <c r="A861" s="7">
        <f t="shared" si="33"/>
        <v>827</v>
      </c>
      <c r="B861" s="38" t="s">
        <v>1094</v>
      </c>
      <c r="C861" s="41">
        <v>100</v>
      </c>
      <c r="D861" s="39" t="s">
        <v>1095</v>
      </c>
      <c r="E861" s="41">
        <v>100</v>
      </c>
      <c r="F861" s="39">
        <v>100</v>
      </c>
      <c r="G861" s="218">
        <v>0</v>
      </c>
      <c r="H861" s="233"/>
      <c r="I861" s="221"/>
      <c r="J861" s="222"/>
      <c r="K861" s="223"/>
    </row>
    <row r="862" spans="1:11" ht="37.9" customHeight="1" x14ac:dyDescent="0.25">
      <c r="A862" s="7">
        <f t="shared" si="33"/>
        <v>828</v>
      </c>
      <c r="B862" s="38" t="s">
        <v>1096</v>
      </c>
      <c r="C862" s="39">
        <v>100</v>
      </c>
      <c r="D862" s="41" t="s">
        <v>380</v>
      </c>
      <c r="E862" s="39">
        <v>100</v>
      </c>
      <c r="F862" s="41">
        <v>100</v>
      </c>
      <c r="G862" s="218">
        <v>0</v>
      </c>
      <c r="H862" s="233"/>
      <c r="I862" s="221"/>
      <c r="J862" s="222"/>
      <c r="K862" s="223"/>
    </row>
    <row r="863" spans="1:11" ht="37.9" customHeight="1" x14ac:dyDescent="0.25">
      <c r="A863" s="7">
        <f t="shared" si="33"/>
        <v>829</v>
      </c>
      <c r="B863" s="38" t="s">
        <v>1097</v>
      </c>
      <c r="C863" s="39">
        <v>100</v>
      </c>
      <c r="D863" s="39" t="s">
        <v>380</v>
      </c>
      <c r="E863" s="39">
        <v>100</v>
      </c>
      <c r="F863" s="39">
        <v>100</v>
      </c>
      <c r="G863" s="218">
        <v>0</v>
      </c>
      <c r="H863" s="233"/>
      <c r="I863" s="221"/>
      <c r="J863" s="222"/>
      <c r="K863" s="223"/>
    </row>
    <row r="864" spans="1:11" ht="57" customHeight="1" x14ac:dyDescent="0.25">
      <c r="A864" s="7">
        <f t="shared" si="33"/>
        <v>830</v>
      </c>
      <c r="B864" s="236" t="s">
        <v>1098</v>
      </c>
      <c r="C864" s="214">
        <v>100</v>
      </c>
      <c r="D864" s="39" t="s">
        <v>1067</v>
      </c>
      <c r="E864" s="204">
        <v>5.25</v>
      </c>
      <c r="F864" s="5" t="s">
        <v>1037</v>
      </c>
      <c r="G864" s="237">
        <v>19195.900000000001</v>
      </c>
      <c r="H864" s="233"/>
      <c r="I864" s="221"/>
      <c r="J864" s="222"/>
      <c r="K864" s="223"/>
    </row>
    <row r="865" spans="1:11" ht="48.75" customHeight="1" x14ac:dyDescent="0.2">
      <c r="A865" s="7">
        <f t="shared" si="33"/>
        <v>831</v>
      </c>
      <c r="B865" s="236" t="s">
        <v>1099</v>
      </c>
      <c r="C865" s="214">
        <v>100</v>
      </c>
      <c r="D865" s="39" t="s">
        <v>460</v>
      </c>
      <c r="E865" s="204">
        <v>16.52</v>
      </c>
      <c r="F865" s="238" t="s">
        <v>1037</v>
      </c>
      <c r="G865" s="224">
        <v>37131.199999999997</v>
      </c>
      <c r="H865" s="233"/>
      <c r="I865" s="221"/>
      <c r="J865" s="222"/>
      <c r="K865" s="223"/>
    </row>
    <row r="866" spans="1:11" ht="34.9" customHeight="1" x14ac:dyDescent="0.25">
      <c r="A866" s="343" t="s">
        <v>1100</v>
      </c>
      <c r="B866" s="344"/>
      <c r="C866" s="344"/>
      <c r="D866" s="344"/>
      <c r="E866" s="344"/>
      <c r="F866" s="344"/>
      <c r="G866" s="345"/>
      <c r="H866" s="213"/>
      <c r="I866" s="239"/>
      <c r="J866" s="82"/>
      <c r="K866" s="82"/>
    </row>
    <row r="867" spans="1:11" ht="53.25" customHeight="1" x14ac:dyDescent="0.25">
      <c r="A867" s="5">
        <f>A865+1</f>
        <v>832</v>
      </c>
      <c r="B867" s="40" t="s">
        <v>1101</v>
      </c>
      <c r="C867" s="240">
        <v>100</v>
      </c>
      <c r="D867" s="5" t="s">
        <v>1102</v>
      </c>
      <c r="E867" s="52">
        <v>100</v>
      </c>
      <c r="F867" s="5" t="s">
        <v>164</v>
      </c>
      <c r="G867" s="241">
        <v>13485.1</v>
      </c>
      <c r="H867" s="213"/>
      <c r="I867" s="239"/>
      <c r="J867" s="82"/>
      <c r="K867" s="82"/>
    </row>
    <row r="868" spans="1:11" ht="49.5" customHeight="1" x14ac:dyDescent="0.25">
      <c r="A868" s="5">
        <f t="shared" ref="A868:A885" si="34">A867+1</f>
        <v>833</v>
      </c>
      <c r="B868" s="40" t="s">
        <v>1103</v>
      </c>
      <c r="C868" s="242">
        <v>100</v>
      </c>
      <c r="D868" s="52" t="s">
        <v>761</v>
      </c>
      <c r="E868" s="5">
        <v>74.650000000000006</v>
      </c>
      <c r="F868" s="52" t="s">
        <v>164</v>
      </c>
      <c r="G868" s="241">
        <v>14053.4</v>
      </c>
      <c r="H868" s="213"/>
    </row>
    <row r="869" spans="1:11" ht="51.75" customHeight="1" x14ac:dyDescent="0.25">
      <c r="A869" s="7">
        <f t="shared" si="34"/>
        <v>834</v>
      </c>
      <c r="B869" s="40" t="s">
        <v>1104</v>
      </c>
      <c r="C869" s="240">
        <v>100</v>
      </c>
      <c r="D869" s="5" t="s">
        <v>1105</v>
      </c>
      <c r="E869" s="52">
        <v>100</v>
      </c>
      <c r="F869" s="5" t="s">
        <v>164</v>
      </c>
      <c r="G869" s="241">
        <v>18262.8</v>
      </c>
      <c r="H869" s="213"/>
    </row>
    <row r="870" spans="1:11" ht="48.6" customHeight="1" x14ac:dyDescent="0.25">
      <c r="A870" s="7">
        <f t="shared" si="34"/>
        <v>835</v>
      </c>
      <c r="B870" s="40" t="s">
        <v>1106</v>
      </c>
      <c r="C870" s="242">
        <v>100</v>
      </c>
      <c r="D870" s="52" t="s">
        <v>1107</v>
      </c>
      <c r="E870" s="5">
        <v>10.56</v>
      </c>
      <c r="F870" s="52" t="s">
        <v>164</v>
      </c>
      <c r="G870" s="241">
        <v>18338.8</v>
      </c>
      <c r="H870" s="213"/>
    </row>
    <row r="871" spans="1:11" ht="51" customHeight="1" x14ac:dyDescent="0.25">
      <c r="A871" s="7">
        <f t="shared" si="34"/>
        <v>836</v>
      </c>
      <c r="B871" s="40" t="s">
        <v>1108</v>
      </c>
      <c r="C871" s="240">
        <v>100</v>
      </c>
      <c r="D871" s="5" t="s">
        <v>1107</v>
      </c>
      <c r="E871" s="52">
        <v>14.76</v>
      </c>
      <c r="F871" s="5" t="s">
        <v>164</v>
      </c>
      <c r="G871" s="241">
        <v>10565.9</v>
      </c>
      <c r="H871" s="213"/>
    </row>
    <row r="872" spans="1:11" ht="64.150000000000006" customHeight="1" x14ac:dyDescent="0.25">
      <c r="A872" s="7">
        <f t="shared" si="34"/>
        <v>837</v>
      </c>
      <c r="B872" s="40" t="s">
        <v>1109</v>
      </c>
      <c r="C872" s="242">
        <v>100</v>
      </c>
      <c r="D872" s="52" t="s">
        <v>1107</v>
      </c>
      <c r="E872" s="5">
        <v>33.549999999999997</v>
      </c>
      <c r="F872" s="52" t="s">
        <v>164</v>
      </c>
      <c r="G872" s="6">
        <v>14356.6</v>
      </c>
      <c r="H872" s="213"/>
    </row>
    <row r="873" spans="1:11" ht="50.45" customHeight="1" x14ac:dyDescent="0.25">
      <c r="A873" s="7">
        <f t="shared" si="34"/>
        <v>838</v>
      </c>
      <c r="B873" s="40" t="s">
        <v>1110</v>
      </c>
      <c r="C873" s="240">
        <v>100</v>
      </c>
      <c r="D873" s="5" t="s">
        <v>1107</v>
      </c>
      <c r="E873" s="52">
        <v>14.93</v>
      </c>
      <c r="F873" s="5" t="s">
        <v>164</v>
      </c>
      <c r="G873" s="212">
        <v>24584.799999999999</v>
      </c>
      <c r="H873" s="213"/>
    </row>
    <row r="874" spans="1:11" ht="51.6" customHeight="1" x14ac:dyDescent="0.25">
      <c r="A874" s="7">
        <f t="shared" si="34"/>
        <v>839</v>
      </c>
      <c r="B874" s="40" t="s">
        <v>1111</v>
      </c>
      <c r="C874" s="242">
        <v>100</v>
      </c>
      <c r="D874" s="52" t="s">
        <v>1107</v>
      </c>
      <c r="E874" s="5">
        <v>60.62</v>
      </c>
      <c r="F874" s="52" t="s">
        <v>164</v>
      </c>
      <c r="G874" s="6">
        <v>54594.9</v>
      </c>
      <c r="H874" s="213"/>
    </row>
    <row r="875" spans="1:11" ht="52.15" customHeight="1" x14ac:dyDescent="0.25">
      <c r="A875" s="7">
        <f t="shared" si="34"/>
        <v>840</v>
      </c>
      <c r="B875" s="40" t="s">
        <v>1112</v>
      </c>
      <c r="C875" s="240">
        <v>100</v>
      </c>
      <c r="D875" s="5" t="s">
        <v>729</v>
      </c>
      <c r="E875" s="52">
        <v>35.770000000000003</v>
      </c>
      <c r="F875" s="5" t="s">
        <v>164</v>
      </c>
      <c r="G875" s="212">
        <v>10732</v>
      </c>
      <c r="H875" s="213"/>
    </row>
    <row r="876" spans="1:11" ht="51.6" customHeight="1" x14ac:dyDescent="0.25">
      <c r="A876" s="7">
        <f t="shared" si="34"/>
        <v>841</v>
      </c>
      <c r="B876" s="40" t="s">
        <v>1113</v>
      </c>
      <c r="C876" s="242">
        <v>100</v>
      </c>
      <c r="D876" s="52" t="s">
        <v>729</v>
      </c>
      <c r="E876" s="5">
        <v>16.97</v>
      </c>
      <c r="F876" s="52" t="s">
        <v>164</v>
      </c>
      <c r="G876" s="6">
        <v>8726.7999999999993</v>
      </c>
    </row>
    <row r="877" spans="1:11" ht="51" customHeight="1" x14ac:dyDescent="0.25">
      <c r="A877" s="7">
        <f t="shared" si="34"/>
        <v>842</v>
      </c>
      <c r="B877" s="40" t="s">
        <v>1114</v>
      </c>
      <c r="C877" s="240">
        <v>100</v>
      </c>
      <c r="D877" s="5" t="s">
        <v>729</v>
      </c>
      <c r="E877" s="52">
        <v>19.27</v>
      </c>
      <c r="F877" s="5" t="s">
        <v>164</v>
      </c>
      <c r="G877" s="6">
        <v>9683.7999999999993</v>
      </c>
    </row>
    <row r="878" spans="1:11" ht="59.25" customHeight="1" x14ac:dyDescent="0.25">
      <c r="A878" s="7">
        <f t="shared" si="34"/>
        <v>843</v>
      </c>
      <c r="B878" s="40" t="s">
        <v>1115</v>
      </c>
      <c r="C878" s="242">
        <v>100</v>
      </c>
      <c r="D878" s="52" t="s">
        <v>729</v>
      </c>
      <c r="E878" s="5">
        <v>28</v>
      </c>
      <c r="F878" s="52" t="s">
        <v>164</v>
      </c>
      <c r="G878" s="6">
        <v>13327.8</v>
      </c>
    </row>
    <row r="879" spans="1:11" ht="49.9" customHeight="1" x14ac:dyDescent="0.25">
      <c r="A879" s="7">
        <f t="shared" si="34"/>
        <v>844</v>
      </c>
      <c r="B879" s="40" t="s">
        <v>1116</v>
      </c>
      <c r="C879" s="240">
        <v>100</v>
      </c>
      <c r="D879" s="5" t="s">
        <v>761</v>
      </c>
      <c r="E879" s="52">
        <v>25.35</v>
      </c>
      <c r="F879" s="5" t="s">
        <v>164</v>
      </c>
      <c r="G879" s="6">
        <v>4628.6000000000004</v>
      </c>
    </row>
    <row r="880" spans="1:11" ht="44.25" customHeight="1" x14ac:dyDescent="0.25">
      <c r="A880" s="7">
        <f t="shared" si="34"/>
        <v>845</v>
      </c>
      <c r="B880" s="40" t="s">
        <v>1117</v>
      </c>
      <c r="C880" s="242">
        <v>100</v>
      </c>
      <c r="D880" s="52" t="s">
        <v>1107</v>
      </c>
      <c r="E880" s="5">
        <v>13.91</v>
      </c>
      <c r="F880" s="52" t="s">
        <v>164</v>
      </c>
      <c r="G880" s="6">
        <v>28542.799999999999</v>
      </c>
    </row>
    <row r="881" spans="1:7" ht="48.6" customHeight="1" x14ac:dyDescent="0.25">
      <c r="A881" s="7">
        <f t="shared" si="34"/>
        <v>846</v>
      </c>
      <c r="B881" s="40" t="s">
        <v>1118</v>
      </c>
      <c r="C881" s="240">
        <v>100</v>
      </c>
      <c r="D881" s="5" t="s">
        <v>1107</v>
      </c>
      <c r="E881" s="52">
        <v>36.270000000000003</v>
      </c>
      <c r="F881" s="5" t="s">
        <v>164</v>
      </c>
      <c r="G881" s="6">
        <v>13092.6</v>
      </c>
    </row>
    <row r="882" spans="1:7" ht="50.45" customHeight="1" x14ac:dyDescent="0.25">
      <c r="A882" s="7">
        <f t="shared" si="34"/>
        <v>847</v>
      </c>
      <c r="B882" s="40" t="s">
        <v>1119</v>
      </c>
      <c r="C882" s="242">
        <v>100</v>
      </c>
      <c r="D882" s="52" t="s">
        <v>1107</v>
      </c>
      <c r="E882" s="5">
        <v>44.19</v>
      </c>
      <c r="F882" s="52" t="s">
        <v>164</v>
      </c>
      <c r="G882" s="6">
        <v>12536.1</v>
      </c>
    </row>
    <row r="883" spans="1:7" ht="51.6" customHeight="1" x14ac:dyDescent="0.25">
      <c r="A883" s="7">
        <f t="shared" si="34"/>
        <v>848</v>
      </c>
      <c r="B883" s="40" t="s">
        <v>1120</v>
      </c>
      <c r="C883" s="240">
        <v>100</v>
      </c>
      <c r="D883" s="5" t="s">
        <v>1121</v>
      </c>
      <c r="E883" s="52">
        <v>0</v>
      </c>
      <c r="F883" s="5">
        <v>3.54</v>
      </c>
      <c r="G883" s="6">
        <v>0</v>
      </c>
    </row>
    <row r="884" spans="1:7" ht="48.6" customHeight="1" x14ac:dyDescent="0.25">
      <c r="A884" s="7">
        <f t="shared" si="34"/>
        <v>849</v>
      </c>
      <c r="B884" s="40" t="s">
        <v>1122</v>
      </c>
      <c r="C884" s="242">
        <v>100</v>
      </c>
      <c r="D884" s="52" t="s">
        <v>1123</v>
      </c>
      <c r="E884" s="5">
        <v>0</v>
      </c>
      <c r="F884" s="52">
        <v>13.82</v>
      </c>
      <c r="G884" s="6">
        <v>0</v>
      </c>
    </row>
    <row r="885" spans="1:7" ht="49.9" customHeight="1" x14ac:dyDescent="0.25">
      <c r="A885" s="7">
        <f t="shared" si="34"/>
        <v>850</v>
      </c>
      <c r="B885" s="40" t="s">
        <v>1124</v>
      </c>
      <c r="C885" s="240">
        <v>100</v>
      </c>
      <c r="D885" s="5" t="s">
        <v>1125</v>
      </c>
      <c r="E885" s="52">
        <v>0</v>
      </c>
      <c r="F885" s="5">
        <v>82.65</v>
      </c>
      <c r="G885" s="6">
        <v>0</v>
      </c>
    </row>
    <row r="886" spans="1:7" ht="39.6" customHeight="1" x14ac:dyDescent="0.25">
      <c r="A886" s="343" t="s">
        <v>1126</v>
      </c>
      <c r="B886" s="344"/>
      <c r="C886" s="344"/>
      <c r="D886" s="344"/>
      <c r="E886" s="344"/>
      <c r="F886" s="344"/>
      <c r="G886" s="345"/>
    </row>
    <row r="887" spans="1:7" ht="38.450000000000003" customHeight="1" x14ac:dyDescent="0.25">
      <c r="A887" s="5">
        <f>A885+1</f>
        <v>851</v>
      </c>
      <c r="B887" s="194" t="s">
        <v>1127</v>
      </c>
      <c r="C887" s="5">
        <v>100</v>
      </c>
      <c r="D887" s="52" t="s">
        <v>535</v>
      </c>
      <c r="E887" s="5">
        <v>20.73</v>
      </c>
      <c r="F887" s="243" t="s">
        <v>1128</v>
      </c>
      <c r="G887" s="16">
        <v>7979.8</v>
      </c>
    </row>
    <row r="888" spans="1:7" ht="33" customHeight="1" x14ac:dyDescent="0.25">
      <c r="A888" s="5">
        <f t="shared" ref="A888:A945" si="35">A887+1</f>
        <v>852</v>
      </c>
      <c r="B888" s="194" t="s">
        <v>1129</v>
      </c>
      <c r="C888" s="52">
        <v>100</v>
      </c>
      <c r="D888" s="5" t="s">
        <v>535</v>
      </c>
      <c r="E888" s="52">
        <v>20.55</v>
      </c>
      <c r="F888" s="244" t="s">
        <v>1130</v>
      </c>
      <c r="G888" s="16">
        <v>7420</v>
      </c>
    </row>
    <row r="889" spans="1:7" ht="39.6" customHeight="1" x14ac:dyDescent="0.25">
      <c r="A889" s="5">
        <f t="shared" si="35"/>
        <v>853</v>
      </c>
      <c r="B889" s="194" t="s">
        <v>1131</v>
      </c>
      <c r="C889" s="5">
        <v>100</v>
      </c>
      <c r="D889" s="52" t="s">
        <v>535</v>
      </c>
      <c r="E889" s="5">
        <v>21.47</v>
      </c>
      <c r="F889" s="243" t="s">
        <v>1132</v>
      </c>
      <c r="G889" s="16">
        <v>23805.8</v>
      </c>
    </row>
    <row r="890" spans="1:7" ht="55.15" customHeight="1" x14ac:dyDescent="0.25">
      <c r="A890" s="5">
        <f t="shared" si="35"/>
        <v>854</v>
      </c>
      <c r="B890" s="194" t="s">
        <v>1133</v>
      </c>
      <c r="C890" s="52">
        <v>100</v>
      </c>
      <c r="D890" s="5" t="s">
        <v>535</v>
      </c>
      <c r="E890" s="52">
        <v>16.11</v>
      </c>
      <c r="F890" s="244" t="s">
        <v>1134</v>
      </c>
      <c r="G890" s="16">
        <v>9142.7999999999993</v>
      </c>
    </row>
    <row r="891" spans="1:7" ht="37.15" customHeight="1" x14ac:dyDescent="0.25">
      <c r="A891" s="5">
        <f t="shared" si="35"/>
        <v>855</v>
      </c>
      <c r="B891" s="194" t="s">
        <v>1135</v>
      </c>
      <c r="C891" s="5">
        <v>100</v>
      </c>
      <c r="D891" s="52" t="s">
        <v>535</v>
      </c>
      <c r="E891" s="5">
        <v>21.14</v>
      </c>
      <c r="F891" s="243" t="s">
        <v>1136</v>
      </c>
      <c r="G891" s="16">
        <v>33910.300000000003</v>
      </c>
    </row>
    <row r="892" spans="1:7" ht="25.5" x14ac:dyDescent="0.25">
      <c r="A892" s="5">
        <f t="shared" si="35"/>
        <v>856</v>
      </c>
      <c r="B892" s="194" t="s">
        <v>1137</v>
      </c>
      <c r="C892" s="52">
        <v>100</v>
      </c>
      <c r="D892" s="5" t="s">
        <v>1138</v>
      </c>
      <c r="E892" s="243" t="s">
        <v>1139</v>
      </c>
      <c r="F892" s="244" t="s">
        <v>1140</v>
      </c>
      <c r="G892" s="16">
        <v>7421.8</v>
      </c>
    </row>
    <row r="893" spans="1:7" ht="35.450000000000003" customHeight="1" x14ac:dyDescent="0.25">
      <c r="A893" s="5">
        <f t="shared" si="35"/>
        <v>857</v>
      </c>
      <c r="B893" s="194" t="s">
        <v>1141</v>
      </c>
      <c r="C893" s="5">
        <v>100</v>
      </c>
      <c r="D893" s="52" t="s">
        <v>1138</v>
      </c>
      <c r="E893" s="244" t="s">
        <v>1139</v>
      </c>
      <c r="F893" s="243" t="s">
        <v>1142</v>
      </c>
      <c r="G893" s="16">
        <v>2800.1</v>
      </c>
    </row>
    <row r="894" spans="1:7" ht="39" customHeight="1" x14ac:dyDescent="0.25">
      <c r="A894" s="5">
        <f t="shared" si="35"/>
        <v>858</v>
      </c>
      <c r="B894" s="194" t="s">
        <v>1143</v>
      </c>
      <c r="C894" s="52">
        <v>100</v>
      </c>
      <c r="D894" s="5" t="s">
        <v>1138</v>
      </c>
      <c r="E894" s="245" t="s">
        <v>1139</v>
      </c>
      <c r="F894" s="244" t="s">
        <v>1144</v>
      </c>
      <c r="G894" s="16">
        <v>5817.7</v>
      </c>
    </row>
    <row r="895" spans="1:7" ht="38.450000000000003" customHeight="1" x14ac:dyDescent="0.25">
      <c r="A895" s="5">
        <f t="shared" si="35"/>
        <v>859</v>
      </c>
      <c r="B895" s="194" t="s">
        <v>1145</v>
      </c>
      <c r="C895" s="5">
        <v>100</v>
      </c>
      <c r="D895" s="52" t="s">
        <v>533</v>
      </c>
      <c r="E895" s="244" t="s">
        <v>1146</v>
      </c>
      <c r="F895" s="243" t="s">
        <v>1147</v>
      </c>
      <c r="G895" s="16">
        <v>3246.4</v>
      </c>
    </row>
    <row r="896" spans="1:7" ht="47.45" customHeight="1" x14ac:dyDescent="0.25">
      <c r="A896" s="5">
        <f t="shared" si="35"/>
        <v>860</v>
      </c>
      <c r="B896" s="194" t="s">
        <v>1148</v>
      </c>
      <c r="C896" s="52">
        <v>100</v>
      </c>
      <c r="D896" s="5" t="s">
        <v>533</v>
      </c>
      <c r="E896" s="243" t="s">
        <v>1149</v>
      </c>
      <c r="F896" s="244" t="s">
        <v>1150</v>
      </c>
      <c r="G896" s="16">
        <v>4225.2</v>
      </c>
    </row>
    <row r="897" spans="1:7" ht="34.9" customHeight="1" x14ac:dyDescent="0.25">
      <c r="A897" s="5">
        <f t="shared" si="35"/>
        <v>861</v>
      </c>
      <c r="B897" s="194" t="s">
        <v>1151</v>
      </c>
      <c r="C897" s="5">
        <v>100</v>
      </c>
      <c r="D897" s="52" t="s">
        <v>533</v>
      </c>
      <c r="E897" s="244" t="s">
        <v>1152</v>
      </c>
      <c r="F897" s="243" t="s">
        <v>1153</v>
      </c>
      <c r="G897" s="16">
        <v>2800.5</v>
      </c>
    </row>
    <row r="898" spans="1:7" ht="41.45" customHeight="1" x14ac:dyDescent="0.25">
      <c r="A898" s="5">
        <f t="shared" si="35"/>
        <v>862</v>
      </c>
      <c r="B898" s="194" t="s">
        <v>1154</v>
      </c>
      <c r="C898" s="52">
        <v>100</v>
      </c>
      <c r="D898" s="5" t="s">
        <v>533</v>
      </c>
      <c r="E898" s="243" t="s">
        <v>1155</v>
      </c>
      <c r="F898" s="244" t="s">
        <v>1156</v>
      </c>
      <c r="G898" s="16">
        <v>3567.7</v>
      </c>
    </row>
    <row r="899" spans="1:7" ht="38.450000000000003" customHeight="1" x14ac:dyDescent="0.25">
      <c r="A899" s="5">
        <f t="shared" si="35"/>
        <v>863</v>
      </c>
      <c r="B899" s="194" t="s">
        <v>1157</v>
      </c>
      <c r="C899" s="5">
        <v>100</v>
      </c>
      <c r="D899" s="52" t="s">
        <v>533</v>
      </c>
      <c r="E899" s="244" t="s">
        <v>1158</v>
      </c>
      <c r="F899" s="243" t="s">
        <v>1159</v>
      </c>
      <c r="G899" s="16">
        <v>5398.2</v>
      </c>
    </row>
    <row r="900" spans="1:7" ht="39" customHeight="1" x14ac:dyDescent="0.25">
      <c r="A900" s="5">
        <f t="shared" si="35"/>
        <v>864</v>
      </c>
      <c r="B900" s="194" t="s">
        <v>1160</v>
      </c>
      <c r="C900" s="52">
        <v>100</v>
      </c>
      <c r="D900" s="5" t="s">
        <v>533</v>
      </c>
      <c r="E900" s="243" t="s">
        <v>1161</v>
      </c>
      <c r="F900" s="244" t="s">
        <v>1162</v>
      </c>
      <c r="G900" s="16">
        <v>5340.9</v>
      </c>
    </row>
    <row r="901" spans="1:7" ht="45.6" customHeight="1" x14ac:dyDescent="0.25">
      <c r="A901" s="5">
        <f t="shared" si="35"/>
        <v>865</v>
      </c>
      <c r="B901" s="194" t="s">
        <v>1163</v>
      </c>
      <c r="C901" s="5">
        <v>100</v>
      </c>
      <c r="D901" s="5" t="s">
        <v>533</v>
      </c>
      <c r="E901" s="244" t="s">
        <v>1164</v>
      </c>
      <c r="F901" s="244" t="s">
        <v>1165</v>
      </c>
      <c r="G901" s="16">
        <v>4656.7</v>
      </c>
    </row>
    <row r="902" spans="1:7" ht="45.6" customHeight="1" x14ac:dyDescent="0.25">
      <c r="A902" s="5">
        <f t="shared" si="35"/>
        <v>866</v>
      </c>
      <c r="B902" s="194" t="s">
        <v>1166</v>
      </c>
      <c r="C902" s="5">
        <v>100</v>
      </c>
      <c r="D902" s="5" t="s">
        <v>533</v>
      </c>
      <c r="E902" s="244" t="s">
        <v>1167</v>
      </c>
      <c r="F902" s="244" t="s">
        <v>1168</v>
      </c>
      <c r="G902" s="16">
        <v>2544.9</v>
      </c>
    </row>
    <row r="903" spans="1:7" ht="45.6" customHeight="1" x14ac:dyDescent="0.25">
      <c r="A903" s="5">
        <f t="shared" si="35"/>
        <v>867</v>
      </c>
      <c r="B903" s="194" t="s">
        <v>1169</v>
      </c>
      <c r="C903" s="5">
        <v>100</v>
      </c>
      <c r="D903" s="5" t="s">
        <v>533</v>
      </c>
      <c r="E903" s="244" t="s">
        <v>1170</v>
      </c>
      <c r="F903" s="244" t="s">
        <v>1171</v>
      </c>
      <c r="G903" s="16">
        <v>1711.5</v>
      </c>
    </row>
    <row r="904" spans="1:7" ht="45.6" customHeight="1" x14ac:dyDescent="0.25">
      <c r="A904" s="5">
        <f t="shared" si="35"/>
        <v>868</v>
      </c>
      <c r="B904" s="194" t="s">
        <v>1172</v>
      </c>
      <c r="C904" s="5">
        <v>100</v>
      </c>
      <c r="D904" s="5" t="s">
        <v>1138</v>
      </c>
      <c r="E904" s="244">
        <v>55.87</v>
      </c>
      <c r="F904" s="244" t="s">
        <v>1173</v>
      </c>
      <c r="G904" s="16">
        <v>6234.1</v>
      </c>
    </row>
    <row r="905" spans="1:7" ht="45.6" customHeight="1" x14ac:dyDescent="0.25">
      <c r="A905" s="5">
        <f t="shared" si="35"/>
        <v>869</v>
      </c>
      <c r="B905" s="194" t="s">
        <v>1174</v>
      </c>
      <c r="C905" s="5">
        <v>100</v>
      </c>
      <c r="D905" s="5" t="s">
        <v>1138</v>
      </c>
      <c r="E905" s="244">
        <v>44.13</v>
      </c>
      <c r="F905" s="244" t="s">
        <v>1175</v>
      </c>
      <c r="G905" s="16">
        <v>14950.2</v>
      </c>
    </row>
    <row r="906" spans="1:7" ht="45.6" customHeight="1" x14ac:dyDescent="0.25">
      <c r="A906" s="5">
        <f t="shared" si="35"/>
        <v>870</v>
      </c>
      <c r="B906" s="194" t="s">
        <v>1176</v>
      </c>
      <c r="C906" s="5">
        <v>100</v>
      </c>
      <c r="D906" s="5" t="s">
        <v>1177</v>
      </c>
      <c r="E906" s="244" t="s">
        <v>1139</v>
      </c>
      <c r="F906" s="244" t="s">
        <v>1139</v>
      </c>
      <c r="G906" s="16">
        <v>7485.1</v>
      </c>
    </row>
    <row r="907" spans="1:7" ht="45.6" customHeight="1" x14ac:dyDescent="0.25">
      <c r="A907" s="5">
        <f t="shared" si="35"/>
        <v>871</v>
      </c>
      <c r="B907" s="194" t="s">
        <v>1178</v>
      </c>
      <c r="C907" s="5">
        <v>100</v>
      </c>
      <c r="D907" s="5" t="s">
        <v>1177</v>
      </c>
      <c r="E907" s="244"/>
      <c r="F907" s="244"/>
      <c r="G907" s="16"/>
    </row>
    <row r="908" spans="1:7" ht="45.6" customHeight="1" x14ac:dyDescent="0.25">
      <c r="A908" s="5">
        <f t="shared" si="35"/>
        <v>872</v>
      </c>
      <c r="B908" s="194" t="s">
        <v>1179</v>
      </c>
      <c r="C908" s="5">
        <v>100</v>
      </c>
      <c r="D908" s="5" t="s">
        <v>1180</v>
      </c>
      <c r="E908" s="244" t="s">
        <v>1139</v>
      </c>
      <c r="F908" s="244" t="s">
        <v>1139</v>
      </c>
      <c r="G908" s="16">
        <v>11097.4</v>
      </c>
    </row>
    <row r="909" spans="1:7" ht="45.6" customHeight="1" x14ac:dyDescent="0.25">
      <c r="A909" s="5">
        <f t="shared" si="35"/>
        <v>873</v>
      </c>
      <c r="B909" s="194" t="s">
        <v>1181</v>
      </c>
      <c r="C909" s="5">
        <v>100</v>
      </c>
      <c r="D909" s="5" t="s">
        <v>1180</v>
      </c>
      <c r="E909" s="246" t="s">
        <v>1139</v>
      </c>
      <c r="F909" s="244" t="s">
        <v>1139</v>
      </c>
      <c r="G909" s="16">
        <v>1513</v>
      </c>
    </row>
    <row r="910" spans="1:7" ht="45.6" customHeight="1" x14ac:dyDescent="0.25">
      <c r="A910" s="5">
        <f t="shared" si="35"/>
        <v>874</v>
      </c>
      <c r="B910" s="194" t="s">
        <v>1182</v>
      </c>
      <c r="C910" s="5">
        <v>100</v>
      </c>
      <c r="D910" s="16" t="s">
        <v>822</v>
      </c>
      <c r="E910" s="244" t="s">
        <v>1139</v>
      </c>
      <c r="F910" s="244" t="s">
        <v>1139</v>
      </c>
      <c r="G910" s="16">
        <v>168.7</v>
      </c>
    </row>
    <row r="911" spans="1:7" ht="45.6" customHeight="1" x14ac:dyDescent="0.25">
      <c r="A911" s="5">
        <f t="shared" si="35"/>
        <v>875</v>
      </c>
      <c r="B911" s="194" t="s">
        <v>1183</v>
      </c>
      <c r="C911" s="5">
        <v>100</v>
      </c>
      <c r="D911" s="5" t="s">
        <v>1180</v>
      </c>
      <c r="E911" s="244" t="s">
        <v>1139</v>
      </c>
      <c r="F911" s="244" t="s">
        <v>1139</v>
      </c>
      <c r="G911" s="16">
        <v>2637</v>
      </c>
    </row>
    <row r="912" spans="1:7" ht="45.6" customHeight="1" x14ac:dyDescent="0.25">
      <c r="A912" s="5">
        <f t="shared" si="35"/>
        <v>876</v>
      </c>
      <c r="B912" s="194" t="s">
        <v>1184</v>
      </c>
      <c r="C912" s="5">
        <v>100</v>
      </c>
      <c r="D912" s="5" t="s">
        <v>1177</v>
      </c>
      <c r="E912" s="244" t="s">
        <v>1139</v>
      </c>
      <c r="F912" s="244" t="s">
        <v>1139</v>
      </c>
      <c r="G912" s="16">
        <v>2891.4</v>
      </c>
    </row>
    <row r="913" spans="1:7" ht="45.6" customHeight="1" x14ac:dyDescent="0.25">
      <c r="A913" s="5">
        <f t="shared" si="35"/>
        <v>877</v>
      </c>
      <c r="B913" s="194" t="s">
        <v>1185</v>
      </c>
      <c r="C913" s="5">
        <v>100</v>
      </c>
      <c r="D913" s="5" t="s">
        <v>1186</v>
      </c>
      <c r="E913" s="244" t="s">
        <v>1139</v>
      </c>
      <c r="F913" s="244"/>
      <c r="G913" s="16"/>
    </row>
    <row r="914" spans="1:7" ht="45.6" customHeight="1" x14ac:dyDescent="0.25">
      <c r="A914" s="5">
        <f t="shared" si="35"/>
        <v>878</v>
      </c>
      <c r="B914" s="194" t="s">
        <v>1187</v>
      </c>
      <c r="C914" s="5">
        <v>100</v>
      </c>
      <c r="D914" s="5" t="s">
        <v>1188</v>
      </c>
      <c r="E914" s="244" t="s">
        <v>1139</v>
      </c>
      <c r="F914" s="244"/>
      <c r="G914" s="16"/>
    </row>
    <row r="915" spans="1:7" ht="45.6" customHeight="1" x14ac:dyDescent="0.25">
      <c r="A915" s="5">
        <f t="shared" si="35"/>
        <v>879</v>
      </c>
      <c r="B915" s="194" t="s">
        <v>1189</v>
      </c>
      <c r="C915" s="5">
        <v>100</v>
      </c>
      <c r="D915" s="5" t="s">
        <v>1190</v>
      </c>
      <c r="E915" s="244" t="s">
        <v>1139</v>
      </c>
      <c r="F915" s="244"/>
      <c r="G915" s="16"/>
    </row>
    <row r="916" spans="1:7" ht="45.6" customHeight="1" x14ac:dyDescent="0.25">
      <c r="A916" s="5">
        <f t="shared" si="35"/>
        <v>880</v>
      </c>
      <c r="B916" s="194" t="s">
        <v>1191</v>
      </c>
      <c r="C916" s="5">
        <v>100</v>
      </c>
      <c r="D916" s="5" t="s">
        <v>1192</v>
      </c>
      <c r="E916" s="244" t="s">
        <v>1139</v>
      </c>
      <c r="F916" s="244"/>
      <c r="G916" s="16"/>
    </row>
    <row r="917" spans="1:7" ht="45.6" customHeight="1" x14ac:dyDescent="0.2">
      <c r="A917" s="5">
        <f t="shared" si="35"/>
        <v>881</v>
      </c>
      <c r="B917" s="101" t="s">
        <v>1193</v>
      </c>
      <c r="C917" s="39">
        <v>100</v>
      </c>
      <c r="D917" s="5" t="s">
        <v>1194</v>
      </c>
      <c r="E917" s="247" t="s">
        <v>1195</v>
      </c>
      <c r="F917" s="248"/>
      <c r="G917" s="249"/>
    </row>
    <row r="918" spans="1:7" ht="45.6" customHeight="1" x14ac:dyDescent="0.25">
      <c r="A918" s="5">
        <f t="shared" si="35"/>
        <v>882</v>
      </c>
      <c r="B918" s="194" t="s">
        <v>1196</v>
      </c>
      <c r="C918" s="5">
        <v>100</v>
      </c>
      <c r="D918" s="5" t="s">
        <v>1177</v>
      </c>
      <c r="E918" s="244" t="s">
        <v>1139</v>
      </c>
      <c r="F918" s="244" t="s">
        <v>1139</v>
      </c>
      <c r="G918" s="16">
        <v>3994.8</v>
      </c>
    </row>
    <row r="919" spans="1:7" ht="45.6" customHeight="1" x14ac:dyDescent="0.25">
      <c r="A919" s="5">
        <f t="shared" si="35"/>
        <v>883</v>
      </c>
      <c r="B919" s="194" t="s">
        <v>1197</v>
      </c>
      <c r="C919" s="5">
        <v>100</v>
      </c>
      <c r="D919" s="5" t="s">
        <v>1177</v>
      </c>
      <c r="E919" s="244" t="s">
        <v>1139</v>
      </c>
      <c r="F919" s="244" t="s">
        <v>1139</v>
      </c>
      <c r="G919" s="16">
        <v>82.8</v>
      </c>
    </row>
    <row r="920" spans="1:7" ht="45.6" customHeight="1" x14ac:dyDescent="0.25">
      <c r="A920" s="5">
        <f t="shared" si="35"/>
        <v>884</v>
      </c>
      <c r="B920" s="226" t="s">
        <v>1198</v>
      </c>
      <c r="C920" s="39">
        <v>100</v>
      </c>
      <c r="D920" s="5" t="s">
        <v>1177</v>
      </c>
      <c r="E920" s="247" t="s">
        <v>1139</v>
      </c>
      <c r="F920" s="244"/>
      <c r="G920" s="16"/>
    </row>
    <row r="921" spans="1:7" ht="45.6" customHeight="1" x14ac:dyDescent="0.25">
      <c r="A921" s="5">
        <f t="shared" si="35"/>
        <v>885</v>
      </c>
      <c r="B921" s="194" t="s">
        <v>1199</v>
      </c>
      <c r="C921" s="5">
        <v>100</v>
      </c>
      <c r="D921" s="5" t="s">
        <v>1177</v>
      </c>
      <c r="E921" s="244" t="s">
        <v>1139</v>
      </c>
      <c r="F921" s="244" t="s">
        <v>1139</v>
      </c>
      <c r="G921" s="16">
        <v>334037.8</v>
      </c>
    </row>
    <row r="922" spans="1:7" ht="45.6" customHeight="1" x14ac:dyDescent="0.25">
      <c r="A922" s="5">
        <f t="shared" si="35"/>
        <v>886</v>
      </c>
      <c r="B922" s="250" t="s">
        <v>1200</v>
      </c>
      <c r="C922" s="5">
        <v>100</v>
      </c>
      <c r="D922" s="5" t="s">
        <v>1177</v>
      </c>
      <c r="E922" s="244" t="s">
        <v>1139</v>
      </c>
      <c r="F922" s="244" t="s">
        <v>1139</v>
      </c>
      <c r="G922" s="16">
        <v>10559.3</v>
      </c>
    </row>
    <row r="923" spans="1:7" ht="45.6" customHeight="1" x14ac:dyDescent="0.25">
      <c r="A923" s="7">
        <f t="shared" si="35"/>
        <v>887</v>
      </c>
      <c r="B923" s="250" t="s">
        <v>1201</v>
      </c>
      <c r="C923" s="5">
        <v>100</v>
      </c>
      <c r="D923" s="5" t="s">
        <v>1177</v>
      </c>
      <c r="E923" s="244" t="s">
        <v>1139</v>
      </c>
      <c r="F923" s="244" t="s">
        <v>1139</v>
      </c>
      <c r="G923" s="246" t="s">
        <v>1202</v>
      </c>
    </row>
    <row r="924" spans="1:7" ht="45.6" customHeight="1" x14ac:dyDescent="0.25">
      <c r="A924" s="7">
        <f t="shared" si="35"/>
        <v>888</v>
      </c>
      <c r="B924" s="194" t="s">
        <v>1203</v>
      </c>
      <c r="C924" s="5">
        <v>100</v>
      </c>
      <c r="D924" s="5" t="s">
        <v>1177</v>
      </c>
      <c r="E924" s="244" t="s">
        <v>1139</v>
      </c>
      <c r="F924" s="244" t="s">
        <v>1139</v>
      </c>
      <c r="G924" s="246" t="s">
        <v>1204</v>
      </c>
    </row>
    <row r="925" spans="1:7" ht="45.6" customHeight="1" x14ac:dyDescent="0.25">
      <c r="A925" s="7">
        <f t="shared" si="35"/>
        <v>889</v>
      </c>
      <c r="B925" s="250" t="s">
        <v>1205</v>
      </c>
      <c r="C925" s="5">
        <v>100</v>
      </c>
      <c r="D925" s="5" t="s">
        <v>1177</v>
      </c>
      <c r="E925" s="244" t="s">
        <v>1139</v>
      </c>
      <c r="F925" s="244" t="s">
        <v>1139</v>
      </c>
      <c r="G925" s="16">
        <v>1186.5999999999999</v>
      </c>
    </row>
    <row r="926" spans="1:7" ht="45.6" customHeight="1" x14ac:dyDescent="0.25">
      <c r="A926" s="7">
        <f t="shared" si="35"/>
        <v>890</v>
      </c>
      <c r="B926" s="251" t="s">
        <v>1206</v>
      </c>
      <c r="C926" s="39">
        <v>100</v>
      </c>
      <c r="D926" s="36" t="s">
        <v>1207</v>
      </c>
      <c r="E926" s="247" t="s">
        <v>1139</v>
      </c>
      <c r="F926" s="244" t="s">
        <v>1139</v>
      </c>
      <c r="G926" s="36">
        <v>68023.5</v>
      </c>
    </row>
    <row r="927" spans="1:7" ht="45.6" customHeight="1" x14ac:dyDescent="0.25">
      <c r="A927" s="7">
        <f t="shared" si="35"/>
        <v>891</v>
      </c>
      <c r="B927" s="226" t="s">
        <v>1208</v>
      </c>
      <c r="C927" s="39">
        <v>100</v>
      </c>
      <c r="D927" s="39" t="s">
        <v>1209</v>
      </c>
      <c r="E927" s="247" t="s">
        <v>1210</v>
      </c>
      <c r="F927" s="247" t="s">
        <v>1139</v>
      </c>
      <c r="G927" s="252" t="s">
        <v>1211</v>
      </c>
    </row>
    <row r="928" spans="1:7" ht="45.6" customHeight="1" x14ac:dyDescent="0.25">
      <c r="A928" s="7">
        <f t="shared" si="35"/>
        <v>892</v>
      </c>
      <c r="B928" s="226" t="s">
        <v>1212</v>
      </c>
      <c r="C928" s="36">
        <v>100</v>
      </c>
      <c r="D928" s="36" t="s">
        <v>1213</v>
      </c>
      <c r="E928" s="252" t="s">
        <v>1139</v>
      </c>
      <c r="F928" s="252"/>
      <c r="G928" s="252"/>
    </row>
    <row r="929" spans="1:7" ht="45.6" customHeight="1" x14ac:dyDescent="0.25">
      <c r="A929" s="7">
        <f t="shared" si="35"/>
        <v>893</v>
      </c>
      <c r="B929" s="38" t="s">
        <v>1214</v>
      </c>
      <c r="C929" s="39">
        <v>100</v>
      </c>
      <c r="D929" s="39" t="s">
        <v>1215</v>
      </c>
      <c r="E929" s="39">
        <v>18.75</v>
      </c>
      <c r="F929" s="247" t="s">
        <v>1216</v>
      </c>
      <c r="G929" s="246">
        <v>39245.699999999997</v>
      </c>
    </row>
    <row r="930" spans="1:7" ht="45.6" customHeight="1" x14ac:dyDescent="0.25">
      <c r="A930" s="7">
        <f t="shared" si="35"/>
        <v>894</v>
      </c>
      <c r="B930" s="38" t="s">
        <v>1217</v>
      </c>
      <c r="C930" s="39">
        <v>100</v>
      </c>
      <c r="D930" s="39" t="s">
        <v>1215</v>
      </c>
      <c r="E930" s="39">
        <v>7.29</v>
      </c>
      <c r="F930" s="247" t="s">
        <v>1218</v>
      </c>
      <c r="G930" s="246" t="s">
        <v>1219</v>
      </c>
    </row>
    <row r="931" spans="1:7" ht="45.6" customHeight="1" x14ac:dyDescent="0.25">
      <c r="A931" s="7">
        <f t="shared" si="35"/>
        <v>895</v>
      </c>
      <c r="B931" s="38" t="s">
        <v>1220</v>
      </c>
      <c r="C931" s="39">
        <v>100</v>
      </c>
      <c r="D931" s="39" t="s">
        <v>1221</v>
      </c>
      <c r="E931" s="39">
        <v>12.76</v>
      </c>
      <c r="F931" s="247" t="s">
        <v>1222</v>
      </c>
      <c r="G931" s="246" t="s">
        <v>1223</v>
      </c>
    </row>
    <row r="932" spans="1:7" ht="45.6" customHeight="1" x14ac:dyDescent="0.25">
      <c r="A932" s="7">
        <f t="shared" si="35"/>
        <v>896</v>
      </c>
      <c r="B932" s="38" t="s">
        <v>1224</v>
      </c>
      <c r="C932" s="39">
        <v>100</v>
      </c>
      <c r="D932" s="39" t="s">
        <v>1215</v>
      </c>
      <c r="E932" s="39">
        <v>14.06</v>
      </c>
      <c r="F932" s="247" t="s">
        <v>1225</v>
      </c>
      <c r="G932" s="246" t="s">
        <v>1226</v>
      </c>
    </row>
    <row r="933" spans="1:7" ht="45.6" customHeight="1" x14ac:dyDescent="0.25">
      <c r="A933" s="7">
        <f t="shared" si="35"/>
        <v>897</v>
      </c>
      <c r="B933" s="38" t="s">
        <v>1227</v>
      </c>
      <c r="C933" s="39">
        <v>100</v>
      </c>
      <c r="D933" s="39" t="s">
        <v>1215</v>
      </c>
      <c r="E933" s="39">
        <v>14.85</v>
      </c>
      <c r="F933" s="247" t="s">
        <v>1228</v>
      </c>
      <c r="G933" s="246" t="s">
        <v>1229</v>
      </c>
    </row>
    <row r="934" spans="1:7" ht="45.6" customHeight="1" x14ac:dyDescent="0.25">
      <c r="A934" s="7">
        <f t="shared" si="35"/>
        <v>898</v>
      </c>
      <c r="B934" s="38" t="s">
        <v>1230</v>
      </c>
      <c r="C934" s="39">
        <v>100</v>
      </c>
      <c r="D934" s="39" t="s">
        <v>1215</v>
      </c>
      <c r="E934" s="39">
        <v>32.29</v>
      </c>
      <c r="F934" s="247" t="s">
        <v>1231</v>
      </c>
      <c r="G934" s="246">
        <v>47177.4</v>
      </c>
    </row>
    <row r="935" spans="1:7" ht="45.6" customHeight="1" x14ac:dyDescent="0.25">
      <c r="A935" s="7">
        <f t="shared" si="35"/>
        <v>899</v>
      </c>
      <c r="B935" s="38" t="s">
        <v>1232</v>
      </c>
      <c r="C935" s="39">
        <v>100</v>
      </c>
      <c r="D935" s="39" t="s">
        <v>822</v>
      </c>
      <c r="E935" s="247" t="s">
        <v>1139</v>
      </c>
      <c r="F935" s="247" t="s">
        <v>1139</v>
      </c>
      <c r="G935" s="246" t="s">
        <v>1233</v>
      </c>
    </row>
    <row r="936" spans="1:7" ht="45.6" customHeight="1" x14ac:dyDescent="0.25">
      <c r="A936" s="7">
        <f t="shared" si="35"/>
        <v>900</v>
      </c>
      <c r="B936" s="38" t="s">
        <v>1234</v>
      </c>
      <c r="C936" s="39">
        <v>100</v>
      </c>
      <c r="D936" s="39" t="s">
        <v>477</v>
      </c>
      <c r="E936" s="247" t="s">
        <v>1139</v>
      </c>
      <c r="F936" s="247" t="s">
        <v>1139</v>
      </c>
      <c r="G936" s="246" t="s">
        <v>1235</v>
      </c>
    </row>
    <row r="937" spans="1:7" ht="45.6" customHeight="1" x14ac:dyDescent="0.25">
      <c r="A937" s="7">
        <f t="shared" si="35"/>
        <v>901</v>
      </c>
      <c r="B937" s="38" t="s">
        <v>1236</v>
      </c>
      <c r="C937" s="39">
        <v>100</v>
      </c>
      <c r="D937" s="39" t="s">
        <v>1088</v>
      </c>
      <c r="E937" s="247" t="s">
        <v>1139</v>
      </c>
      <c r="F937" s="247" t="s">
        <v>1139</v>
      </c>
      <c r="G937" s="246" t="s">
        <v>1237</v>
      </c>
    </row>
    <row r="938" spans="1:7" ht="45.6" customHeight="1" x14ac:dyDescent="0.25">
      <c r="A938" s="7">
        <f t="shared" si="35"/>
        <v>902</v>
      </c>
      <c r="B938" s="38" t="s">
        <v>1238</v>
      </c>
      <c r="C938" s="39">
        <v>100</v>
      </c>
      <c r="D938" s="39" t="s">
        <v>822</v>
      </c>
      <c r="E938" s="247" t="s">
        <v>1139</v>
      </c>
      <c r="F938" s="247" t="s">
        <v>1139</v>
      </c>
      <c r="G938" s="246" t="s">
        <v>1239</v>
      </c>
    </row>
    <row r="939" spans="1:7" ht="45.6" customHeight="1" x14ac:dyDescent="0.25">
      <c r="A939" s="7">
        <f t="shared" si="35"/>
        <v>903</v>
      </c>
      <c r="B939" s="38" t="s">
        <v>1240</v>
      </c>
      <c r="C939" s="39">
        <v>100</v>
      </c>
      <c r="D939" s="39" t="s">
        <v>1241</v>
      </c>
      <c r="E939" s="247" t="s">
        <v>1139</v>
      </c>
      <c r="F939" s="247" t="s">
        <v>1139</v>
      </c>
      <c r="G939" s="246" t="s">
        <v>1242</v>
      </c>
    </row>
    <row r="940" spans="1:7" ht="45.6" customHeight="1" x14ac:dyDescent="0.25">
      <c r="A940" s="7">
        <f t="shared" si="35"/>
        <v>904</v>
      </c>
      <c r="B940" s="38" t="s">
        <v>1243</v>
      </c>
      <c r="C940" s="39">
        <v>100</v>
      </c>
      <c r="D940" s="39" t="s">
        <v>1244</v>
      </c>
      <c r="E940" s="247" t="s">
        <v>1139</v>
      </c>
      <c r="F940" s="247"/>
      <c r="G940" s="246"/>
    </row>
    <row r="941" spans="1:7" ht="45.6" customHeight="1" x14ac:dyDescent="0.25">
      <c r="A941" s="7">
        <f t="shared" si="35"/>
        <v>905</v>
      </c>
      <c r="B941" s="226" t="s">
        <v>1245</v>
      </c>
      <c r="C941" s="39">
        <v>100</v>
      </c>
      <c r="D941" s="5" t="s">
        <v>1177</v>
      </c>
      <c r="E941" s="247" t="s">
        <v>1139</v>
      </c>
      <c r="F941" s="252" t="s">
        <v>1139</v>
      </c>
      <c r="G941" s="246" t="s">
        <v>1246</v>
      </c>
    </row>
    <row r="942" spans="1:7" ht="45.6" customHeight="1" x14ac:dyDescent="0.25">
      <c r="A942" s="7">
        <f t="shared" si="35"/>
        <v>906</v>
      </c>
      <c r="B942" s="226" t="s">
        <v>1247</v>
      </c>
      <c r="C942" s="39">
        <v>100</v>
      </c>
      <c r="D942" s="5" t="s">
        <v>1177</v>
      </c>
      <c r="E942" s="247" t="s">
        <v>1139</v>
      </c>
      <c r="F942" s="252" t="s">
        <v>1139</v>
      </c>
      <c r="G942" s="246" t="s">
        <v>1248</v>
      </c>
    </row>
    <row r="943" spans="1:7" ht="45.6" customHeight="1" x14ac:dyDescent="0.25">
      <c r="A943" s="7">
        <f t="shared" si="35"/>
        <v>907</v>
      </c>
      <c r="B943" s="226" t="s">
        <v>1249</v>
      </c>
      <c r="C943" s="39">
        <v>100</v>
      </c>
      <c r="D943" s="5" t="s">
        <v>1177</v>
      </c>
      <c r="E943" s="247" t="s">
        <v>1139</v>
      </c>
      <c r="F943" s="252" t="s">
        <v>1139</v>
      </c>
      <c r="G943" s="246" t="s">
        <v>1250</v>
      </c>
    </row>
    <row r="944" spans="1:7" ht="45.6" customHeight="1" x14ac:dyDescent="0.25">
      <c r="A944" s="7">
        <f t="shared" si="35"/>
        <v>908</v>
      </c>
      <c r="B944" s="226" t="s">
        <v>1251</v>
      </c>
      <c r="C944" s="39">
        <v>100</v>
      </c>
      <c r="D944" s="5" t="s">
        <v>1177</v>
      </c>
      <c r="E944" s="247" t="s">
        <v>1139</v>
      </c>
      <c r="F944" s="252" t="s">
        <v>1139</v>
      </c>
      <c r="G944" s="252" t="s">
        <v>1252</v>
      </c>
    </row>
    <row r="945" spans="1:7" ht="45.6" customHeight="1" x14ac:dyDescent="0.25">
      <c r="A945" s="7">
        <f t="shared" si="35"/>
        <v>909</v>
      </c>
      <c r="B945" s="226" t="s">
        <v>1253</v>
      </c>
      <c r="C945" s="39">
        <v>100</v>
      </c>
      <c r="D945" s="5" t="s">
        <v>1177</v>
      </c>
      <c r="E945" s="247" t="s">
        <v>1139</v>
      </c>
      <c r="F945" s="252"/>
      <c r="G945" s="252"/>
    </row>
    <row r="946" spans="1:7" ht="39" customHeight="1" x14ac:dyDescent="0.25">
      <c r="A946" s="343" t="s">
        <v>1254</v>
      </c>
      <c r="B946" s="344"/>
      <c r="C946" s="344"/>
      <c r="D946" s="344"/>
      <c r="E946" s="344"/>
      <c r="F946" s="344"/>
      <c r="G946" s="345"/>
    </row>
    <row r="947" spans="1:7" ht="48.75" customHeight="1" x14ac:dyDescent="0.25">
      <c r="A947" s="5">
        <f>A945+1</f>
        <v>910</v>
      </c>
      <c r="B947" s="155" t="s">
        <v>1255</v>
      </c>
      <c r="C947" s="76">
        <v>100</v>
      </c>
      <c r="D947" s="77" t="s">
        <v>1256</v>
      </c>
      <c r="E947" s="253">
        <v>33.01</v>
      </c>
      <c r="F947" s="77">
        <v>100</v>
      </c>
      <c r="G947" s="254">
        <v>58095.578999999998</v>
      </c>
    </row>
    <row r="948" spans="1:7" ht="48.75" customHeight="1" x14ac:dyDescent="0.25">
      <c r="A948" s="5">
        <f t="shared" ref="A948:A976" si="36">A947+1</f>
        <v>911</v>
      </c>
      <c r="B948" s="155" t="s">
        <v>1257</v>
      </c>
      <c r="C948" s="77">
        <v>100</v>
      </c>
      <c r="D948" s="76" t="s">
        <v>1256</v>
      </c>
      <c r="E948" s="77">
        <v>11.77</v>
      </c>
      <c r="F948" s="76">
        <v>100</v>
      </c>
      <c r="G948" s="254">
        <v>28975.823</v>
      </c>
    </row>
    <row r="949" spans="1:7" ht="58.5" customHeight="1" x14ac:dyDescent="0.25">
      <c r="A949" s="5">
        <f t="shared" si="36"/>
        <v>912</v>
      </c>
      <c r="B949" s="155" t="s">
        <v>1258</v>
      </c>
      <c r="C949" s="76">
        <v>100</v>
      </c>
      <c r="D949" s="77" t="s">
        <v>1256</v>
      </c>
      <c r="E949" s="76">
        <v>12.35</v>
      </c>
      <c r="F949" s="77">
        <v>100</v>
      </c>
      <c r="G949" s="254">
        <v>23076.214</v>
      </c>
    </row>
    <row r="950" spans="1:7" ht="47.45" customHeight="1" x14ac:dyDescent="0.25">
      <c r="A950" s="5">
        <f t="shared" si="36"/>
        <v>913</v>
      </c>
      <c r="B950" s="155" t="s">
        <v>1259</v>
      </c>
      <c r="C950" s="77">
        <v>100</v>
      </c>
      <c r="D950" s="76" t="s">
        <v>1256</v>
      </c>
      <c r="E950" s="77">
        <v>12.62</v>
      </c>
      <c r="F950" s="76">
        <v>100</v>
      </c>
      <c r="G950" s="254">
        <v>25689.748</v>
      </c>
    </row>
    <row r="951" spans="1:7" ht="63.6" customHeight="1" x14ac:dyDescent="0.25">
      <c r="A951" s="5">
        <f t="shared" si="36"/>
        <v>914</v>
      </c>
      <c r="B951" s="155" t="s">
        <v>1260</v>
      </c>
      <c r="C951" s="76">
        <v>100</v>
      </c>
      <c r="D951" s="77" t="s">
        <v>1256</v>
      </c>
      <c r="E951" s="253">
        <v>1.53</v>
      </c>
      <c r="F951" s="77">
        <v>100</v>
      </c>
      <c r="G951" s="254">
        <v>11586.535</v>
      </c>
    </row>
    <row r="952" spans="1:7" ht="57" customHeight="1" x14ac:dyDescent="0.25">
      <c r="A952" s="5">
        <f t="shared" si="36"/>
        <v>915</v>
      </c>
      <c r="B952" s="155" t="s">
        <v>1261</v>
      </c>
      <c r="C952" s="77">
        <v>100</v>
      </c>
      <c r="D952" s="76" t="s">
        <v>1256</v>
      </c>
      <c r="E952" s="77">
        <v>3.2</v>
      </c>
      <c r="F952" s="76">
        <v>100</v>
      </c>
      <c r="G952" s="254">
        <v>18360.323</v>
      </c>
    </row>
    <row r="953" spans="1:7" ht="62.45" customHeight="1" x14ac:dyDescent="0.25">
      <c r="A953" s="5">
        <f t="shared" si="36"/>
        <v>916</v>
      </c>
      <c r="B953" s="155" t="s">
        <v>1262</v>
      </c>
      <c r="C953" s="76">
        <v>100</v>
      </c>
      <c r="D953" s="77" t="s">
        <v>1256</v>
      </c>
      <c r="E953" s="253">
        <v>6.22</v>
      </c>
      <c r="F953" s="77">
        <v>100</v>
      </c>
      <c r="G953" s="254">
        <v>23571.749</v>
      </c>
    </row>
    <row r="954" spans="1:7" ht="64.150000000000006" customHeight="1" x14ac:dyDescent="0.25">
      <c r="A954" s="5">
        <f t="shared" si="36"/>
        <v>917</v>
      </c>
      <c r="B954" s="155" t="s">
        <v>1263</v>
      </c>
      <c r="C954" s="77">
        <v>100</v>
      </c>
      <c r="D954" s="76" t="s">
        <v>1256</v>
      </c>
      <c r="E954" s="77">
        <v>2.66</v>
      </c>
      <c r="F954" s="76">
        <v>100</v>
      </c>
      <c r="G954" s="254">
        <v>18316.57</v>
      </c>
    </row>
    <row r="955" spans="1:7" ht="63.6" customHeight="1" x14ac:dyDescent="0.25">
      <c r="A955" s="5">
        <f t="shared" si="36"/>
        <v>918</v>
      </c>
      <c r="B955" s="155" t="s">
        <v>1264</v>
      </c>
      <c r="C955" s="76">
        <v>100</v>
      </c>
      <c r="D955" s="77" t="s">
        <v>1256</v>
      </c>
      <c r="E955" s="76">
        <v>5.59</v>
      </c>
      <c r="F955" s="77">
        <v>100</v>
      </c>
      <c r="G955" s="254">
        <v>31931.981</v>
      </c>
    </row>
    <row r="956" spans="1:7" ht="59.45" customHeight="1" x14ac:dyDescent="0.25">
      <c r="A956" s="5">
        <f t="shared" si="36"/>
        <v>919</v>
      </c>
      <c r="B956" s="155" t="s">
        <v>1265</v>
      </c>
      <c r="C956" s="77">
        <v>100</v>
      </c>
      <c r="D956" s="76" t="s">
        <v>1256</v>
      </c>
      <c r="E956" s="255">
        <v>4.1500000000000004</v>
      </c>
      <c r="F956" s="76">
        <v>100</v>
      </c>
      <c r="G956" s="254">
        <v>32761.726999999999</v>
      </c>
    </row>
    <row r="957" spans="1:7" ht="60" customHeight="1" x14ac:dyDescent="0.25">
      <c r="A957" s="5">
        <f t="shared" si="36"/>
        <v>920</v>
      </c>
      <c r="B957" s="155" t="s">
        <v>1266</v>
      </c>
      <c r="C957" s="76">
        <v>100</v>
      </c>
      <c r="D957" s="77" t="s">
        <v>1256</v>
      </c>
      <c r="E957" s="76">
        <v>2.71</v>
      </c>
      <c r="F957" s="77">
        <v>100</v>
      </c>
      <c r="G957" s="254">
        <v>19432.187000000002</v>
      </c>
    </row>
    <row r="958" spans="1:7" ht="64.150000000000006" customHeight="1" x14ac:dyDescent="0.25">
      <c r="A958" s="5">
        <f t="shared" si="36"/>
        <v>921</v>
      </c>
      <c r="B958" s="155" t="s">
        <v>1267</v>
      </c>
      <c r="C958" s="77">
        <v>100</v>
      </c>
      <c r="D958" s="76" t="s">
        <v>1256</v>
      </c>
      <c r="E958" s="77">
        <v>1.98</v>
      </c>
      <c r="F958" s="76">
        <v>100</v>
      </c>
      <c r="G958" s="254">
        <v>13963.046</v>
      </c>
    </row>
    <row r="959" spans="1:7" ht="67.150000000000006" customHeight="1" x14ac:dyDescent="0.25">
      <c r="A959" s="5">
        <f t="shared" si="36"/>
        <v>922</v>
      </c>
      <c r="B959" s="155" t="s">
        <v>1268</v>
      </c>
      <c r="C959" s="76">
        <v>100</v>
      </c>
      <c r="D959" s="77" t="s">
        <v>1256</v>
      </c>
      <c r="E959" s="76">
        <v>2.21</v>
      </c>
      <c r="F959" s="77">
        <v>100</v>
      </c>
      <c r="G959" s="254">
        <v>16206.146000000001</v>
      </c>
    </row>
    <row r="960" spans="1:7" ht="51.75" customHeight="1" x14ac:dyDescent="0.25">
      <c r="A960" s="5">
        <f t="shared" si="36"/>
        <v>923</v>
      </c>
      <c r="B960" s="155" t="s">
        <v>1269</v>
      </c>
      <c r="C960" s="77">
        <v>100</v>
      </c>
      <c r="D960" s="76" t="s">
        <v>1270</v>
      </c>
      <c r="E960" s="77">
        <v>35.380000000000003</v>
      </c>
      <c r="F960" s="76">
        <v>100</v>
      </c>
      <c r="G960" s="254">
        <v>32359.146000000001</v>
      </c>
    </row>
    <row r="961" spans="1:7" ht="45.75" customHeight="1" x14ac:dyDescent="0.25">
      <c r="A961" s="5">
        <f t="shared" si="36"/>
        <v>924</v>
      </c>
      <c r="B961" s="155" t="s">
        <v>1271</v>
      </c>
      <c r="C961" s="76">
        <v>100</v>
      </c>
      <c r="D961" s="77" t="s">
        <v>1270</v>
      </c>
      <c r="E961" s="76">
        <v>35.56</v>
      </c>
      <c r="F961" s="77">
        <v>100</v>
      </c>
      <c r="G961" s="254">
        <v>33332.508000000002</v>
      </c>
    </row>
    <row r="962" spans="1:7" ht="61.15" customHeight="1" x14ac:dyDescent="0.25">
      <c r="A962" s="5">
        <f t="shared" si="36"/>
        <v>925</v>
      </c>
      <c r="B962" s="155" t="s">
        <v>1272</v>
      </c>
      <c r="C962" s="77">
        <v>100</v>
      </c>
      <c r="D962" s="76" t="s">
        <v>1270</v>
      </c>
      <c r="E962" s="77">
        <v>13.19</v>
      </c>
      <c r="F962" s="76">
        <v>100</v>
      </c>
      <c r="G962" s="254">
        <v>19670.321</v>
      </c>
    </row>
    <row r="963" spans="1:7" ht="49.5" customHeight="1" x14ac:dyDescent="0.25">
      <c r="A963" s="5">
        <f t="shared" si="36"/>
        <v>926</v>
      </c>
      <c r="B963" s="155" t="s">
        <v>1273</v>
      </c>
      <c r="C963" s="76">
        <v>100</v>
      </c>
      <c r="D963" s="77" t="s">
        <v>1270</v>
      </c>
      <c r="E963" s="76">
        <v>15.87</v>
      </c>
      <c r="F963" s="77">
        <v>100</v>
      </c>
      <c r="G963" s="254">
        <v>17830.436000000002</v>
      </c>
    </row>
    <row r="964" spans="1:7" ht="57" customHeight="1" x14ac:dyDescent="0.25">
      <c r="A964" s="5">
        <f t="shared" si="36"/>
        <v>927</v>
      </c>
      <c r="B964" s="155" t="s">
        <v>1274</v>
      </c>
      <c r="C964" s="77">
        <v>100</v>
      </c>
      <c r="D964" s="76" t="s">
        <v>1270</v>
      </c>
      <c r="E964" s="255">
        <v>0</v>
      </c>
      <c r="F964" s="76">
        <v>0</v>
      </c>
      <c r="G964" s="254">
        <v>0</v>
      </c>
    </row>
    <row r="965" spans="1:7" ht="57.75" customHeight="1" x14ac:dyDescent="0.25">
      <c r="A965" s="5">
        <f t="shared" si="36"/>
        <v>928</v>
      </c>
      <c r="B965" s="155" t="s">
        <v>1275</v>
      </c>
      <c r="C965" s="76">
        <v>100</v>
      </c>
      <c r="D965" s="77" t="s">
        <v>460</v>
      </c>
      <c r="E965" s="76">
        <v>100</v>
      </c>
      <c r="F965" s="77">
        <v>100</v>
      </c>
      <c r="G965" s="254">
        <v>15577.521000000001</v>
      </c>
    </row>
    <row r="966" spans="1:7" ht="48" customHeight="1" x14ac:dyDescent="0.25">
      <c r="A966" s="5">
        <f t="shared" si="36"/>
        <v>929</v>
      </c>
      <c r="B966" s="155" t="s">
        <v>1276</v>
      </c>
      <c r="C966" s="77">
        <v>100</v>
      </c>
      <c r="D966" s="76" t="s">
        <v>460</v>
      </c>
      <c r="E966" s="77">
        <v>100</v>
      </c>
      <c r="F966" s="76">
        <v>100</v>
      </c>
      <c r="G966" s="254">
        <v>5661.451</v>
      </c>
    </row>
    <row r="967" spans="1:7" ht="65.45" customHeight="1" x14ac:dyDescent="0.25">
      <c r="A967" s="5">
        <f t="shared" si="36"/>
        <v>930</v>
      </c>
      <c r="B967" s="155" t="s">
        <v>1277</v>
      </c>
      <c r="C967" s="76">
        <v>100</v>
      </c>
      <c r="D967" s="77" t="s">
        <v>460</v>
      </c>
      <c r="E967" s="76">
        <v>100</v>
      </c>
      <c r="F967" s="77">
        <v>100</v>
      </c>
      <c r="G967" s="254">
        <v>43696.735999999997</v>
      </c>
    </row>
    <row r="968" spans="1:7" ht="46.9" customHeight="1" x14ac:dyDescent="0.25">
      <c r="A968" s="5">
        <f t="shared" si="36"/>
        <v>931</v>
      </c>
      <c r="B968" s="144" t="s">
        <v>1278</v>
      </c>
      <c r="C968" s="256">
        <v>100</v>
      </c>
      <c r="D968" s="257" t="s">
        <v>456</v>
      </c>
      <c r="E968" s="256">
        <v>100</v>
      </c>
      <c r="F968" s="257">
        <v>100</v>
      </c>
      <c r="G968" s="258">
        <v>42136.531000000003</v>
      </c>
    </row>
    <row r="969" spans="1:7" ht="52.5" customHeight="1" x14ac:dyDescent="0.25">
      <c r="A969" s="7">
        <f t="shared" si="36"/>
        <v>932</v>
      </c>
      <c r="B969" s="144" t="s">
        <v>1279</v>
      </c>
      <c r="C969" s="257">
        <v>100</v>
      </c>
      <c r="D969" s="256" t="s">
        <v>456</v>
      </c>
      <c r="E969" s="257">
        <v>100</v>
      </c>
      <c r="F969" s="256">
        <v>100</v>
      </c>
      <c r="G969" s="258">
        <v>17589.745999999999</v>
      </c>
    </row>
    <row r="970" spans="1:7" ht="51.6" customHeight="1" x14ac:dyDescent="0.25">
      <c r="A970" s="7">
        <f t="shared" si="36"/>
        <v>933</v>
      </c>
      <c r="B970" s="144" t="s">
        <v>1280</v>
      </c>
      <c r="C970" s="256">
        <v>100</v>
      </c>
      <c r="D970" s="256" t="s">
        <v>456</v>
      </c>
      <c r="E970" s="256">
        <v>100</v>
      </c>
      <c r="F970" s="256">
        <v>100</v>
      </c>
      <c r="G970" s="258">
        <v>5797.9350000000004</v>
      </c>
    </row>
    <row r="971" spans="1:7" ht="67.5" customHeight="1" x14ac:dyDescent="0.25">
      <c r="A971" s="7">
        <f t="shared" si="36"/>
        <v>934</v>
      </c>
      <c r="B971" s="259" t="s">
        <v>1281</v>
      </c>
      <c r="C971" s="41">
        <v>100</v>
      </c>
      <c r="D971" s="39" t="s">
        <v>1282</v>
      </c>
      <c r="E971" s="146">
        <v>100</v>
      </c>
      <c r="F971" s="146">
        <v>100</v>
      </c>
      <c r="G971" s="260">
        <v>4482</v>
      </c>
    </row>
    <row r="972" spans="1:7" ht="43.5" customHeight="1" x14ac:dyDescent="0.25">
      <c r="A972" s="7">
        <f t="shared" si="36"/>
        <v>935</v>
      </c>
      <c r="B972" s="259" t="s">
        <v>50</v>
      </c>
      <c r="C972" s="39">
        <v>100</v>
      </c>
      <c r="D972" s="39" t="s">
        <v>1283</v>
      </c>
      <c r="E972" s="261">
        <v>1</v>
      </c>
      <c r="F972" s="94">
        <v>1</v>
      </c>
      <c r="G972" s="91">
        <v>9632.9</v>
      </c>
    </row>
    <row r="973" spans="1:7" ht="62.45" customHeight="1" x14ac:dyDescent="0.25">
      <c r="A973" s="7">
        <f t="shared" si="36"/>
        <v>936</v>
      </c>
      <c r="B973" s="259" t="s">
        <v>78</v>
      </c>
      <c r="C973" s="39">
        <v>100</v>
      </c>
      <c r="D973" s="39" t="s">
        <v>1284</v>
      </c>
      <c r="E973" s="39">
        <v>0.02</v>
      </c>
      <c r="F973" s="39">
        <v>0.01</v>
      </c>
      <c r="G973" s="91">
        <v>2300.41</v>
      </c>
    </row>
    <row r="974" spans="1:7" ht="62.45" customHeight="1" x14ac:dyDescent="0.25">
      <c r="A974" s="7">
        <f t="shared" si="36"/>
        <v>937</v>
      </c>
      <c r="B974" s="259" t="s">
        <v>341</v>
      </c>
      <c r="C974" s="94">
        <v>1</v>
      </c>
      <c r="D974" s="39" t="s">
        <v>1285</v>
      </c>
      <c r="E974" s="39">
        <v>100</v>
      </c>
      <c r="F974" s="39">
        <v>100</v>
      </c>
      <c r="G974" s="91">
        <v>25934.9</v>
      </c>
    </row>
    <row r="975" spans="1:7" ht="62.45" customHeight="1" x14ac:dyDescent="0.25">
      <c r="A975" s="7">
        <f t="shared" si="36"/>
        <v>938</v>
      </c>
      <c r="B975" s="259" t="s">
        <v>208</v>
      </c>
      <c r="C975" s="39">
        <v>89.3</v>
      </c>
      <c r="D975" s="39" t="s">
        <v>198</v>
      </c>
      <c r="E975" s="39">
        <v>89.3</v>
      </c>
      <c r="F975" s="39">
        <v>87.5</v>
      </c>
      <c r="G975" s="91">
        <v>5332.2</v>
      </c>
    </row>
    <row r="976" spans="1:7" ht="62.45" customHeight="1" x14ac:dyDescent="0.25">
      <c r="A976" s="7">
        <f t="shared" si="36"/>
        <v>939</v>
      </c>
      <c r="B976" s="259" t="s">
        <v>263</v>
      </c>
      <c r="C976" s="39">
        <v>100</v>
      </c>
      <c r="D976" s="39" t="s">
        <v>235</v>
      </c>
      <c r="E976" s="261">
        <v>1.9E-2</v>
      </c>
      <c r="F976" s="94">
        <v>0.01</v>
      </c>
      <c r="G976" s="91">
        <v>3187.2</v>
      </c>
    </row>
    <row r="977" spans="1:7" ht="51" customHeight="1" x14ac:dyDescent="0.25">
      <c r="A977" s="343" t="s">
        <v>1286</v>
      </c>
      <c r="B977" s="344"/>
      <c r="C977" s="344"/>
      <c r="D977" s="344"/>
      <c r="E977" s="344"/>
      <c r="F977" s="344"/>
      <c r="G977" s="345"/>
    </row>
    <row r="978" spans="1:7" ht="67.150000000000006" customHeight="1" x14ac:dyDescent="0.25">
      <c r="A978" s="5">
        <f>A976+1</f>
        <v>940</v>
      </c>
      <c r="B978" s="262" t="s">
        <v>1287</v>
      </c>
      <c r="C978" s="5">
        <v>100</v>
      </c>
      <c r="D978" s="52" t="s">
        <v>612</v>
      </c>
      <c r="E978" s="5">
        <v>35.5</v>
      </c>
      <c r="F978" s="52">
        <v>31.4</v>
      </c>
      <c r="G978" s="5">
        <v>9399.2999999999993</v>
      </c>
    </row>
    <row r="979" spans="1:7" ht="48.75" customHeight="1" x14ac:dyDescent="0.25">
      <c r="A979" s="5">
        <f t="shared" ref="A979:A994" si="37">A978+1</f>
        <v>941</v>
      </c>
      <c r="B979" s="262" t="s">
        <v>1288</v>
      </c>
      <c r="C979" s="52">
        <v>100</v>
      </c>
      <c r="D979" s="5" t="s">
        <v>612</v>
      </c>
      <c r="E979" s="52">
        <v>26.6</v>
      </c>
      <c r="F979" s="5">
        <v>31.9</v>
      </c>
      <c r="G979" s="5">
        <v>9555.5</v>
      </c>
    </row>
    <row r="980" spans="1:7" ht="64.900000000000006" customHeight="1" x14ac:dyDescent="0.25">
      <c r="A980" s="7">
        <f t="shared" si="37"/>
        <v>942</v>
      </c>
      <c r="B980" s="263" t="s">
        <v>1289</v>
      </c>
      <c r="C980" s="10">
        <v>100</v>
      </c>
      <c r="D980" s="9" t="s">
        <v>612</v>
      </c>
      <c r="E980" s="10">
        <v>37.9</v>
      </c>
      <c r="F980" s="9">
        <v>36.700000000000003</v>
      </c>
      <c r="G980" s="10">
        <v>10971.4</v>
      </c>
    </row>
    <row r="981" spans="1:7" ht="72.599999999999994" customHeight="1" x14ac:dyDescent="0.25">
      <c r="A981" s="7">
        <f t="shared" si="37"/>
        <v>943</v>
      </c>
      <c r="B981" s="263" t="s">
        <v>1290</v>
      </c>
      <c r="C981" s="9">
        <v>100</v>
      </c>
      <c r="D981" s="10" t="s">
        <v>608</v>
      </c>
      <c r="E981" s="9">
        <v>7.9</v>
      </c>
      <c r="F981" s="10">
        <v>6.7</v>
      </c>
      <c r="G981" s="10">
        <v>2274.8000000000002</v>
      </c>
    </row>
    <row r="982" spans="1:7" ht="56.45" customHeight="1" x14ac:dyDescent="0.25">
      <c r="A982" s="7">
        <f t="shared" si="37"/>
        <v>944</v>
      </c>
      <c r="B982" s="263" t="s">
        <v>1291</v>
      </c>
      <c r="C982" s="10">
        <v>100</v>
      </c>
      <c r="D982" s="9" t="s">
        <v>608</v>
      </c>
      <c r="E982" s="10">
        <v>32.700000000000003</v>
      </c>
      <c r="F982" s="9">
        <v>9.6</v>
      </c>
      <c r="G982" s="10">
        <v>3280.7</v>
      </c>
    </row>
    <row r="983" spans="1:7" ht="52.15" customHeight="1" x14ac:dyDescent="0.25">
      <c r="A983" s="7">
        <f t="shared" si="37"/>
        <v>945</v>
      </c>
      <c r="B983" s="263" t="s">
        <v>1292</v>
      </c>
      <c r="C983" s="9">
        <v>100</v>
      </c>
      <c r="D983" s="10" t="s">
        <v>608</v>
      </c>
      <c r="E983" s="9">
        <v>19.8</v>
      </c>
      <c r="F983" s="10">
        <v>27.7</v>
      </c>
      <c r="G983" s="10">
        <v>9496.5</v>
      </c>
    </row>
    <row r="984" spans="1:7" ht="54" customHeight="1" x14ac:dyDescent="0.25">
      <c r="A984" s="7">
        <f t="shared" si="37"/>
        <v>946</v>
      </c>
      <c r="B984" s="263" t="s">
        <v>1293</v>
      </c>
      <c r="C984" s="10">
        <v>100</v>
      </c>
      <c r="D984" s="9" t="s">
        <v>1294</v>
      </c>
      <c r="E984" s="10">
        <v>100</v>
      </c>
      <c r="F984" s="9">
        <v>100</v>
      </c>
      <c r="G984" s="10">
        <v>19088.099999999999</v>
      </c>
    </row>
    <row r="985" spans="1:7" ht="53.45" customHeight="1" x14ac:dyDescent="0.25">
      <c r="A985" s="7">
        <f t="shared" si="37"/>
        <v>947</v>
      </c>
      <c r="B985" s="263" t="s">
        <v>1295</v>
      </c>
      <c r="C985" s="9">
        <v>100</v>
      </c>
      <c r="D985" s="10" t="s">
        <v>1296</v>
      </c>
      <c r="E985" s="9">
        <v>100</v>
      </c>
      <c r="F985" s="10">
        <v>100</v>
      </c>
      <c r="G985" s="10">
        <v>23870.2</v>
      </c>
    </row>
    <row r="986" spans="1:7" ht="52.9" customHeight="1" x14ac:dyDescent="0.25">
      <c r="A986" s="7">
        <f t="shared" si="37"/>
        <v>948</v>
      </c>
      <c r="B986" s="263" t="s">
        <v>1297</v>
      </c>
      <c r="C986" s="10">
        <v>100</v>
      </c>
      <c r="D986" s="9" t="s">
        <v>608</v>
      </c>
      <c r="E986" s="10">
        <v>39.6</v>
      </c>
      <c r="F986" s="9">
        <v>56</v>
      </c>
      <c r="G986" s="10">
        <v>19134.8</v>
      </c>
    </row>
    <row r="987" spans="1:7" ht="54" customHeight="1" x14ac:dyDescent="0.25">
      <c r="A987" s="7">
        <f t="shared" si="37"/>
        <v>949</v>
      </c>
      <c r="B987" s="263" t="s">
        <v>1298</v>
      </c>
      <c r="C987" s="9">
        <v>100</v>
      </c>
      <c r="D987" s="10" t="s">
        <v>630</v>
      </c>
      <c r="E987" s="9">
        <v>6.3</v>
      </c>
      <c r="F987" s="10">
        <v>8.1999999999999993</v>
      </c>
      <c r="G987" s="10">
        <v>19277.2</v>
      </c>
    </row>
    <row r="988" spans="1:7" ht="55.9" customHeight="1" x14ac:dyDescent="0.25">
      <c r="A988" s="7">
        <f t="shared" si="37"/>
        <v>950</v>
      </c>
      <c r="B988" s="263" t="s">
        <v>1299</v>
      </c>
      <c r="C988" s="10">
        <v>100</v>
      </c>
      <c r="D988" s="9" t="s">
        <v>1300</v>
      </c>
      <c r="E988" s="10">
        <v>6.3</v>
      </c>
      <c r="F988" s="9">
        <v>8.6</v>
      </c>
      <c r="G988" s="10">
        <v>20227.2</v>
      </c>
    </row>
    <row r="989" spans="1:7" ht="55.15" customHeight="1" x14ac:dyDescent="0.25">
      <c r="A989" s="7">
        <f t="shared" si="37"/>
        <v>951</v>
      </c>
      <c r="B989" s="263" t="s">
        <v>1301</v>
      </c>
      <c r="C989" s="9">
        <v>100</v>
      </c>
      <c r="D989" s="10" t="s">
        <v>1300</v>
      </c>
      <c r="E989" s="9">
        <v>7.5</v>
      </c>
      <c r="F989" s="10">
        <v>9.1999999999999993</v>
      </c>
      <c r="G989" s="10">
        <v>21683.200000000001</v>
      </c>
    </row>
    <row r="990" spans="1:7" ht="55.15" customHeight="1" x14ac:dyDescent="0.25">
      <c r="A990" s="7">
        <f t="shared" si="37"/>
        <v>952</v>
      </c>
      <c r="B990" s="263" t="s">
        <v>1302</v>
      </c>
      <c r="C990" s="10">
        <v>100</v>
      </c>
      <c r="D990" s="9" t="s">
        <v>1300</v>
      </c>
      <c r="E990" s="10">
        <v>7.3</v>
      </c>
      <c r="F990" s="9">
        <v>9.4</v>
      </c>
      <c r="G990" s="10">
        <v>21928</v>
      </c>
    </row>
    <row r="991" spans="1:7" ht="60" customHeight="1" x14ac:dyDescent="0.25">
      <c r="A991" s="7">
        <f t="shared" si="37"/>
        <v>953</v>
      </c>
      <c r="B991" s="263" t="s">
        <v>1303</v>
      </c>
      <c r="C991" s="9">
        <v>100</v>
      </c>
      <c r="D991" s="10" t="s">
        <v>1300</v>
      </c>
      <c r="E991" s="9">
        <v>10.5</v>
      </c>
      <c r="F991" s="10">
        <v>13.8</v>
      </c>
      <c r="G991" s="10">
        <v>32285</v>
      </c>
    </row>
    <row r="992" spans="1:7" ht="66" customHeight="1" x14ac:dyDescent="0.25">
      <c r="A992" s="7">
        <f t="shared" si="37"/>
        <v>954</v>
      </c>
      <c r="B992" s="263" t="s">
        <v>1304</v>
      </c>
      <c r="C992" s="10">
        <v>100</v>
      </c>
      <c r="D992" s="9" t="s">
        <v>1300</v>
      </c>
      <c r="E992" s="10">
        <v>6.1</v>
      </c>
      <c r="F992" s="9">
        <v>11.5</v>
      </c>
      <c r="G992" s="10">
        <v>26816.3</v>
      </c>
    </row>
    <row r="993" spans="1:7" ht="52.9" customHeight="1" x14ac:dyDescent="0.25">
      <c r="A993" s="7">
        <f t="shared" si="37"/>
        <v>955</v>
      </c>
      <c r="B993" s="263" t="s">
        <v>1305</v>
      </c>
      <c r="C993" s="9">
        <v>100</v>
      </c>
      <c r="D993" s="10" t="s">
        <v>1300</v>
      </c>
      <c r="E993" s="9">
        <v>4.8</v>
      </c>
      <c r="F993" s="10">
        <v>9.6999999999999993</v>
      </c>
      <c r="G993" s="10">
        <v>22603.599999999999</v>
      </c>
    </row>
    <row r="994" spans="1:7" ht="53.45" customHeight="1" x14ac:dyDescent="0.25">
      <c r="A994" s="7">
        <f t="shared" si="37"/>
        <v>956</v>
      </c>
      <c r="B994" s="263" t="s">
        <v>1306</v>
      </c>
      <c r="C994" s="10">
        <v>100</v>
      </c>
      <c r="D994" s="9" t="s">
        <v>1300</v>
      </c>
      <c r="E994" s="10">
        <v>51.2</v>
      </c>
      <c r="F994" s="9">
        <v>29.6</v>
      </c>
      <c r="G994" s="10">
        <v>69247.399999999994</v>
      </c>
    </row>
    <row r="995" spans="1:7" ht="54" customHeight="1" x14ac:dyDescent="0.25">
      <c r="A995" s="343" t="s">
        <v>1307</v>
      </c>
      <c r="B995" s="344"/>
      <c r="C995" s="344"/>
      <c r="D995" s="344"/>
      <c r="E995" s="344"/>
      <c r="F995" s="344"/>
      <c r="G995" s="345"/>
    </row>
    <row r="996" spans="1:7" ht="55.15" customHeight="1" x14ac:dyDescent="0.25">
      <c r="A996" s="5">
        <f>A994+1</f>
        <v>957</v>
      </c>
      <c r="B996" s="40" t="s">
        <v>1308</v>
      </c>
      <c r="C996" s="5">
        <v>100</v>
      </c>
      <c r="D996" s="52" t="s">
        <v>1309</v>
      </c>
      <c r="E996" s="5">
        <v>7.3</v>
      </c>
      <c r="F996" s="52">
        <v>9</v>
      </c>
      <c r="G996" s="6">
        <v>21697.65</v>
      </c>
    </row>
    <row r="997" spans="1:7" ht="50.25" customHeight="1" x14ac:dyDescent="0.25">
      <c r="A997" s="5">
        <f t="shared" ref="A997:A1016" si="38">A996+1</f>
        <v>958</v>
      </c>
      <c r="B997" s="40" t="s">
        <v>1310</v>
      </c>
      <c r="C997" s="52">
        <v>100</v>
      </c>
      <c r="D997" s="5" t="s">
        <v>1309</v>
      </c>
      <c r="E997" s="52">
        <v>3</v>
      </c>
      <c r="F997" s="5">
        <v>7.5</v>
      </c>
      <c r="G997" s="6">
        <v>18126.88</v>
      </c>
    </row>
    <row r="998" spans="1:7" ht="52.15" customHeight="1" x14ac:dyDescent="0.25">
      <c r="A998" s="7">
        <f t="shared" si="38"/>
        <v>959</v>
      </c>
      <c r="B998" s="40" t="s">
        <v>1311</v>
      </c>
      <c r="C998" s="5">
        <v>100</v>
      </c>
      <c r="D998" s="52" t="s">
        <v>1309</v>
      </c>
      <c r="E998" s="5">
        <v>4</v>
      </c>
      <c r="F998" s="52">
        <v>8.8000000000000007</v>
      </c>
      <c r="G998" s="6">
        <v>21100.59</v>
      </c>
    </row>
    <row r="999" spans="1:7" ht="51" customHeight="1" x14ac:dyDescent="0.25">
      <c r="A999" s="7">
        <f t="shared" si="38"/>
        <v>960</v>
      </c>
      <c r="B999" s="40" t="s">
        <v>1312</v>
      </c>
      <c r="C999" s="52">
        <v>100</v>
      </c>
      <c r="D999" s="5" t="s">
        <v>1309</v>
      </c>
      <c r="E999" s="52">
        <v>10.1</v>
      </c>
      <c r="F999" s="5">
        <v>12.1</v>
      </c>
      <c r="G999" s="6">
        <v>29097.66</v>
      </c>
    </row>
    <row r="1000" spans="1:7" ht="52.15" customHeight="1" x14ac:dyDescent="0.25">
      <c r="A1000" s="7">
        <f t="shared" si="38"/>
        <v>961</v>
      </c>
      <c r="B1000" s="40" t="s">
        <v>1313</v>
      </c>
      <c r="C1000" s="5">
        <v>100</v>
      </c>
      <c r="D1000" s="52" t="s">
        <v>1309</v>
      </c>
      <c r="E1000" s="5">
        <v>4.7</v>
      </c>
      <c r="F1000" s="52">
        <v>10.7</v>
      </c>
      <c r="G1000" s="6">
        <v>25762.89</v>
      </c>
    </row>
    <row r="1001" spans="1:7" ht="49.9" customHeight="1" x14ac:dyDescent="0.25">
      <c r="A1001" s="7">
        <f t="shared" si="38"/>
        <v>962</v>
      </c>
      <c r="B1001" s="40" t="s">
        <v>1314</v>
      </c>
      <c r="C1001" s="52">
        <v>100</v>
      </c>
      <c r="D1001" s="5" t="s">
        <v>1309</v>
      </c>
      <c r="E1001" s="52">
        <v>4.9000000000000004</v>
      </c>
      <c r="F1001" s="5">
        <v>7.6</v>
      </c>
      <c r="G1001" s="6">
        <v>18215.669999999998</v>
      </c>
    </row>
    <row r="1002" spans="1:7" ht="51" customHeight="1" x14ac:dyDescent="0.25">
      <c r="A1002" s="7">
        <f t="shared" si="38"/>
        <v>963</v>
      </c>
      <c r="B1002" s="40" t="s">
        <v>1315</v>
      </c>
      <c r="C1002" s="5">
        <v>100</v>
      </c>
      <c r="D1002" s="52" t="s">
        <v>1309</v>
      </c>
      <c r="E1002" s="5">
        <v>8.8000000000000007</v>
      </c>
      <c r="F1002" s="52">
        <v>10.4</v>
      </c>
      <c r="G1002" s="6">
        <v>25155.919999999998</v>
      </c>
    </row>
    <row r="1003" spans="1:7" ht="51.6" customHeight="1" x14ac:dyDescent="0.25">
      <c r="A1003" s="7">
        <f t="shared" si="38"/>
        <v>964</v>
      </c>
      <c r="B1003" s="40" t="s">
        <v>1316</v>
      </c>
      <c r="C1003" s="52">
        <v>100</v>
      </c>
      <c r="D1003" s="5" t="s">
        <v>1309</v>
      </c>
      <c r="E1003" s="52">
        <v>51.5</v>
      </c>
      <c r="F1003" s="5">
        <v>23.3</v>
      </c>
      <c r="G1003" s="6">
        <v>56299.06</v>
      </c>
    </row>
    <row r="1004" spans="1:7" ht="52.15" customHeight="1" x14ac:dyDescent="0.25">
      <c r="A1004" s="7">
        <f t="shared" si="38"/>
        <v>965</v>
      </c>
      <c r="B1004" s="40" t="s">
        <v>1317</v>
      </c>
      <c r="C1004" s="5">
        <v>100</v>
      </c>
      <c r="D1004" s="52" t="s">
        <v>1309</v>
      </c>
      <c r="E1004" s="5">
        <v>5.7</v>
      </c>
      <c r="F1004" s="52">
        <v>10.6</v>
      </c>
      <c r="G1004" s="6">
        <v>25614.400000000001</v>
      </c>
    </row>
    <row r="1005" spans="1:7" ht="61.15" customHeight="1" x14ac:dyDescent="0.25">
      <c r="A1005" s="7">
        <f t="shared" si="38"/>
        <v>966</v>
      </c>
      <c r="B1005" s="40" t="s">
        <v>1318</v>
      </c>
      <c r="C1005" s="52">
        <v>100</v>
      </c>
      <c r="D1005" s="5" t="s">
        <v>676</v>
      </c>
      <c r="E1005" s="52">
        <v>29.8</v>
      </c>
      <c r="F1005" s="5">
        <v>25.3</v>
      </c>
      <c r="G1005" s="6">
        <v>11313.63</v>
      </c>
    </row>
    <row r="1006" spans="1:7" ht="49.9" customHeight="1" x14ac:dyDescent="0.25">
      <c r="A1006" s="7">
        <f t="shared" si="38"/>
        <v>967</v>
      </c>
      <c r="B1006" s="40" t="s">
        <v>1319</v>
      </c>
      <c r="C1006" s="5">
        <v>100</v>
      </c>
      <c r="D1006" s="52" t="s">
        <v>676</v>
      </c>
      <c r="E1006" s="5">
        <v>15.6</v>
      </c>
      <c r="F1006" s="52">
        <v>20.100000000000001</v>
      </c>
      <c r="G1006" s="6">
        <v>8987.6200000000008</v>
      </c>
    </row>
    <row r="1007" spans="1:7" ht="49.9" customHeight="1" x14ac:dyDescent="0.25">
      <c r="A1007" s="7">
        <f t="shared" si="38"/>
        <v>968</v>
      </c>
      <c r="B1007" s="40" t="s">
        <v>1320</v>
      </c>
      <c r="C1007" s="52">
        <v>100</v>
      </c>
      <c r="D1007" s="5" t="s">
        <v>676</v>
      </c>
      <c r="E1007" s="52">
        <v>37.799999999999997</v>
      </c>
      <c r="F1007" s="5">
        <v>38.1</v>
      </c>
      <c r="G1007" s="6">
        <v>16983.439999999999</v>
      </c>
    </row>
    <row r="1008" spans="1:7" ht="51.6" customHeight="1" x14ac:dyDescent="0.25">
      <c r="A1008" s="7">
        <f t="shared" si="38"/>
        <v>969</v>
      </c>
      <c r="B1008" s="40" t="s">
        <v>1321</v>
      </c>
      <c r="C1008" s="5">
        <v>100</v>
      </c>
      <c r="D1008" s="52" t="s">
        <v>676</v>
      </c>
      <c r="E1008" s="5">
        <v>16.8</v>
      </c>
      <c r="F1008" s="52">
        <v>16.5</v>
      </c>
      <c r="G1008" s="6">
        <v>7388.85</v>
      </c>
    </row>
    <row r="1009" spans="1:7" ht="45.6" customHeight="1" x14ac:dyDescent="0.25">
      <c r="A1009" s="7">
        <f t="shared" si="38"/>
        <v>970</v>
      </c>
      <c r="B1009" s="40" t="s">
        <v>1322</v>
      </c>
      <c r="C1009" s="52">
        <v>100</v>
      </c>
      <c r="D1009" s="5" t="s">
        <v>822</v>
      </c>
      <c r="E1009" s="52">
        <v>100</v>
      </c>
      <c r="F1009" s="5">
        <v>100</v>
      </c>
      <c r="G1009" s="6">
        <v>25892.5</v>
      </c>
    </row>
    <row r="1010" spans="1:7" ht="51" customHeight="1" x14ac:dyDescent="0.25">
      <c r="A1010" s="7">
        <f t="shared" si="38"/>
        <v>971</v>
      </c>
      <c r="B1010" s="40" t="s">
        <v>1323</v>
      </c>
      <c r="C1010" s="5">
        <v>100</v>
      </c>
      <c r="D1010" s="52" t="s">
        <v>1324</v>
      </c>
      <c r="E1010" s="5">
        <v>100</v>
      </c>
      <c r="F1010" s="52">
        <v>100</v>
      </c>
      <c r="G1010" s="6">
        <v>24978.01</v>
      </c>
    </row>
    <row r="1011" spans="1:7" ht="49.9" customHeight="1" x14ac:dyDescent="0.25">
      <c r="A1011" s="7">
        <f t="shared" si="38"/>
        <v>972</v>
      </c>
      <c r="B1011" s="40" t="s">
        <v>1325</v>
      </c>
      <c r="C1011" s="52">
        <v>100</v>
      </c>
      <c r="D1011" s="5" t="s">
        <v>1123</v>
      </c>
      <c r="E1011" s="52">
        <v>50</v>
      </c>
      <c r="F1011" s="5">
        <v>50</v>
      </c>
      <c r="G1011" s="6">
        <v>0</v>
      </c>
    </row>
    <row r="1012" spans="1:7" ht="47.45" customHeight="1" x14ac:dyDescent="0.25">
      <c r="A1012" s="7">
        <f t="shared" si="38"/>
        <v>973</v>
      </c>
      <c r="B1012" s="40" t="s">
        <v>1326</v>
      </c>
      <c r="C1012" s="5">
        <v>100</v>
      </c>
      <c r="D1012" s="52" t="s">
        <v>500</v>
      </c>
      <c r="E1012" s="5">
        <v>47.1</v>
      </c>
      <c r="F1012" s="52">
        <v>100</v>
      </c>
      <c r="G1012" s="6">
        <v>25457.89</v>
      </c>
    </row>
    <row r="1013" spans="1:7" ht="49.15" customHeight="1" x14ac:dyDescent="0.25">
      <c r="A1013" s="7">
        <f t="shared" si="38"/>
        <v>974</v>
      </c>
      <c r="B1013" s="40" t="s">
        <v>1327</v>
      </c>
      <c r="C1013" s="52">
        <v>100</v>
      </c>
      <c r="D1013" s="5" t="s">
        <v>1088</v>
      </c>
      <c r="E1013" s="52">
        <v>31.1</v>
      </c>
      <c r="F1013" s="5">
        <v>58.4</v>
      </c>
      <c r="G1013" s="6">
        <v>7355.7</v>
      </c>
    </row>
    <row r="1014" spans="1:7" ht="49.15" customHeight="1" x14ac:dyDescent="0.25">
      <c r="A1014" s="7">
        <f t="shared" si="38"/>
        <v>975</v>
      </c>
      <c r="B1014" s="40" t="s">
        <v>1328</v>
      </c>
      <c r="C1014" s="5">
        <v>100</v>
      </c>
      <c r="D1014" s="52" t="s">
        <v>1088</v>
      </c>
      <c r="E1014" s="5">
        <v>13.7</v>
      </c>
      <c r="F1014" s="52">
        <v>41.6</v>
      </c>
      <c r="G1014" s="6">
        <v>5237.97</v>
      </c>
    </row>
    <row r="1015" spans="1:7" ht="49.15" customHeight="1" x14ac:dyDescent="0.25">
      <c r="A1015" s="7">
        <f t="shared" si="38"/>
        <v>976</v>
      </c>
      <c r="B1015" s="40" t="s">
        <v>1329</v>
      </c>
      <c r="C1015" s="5">
        <v>100</v>
      </c>
      <c r="D1015" s="5" t="s">
        <v>1088</v>
      </c>
      <c r="E1015" s="5">
        <v>8.1</v>
      </c>
      <c r="F1015" s="5">
        <v>100</v>
      </c>
      <c r="G1015" s="6">
        <v>2964.44</v>
      </c>
    </row>
    <row r="1016" spans="1:7" ht="49.15" customHeight="1" x14ac:dyDescent="0.25">
      <c r="A1016" s="25">
        <f t="shared" si="38"/>
        <v>977</v>
      </c>
      <c r="B1016" s="40" t="s">
        <v>1330</v>
      </c>
      <c r="C1016" s="5">
        <v>100</v>
      </c>
      <c r="D1016" s="5" t="s">
        <v>477</v>
      </c>
      <c r="E1016" s="5">
        <v>100</v>
      </c>
      <c r="F1016" s="5">
        <v>100</v>
      </c>
      <c r="G1016" s="6">
        <v>11975.3</v>
      </c>
    </row>
    <row r="1017" spans="1:7" ht="31.15" customHeight="1" x14ac:dyDescent="0.25">
      <c r="A1017" s="343" t="s">
        <v>1331</v>
      </c>
      <c r="B1017" s="344"/>
      <c r="C1017" s="344"/>
      <c r="D1017" s="344"/>
      <c r="E1017" s="344"/>
      <c r="F1017" s="344"/>
      <c r="G1017" s="345"/>
    </row>
    <row r="1018" spans="1:7" ht="34.9" customHeight="1" x14ac:dyDescent="0.2">
      <c r="A1018" s="79">
        <f>A1016+1</f>
        <v>978</v>
      </c>
      <c r="B1018" s="264" t="s">
        <v>1332</v>
      </c>
      <c r="C1018" s="82">
        <v>100</v>
      </c>
      <c r="D1018" s="85" t="s">
        <v>676</v>
      </c>
      <c r="E1018" s="82">
        <v>5</v>
      </c>
      <c r="F1018" s="85">
        <v>5</v>
      </c>
      <c r="G1018" s="265">
        <v>38590</v>
      </c>
    </row>
    <row r="1019" spans="1:7" s="59" customFormat="1" ht="47.25" customHeight="1" x14ac:dyDescent="0.2">
      <c r="A1019" s="79">
        <f t="shared" ref="A1019:A1020" si="39">A1018+1</f>
        <v>979</v>
      </c>
      <c r="B1019" s="266" t="s">
        <v>1333</v>
      </c>
      <c r="C1019" s="85">
        <v>100</v>
      </c>
      <c r="D1019" s="82" t="s">
        <v>676</v>
      </c>
      <c r="E1019" s="85">
        <v>6</v>
      </c>
      <c r="F1019" s="82">
        <v>6</v>
      </c>
      <c r="G1019" s="265">
        <v>49283.9</v>
      </c>
    </row>
    <row r="1020" spans="1:7" s="59" customFormat="1" ht="39.6" customHeight="1" x14ac:dyDescent="0.25">
      <c r="A1020" s="358">
        <f t="shared" si="39"/>
        <v>980</v>
      </c>
      <c r="B1020" s="360" t="s">
        <v>1334</v>
      </c>
      <c r="C1020" s="362">
        <v>100</v>
      </c>
      <c r="D1020" s="364" t="s">
        <v>676</v>
      </c>
      <c r="E1020" s="362">
        <v>2</v>
      </c>
      <c r="F1020" s="364">
        <v>2</v>
      </c>
      <c r="G1020" s="365">
        <v>20970.8</v>
      </c>
    </row>
    <row r="1021" spans="1:7" s="59" customFormat="1" ht="0.75" customHeight="1" x14ac:dyDescent="0.25">
      <c r="A1021" s="359"/>
      <c r="B1021" s="361"/>
      <c r="C1021" s="363"/>
      <c r="D1021" s="363"/>
      <c r="E1021" s="363"/>
      <c r="F1021" s="362"/>
      <c r="G1021" s="366"/>
    </row>
    <row r="1022" spans="1:7" s="59" customFormat="1" ht="44.25" customHeight="1" x14ac:dyDescent="0.2">
      <c r="A1022" s="79">
        <f>A1020+1</f>
        <v>981</v>
      </c>
      <c r="B1022" s="264" t="s">
        <v>1335</v>
      </c>
      <c r="C1022" s="82">
        <v>100</v>
      </c>
      <c r="D1022" s="85" t="s">
        <v>676</v>
      </c>
      <c r="E1022" s="82">
        <v>1</v>
      </c>
      <c r="F1022" s="85">
        <v>1</v>
      </c>
      <c r="G1022" s="265">
        <v>16625.3</v>
      </c>
    </row>
    <row r="1023" spans="1:7" s="59" customFormat="1" ht="46.5" customHeight="1" x14ac:dyDescent="0.2">
      <c r="A1023" s="79">
        <f t="shared" ref="A1023:A1074" si="40">A1022+1</f>
        <v>982</v>
      </c>
      <c r="B1023" s="266" t="s">
        <v>1336</v>
      </c>
      <c r="C1023" s="85">
        <v>100</v>
      </c>
      <c r="D1023" s="82" t="s">
        <v>676</v>
      </c>
      <c r="E1023" s="85">
        <v>5</v>
      </c>
      <c r="F1023" s="82">
        <v>5</v>
      </c>
      <c r="G1023" s="265">
        <v>38298.800000000003</v>
      </c>
    </row>
    <row r="1024" spans="1:7" s="59" customFormat="1" ht="42" customHeight="1" x14ac:dyDescent="0.2">
      <c r="A1024" s="79">
        <f t="shared" si="40"/>
        <v>983</v>
      </c>
      <c r="B1024" s="264" t="s">
        <v>1337</v>
      </c>
      <c r="C1024" s="82">
        <v>100</v>
      </c>
      <c r="D1024" s="85" t="s">
        <v>676</v>
      </c>
      <c r="E1024" s="82">
        <v>2</v>
      </c>
      <c r="F1024" s="85">
        <v>2</v>
      </c>
      <c r="G1024" s="265">
        <v>20218.7</v>
      </c>
    </row>
    <row r="1025" spans="1:7" s="59" customFormat="1" ht="39.75" customHeight="1" x14ac:dyDescent="0.2">
      <c r="A1025" s="79">
        <f t="shared" si="40"/>
        <v>984</v>
      </c>
      <c r="B1025" s="266" t="s">
        <v>1338</v>
      </c>
      <c r="C1025" s="85">
        <v>100</v>
      </c>
      <c r="D1025" s="82" t="s">
        <v>676</v>
      </c>
      <c r="E1025" s="85">
        <v>3</v>
      </c>
      <c r="F1025" s="82">
        <v>3</v>
      </c>
      <c r="G1025" s="265">
        <v>25155.599999999999</v>
      </c>
    </row>
    <row r="1026" spans="1:7" s="59" customFormat="1" ht="40.9" customHeight="1" x14ac:dyDescent="0.2">
      <c r="A1026" s="79">
        <f t="shared" si="40"/>
        <v>985</v>
      </c>
      <c r="B1026" s="264" t="s">
        <v>1339</v>
      </c>
      <c r="C1026" s="82">
        <v>100</v>
      </c>
      <c r="D1026" s="85" t="s">
        <v>676</v>
      </c>
      <c r="E1026" s="82">
        <v>2</v>
      </c>
      <c r="F1026" s="85">
        <v>2</v>
      </c>
      <c r="G1026" s="265">
        <v>32545.4</v>
      </c>
    </row>
    <row r="1027" spans="1:7" s="59" customFormat="1" ht="43.9" customHeight="1" x14ac:dyDescent="0.2">
      <c r="A1027" s="79">
        <f t="shared" si="40"/>
        <v>986</v>
      </c>
      <c r="B1027" s="266" t="s">
        <v>1340</v>
      </c>
      <c r="C1027" s="85">
        <v>100</v>
      </c>
      <c r="D1027" s="82" t="s">
        <v>676</v>
      </c>
      <c r="E1027" s="85">
        <v>4</v>
      </c>
      <c r="F1027" s="82">
        <v>4</v>
      </c>
      <c r="G1027" s="265">
        <v>46706.5</v>
      </c>
    </row>
    <row r="1028" spans="1:7" s="59" customFormat="1" ht="40.15" customHeight="1" x14ac:dyDescent="0.2">
      <c r="A1028" s="79">
        <f t="shared" si="40"/>
        <v>987</v>
      </c>
      <c r="B1028" s="264" t="s">
        <v>1341</v>
      </c>
      <c r="C1028" s="82">
        <v>100</v>
      </c>
      <c r="D1028" s="85" t="s">
        <v>676</v>
      </c>
      <c r="E1028" s="82">
        <v>5</v>
      </c>
      <c r="F1028" s="85">
        <v>5</v>
      </c>
      <c r="G1028" s="265">
        <v>52448.3</v>
      </c>
    </row>
    <row r="1029" spans="1:7" s="59" customFormat="1" ht="34.9" customHeight="1" x14ac:dyDescent="0.2">
      <c r="A1029" s="79">
        <f t="shared" si="40"/>
        <v>988</v>
      </c>
      <c r="B1029" s="266" t="s">
        <v>1342</v>
      </c>
      <c r="C1029" s="85">
        <v>100</v>
      </c>
      <c r="D1029" s="82" t="s">
        <v>676</v>
      </c>
      <c r="E1029" s="85">
        <v>3</v>
      </c>
      <c r="F1029" s="82">
        <v>3</v>
      </c>
      <c r="G1029" s="265">
        <v>22239.7</v>
      </c>
    </row>
    <row r="1030" spans="1:7" s="59" customFormat="1" ht="37.15" customHeight="1" x14ac:dyDescent="0.2">
      <c r="A1030" s="79">
        <f t="shared" si="40"/>
        <v>989</v>
      </c>
      <c r="B1030" s="264" t="s">
        <v>1343</v>
      </c>
      <c r="C1030" s="82">
        <v>100</v>
      </c>
      <c r="D1030" s="85" t="s">
        <v>676</v>
      </c>
      <c r="E1030" s="82">
        <v>2</v>
      </c>
      <c r="F1030" s="85">
        <v>2</v>
      </c>
      <c r="G1030" s="265">
        <v>19964.400000000001</v>
      </c>
    </row>
    <row r="1031" spans="1:7" s="59" customFormat="1" ht="35.450000000000003" customHeight="1" x14ac:dyDescent="0.2">
      <c r="A1031" s="79">
        <f t="shared" si="40"/>
        <v>990</v>
      </c>
      <c r="B1031" s="269" t="s">
        <v>1344</v>
      </c>
      <c r="C1031" s="85">
        <v>100</v>
      </c>
      <c r="D1031" s="82" t="s">
        <v>676</v>
      </c>
      <c r="E1031" s="85">
        <v>0.4</v>
      </c>
      <c r="F1031" s="82">
        <v>0.4</v>
      </c>
      <c r="G1031" s="265">
        <v>9423.6</v>
      </c>
    </row>
    <row r="1032" spans="1:7" s="59" customFormat="1" ht="38.450000000000003" customHeight="1" x14ac:dyDescent="0.2">
      <c r="A1032" s="79">
        <f t="shared" si="40"/>
        <v>991</v>
      </c>
      <c r="B1032" s="270" t="s">
        <v>1345</v>
      </c>
      <c r="C1032" s="82">
        <v>100</v>
      </c>
      <c r="D1032" s="85" t="s">
        <v>676</v>
      </c>
      <c r="E1032" s="82">
        <v>5</v>
      </c>
      <c r="F1032" s="85">
        <v>5</v>
      </c>
      <c r="G1032" s="265">
        <v>63589.3</v>
      </c>
    </row>
    <row r="1033" spans="1:7" s="59" customFormat="1" ht="51.75" customHeight="1" x14ac:dyDescent="0.2">
      <c r="A1033" s="79">
        <f t="shared" si="40"/>
        <v>992</v>
      </c>
      <c r="B1033" s="266" t="s">
        <v>1346</v>
      </c>
      <c r="C1033" s="85">
        <v>100</v>
      </c>
      <c r="D1033" s="82" t="s">
        <v>676</v>
      </c>
      <c r="E1033" s="85">
        <v>6</v>
      </c>
      <c r="F1033" s="82">
        <v>6</v>
      </c>
      <c r="G1033" s="265">
        <v>77402.100000000006</v>
      </c>
    </row>
    <row r="1034" spans="1:7" s="59" customFormat="1" ht="54" customHeight="1" x14ac:dyDescent="0.2">
      <c r="A1034" s="79">
        <f t="shared" si="40"/>
        <v>993</v>
      </c>
      <c r="B1034" s="270" t="s">
        <v>1347</v>
      </c>
      <c r="C1034" s="82">
        <v>100</v>
      </c>
      <c r="D1034" s="85" t="s">
        <v>676</v>
      </c>
      <c r="E1034" s="82">
        <v>3</v>
      </c>
      <c r="F1034" s="85">
        <v>3</v>
      </c>
      <c r="G1034" s="265">
        <v>28722.9</v>
      </c>
    </row>
    <row r="1035" spans="1:7" s="59" customFormat="1" ht="37.9" customHeight="1" x14ac:dyDescent="0.2">
      <c r="A1035" s="79">
        <f t="shared" si="40"/>
        <v>994</v>
      </c>
      <c r="B1035" s="269" t="s">
        <v>1348</v>
      </c>
      <c r="C1035" s="85">
        <v>100</v>
      </c>
      <c r="D1035" s="82" t="s">
        <v>676</v>
      </c>
      <c r="E1035" s="85">
        <v>1</v>
      </c>
      <c r="F1035" s="82">
        <v>1</v>
      </c>
      <c r="G1035" s="265">
        <v>9112.7000000000007</v>
      </c>
    </row>
    <row r="1036" spans="1:7" s="59" customFormat="1" ht="48.6" customHeight="1" x14ac:dyDescent="0.2">
      <c r="A1036" s="79">
        <f t="shared" si="40"/>
        <v>995</v>
      </c>
      <c r="B1036" s="264" t="s">
        <v>1349</v>
      </c>
      <c r="C1036" s="82">
        <v>100</v>
      </c>
      <c r="D1036" s="85" t="s">
        <v>676</v>
      </c>
      <c r="E1036" s="82">
        <v>8</v>
      </c>
      <c r="F1036" s="85">
        <v>8</v>
      </c>
      <c r="G1036" s="265">
        <v>91035</v>
      </c>
    </row>
    <row r="1037" spans="1:7" s="59" customFormat="1" ht="51.6" customHeight="1" x14ac:dyDescent="0.2">
      <c r="A1037" s="79">
        <f t="shared" si="40"/>
        <v>996</v>
      </c>
      <c r="B1037" s="266" t="s">
        <v>1350</v>
      </c>
      <c r="C1037" s="85">
        <v>100</v>
      </c>
      <c r="D1037" s="82" t="s">
        <v>676</v>
      </c>
      <c r="E1037" s="85">
        <v>3</v>
      </c>
      <c r="F1037" s="82">
        <v>3</v>
      </c>
      <c r="G1037" s="265">
        <v>29262.2</v>
      </c>
    </row>
    <row r="1038" spans="1:7" s="59" customFormat="1" ht="41.25" customHeight="1" x14ac:dyDescent="0.2">
      <c r="A1038" s="79">
        <f t="shared" si="40"/>
        <v>997</v>
      </c>
      <c r="B1038" s="264" t="s">
        <v>1351</v>
      </c>
      <c r="C1038" s="82">
        <v>100</v>
      </c>
      <c r="D1038" s="85" t="s">
        <v>676</v>
      </c>
      <c r="E1038" s="82">
        <v>10</v>
      </c>
      <c r="F1038" s="85">
        <v>10</v>
      </c>
      <c r="G1038" s="265">
        <v>104371.1</v>
      </c>
    </row>
    <row r="1039" spans="1:7" s="59" customFormat="1" ht="28.15" customHeight="1" x14ac:dyDescent="0.2">
      <c r="A1039" s="79">
        <f t="shared" si="40"/>
        <v>998</v>
      </c>
      <c r="B1039" s="266" t="s">
        <v>1352</v>
      </c>
      <c r="C1039" s="85">
        <v>100</v>
      </c>
      <c r="D1039" s="82" t="s">
        <v>676</v>
      </c>
      <c r="E1039" s="85">
        <v>3</v>
      </c>
      <c r="F1039" s="82">
        <v>3</v>
      </c>
      <c r="G1039" s="265">
        <v>34716.800000000003</v>
      </c>
    </row>
    <row r="1040" spans="1:7" s="59" customFormat="1" ht="53.45" customHeight="1" x14ac:dyDescent="0.2">
      <c r="A1040" s="79">
        <f t="shared" si="40"/>
        <v>999</v>
      </c>
      <c r="B1040" s="264" t="s">
        <v>1353</v>
      </c>
      <c r="C1040" s="82">
        <v>100</v>
      </c>
      <c r="D1040" s="85" t="s">
        <v>676</v>
      </c>
      <c r="E1040" s="82">
        <v>4</v>
      </c>
      <c r="F1040" s="85">
        <v>4</v>
      </c>
      <c r="G1040" s="265">
        <v>33508.199999999997</v>
      </c>
    </row>
    <row r="1041" spans="1:7" s="59" customFormat="1" ht="41.25" customHeight="1" x14ac:dyDescent="0.2">
      <c r="A1041" s="79">
        <f t="shared" si="40"/>
        <v>1000</v>
      </c>
      <c r="B1041" s="266" t="s">
        <v>1354</v>
      </c>
      <c r="C1041" s="85">
        <v>100</v>
      </c>
      <c r="D1041" s="82" t="s">
        <v>676</v>
      </c>
      <c r="E1041" s="85">
        <v>3</v>
      </c>
      <c r="F1041" s="82">
        <v>3</v>
      </c>
      <c r="G1041" s="265">
        <v>36498.6</v>
      </c>
    </row>
    <row r="1042" spans="1:7" s="59" customFormat="1" ht="53.25" customHeight="1" x14ac:dyDescent="0.2">
      <c r="A1042" s="79">
        <f t="shared" si="40"/>
        <v>1001</v>
      </c>
      <c r="B1042" s="264" t="s">
        <v>1355</v>
      </c>
      <c r="C1042" s="82">
        <v>100</v>
      </c>
      <c r="D1042" s="85" t="s">
        <v>676</v>
      </c>
      <c r="E1042" s="82">
        <v>6</v>
      </c>
      <c r="F1042" s="85">
        <v>6</v>
      </c>
      <c r="G1042" s="265">
        <v>49310.5</v>
      </c>
    </row>
    <row r="1043" spans="1:7" s="59" customFormat="1" ht="39" customHeight="1" x14ac:dyDescent="0.2">
      <c r="A1043" s="79">
        <f t="shared" si="40"/>
        <v>1002</v>
      </c>
      <c r="B1043" s="266" t="s">
        <v>1356</v>
      </c>
      <c r="C1043" s="85">
        <v>100</v>
      </c>
      <c r="D1043" s="82" t="s">
        <v>676</v>
      </c>
      <c r="E1043" s="85">
        <v>3</v>
      </c>
      <c r="F1043" s="82">
        <v>3</v>
      </c>
      <c r="G1043" s="265">
        <v>30561.1</v>
      </c>
    </row>
    <row r="1044" spans="1:7" s="59" customFormat="1" ht="37.15" customHeight="1" x14ac:dyDescent="0.2">
      <c r="A1044" s="79">
        <f t="shared" si="40"/>
        <v>1003</v>
      </c>
      <c r="B1044" s="264" t="s">
        <v>1357</v>
      </c>
      <c r="C1044" s="82">
        <v>100</v>
      </c>
      <c r="D1044" s="85" t="s">
        <v>676</v>
      </c>
      <c r="E1044" s="82">
        <v>3</v>
      </c>
      <c r="F1044" s="85">
        <v>3</v>
      </c>
      <c r="G1044" s="265">
        <v>29556.5</v>
      </c>
    </row>
    <row r="1045" spans="1:7" s="59" customFormat="1" ht="37.9" customHeight="1" x14ac:dyDescent="0.2">
      <c r="A1045" s="79">
        <f t="shared" si="40"/>
        <v>1004</v>
      </c>
      <c r="B1045" s="266" t="s">
        <v>1358</v>
      </c>
      <c r="C1045" s="85">
        <v>100</v>
      </c>
      <c r="D1045" s="82" t="s">
        <v>1359</v>
      </c>
      <c r="E1045" s="85">
        <v>2</v>
      </c>
      <c r="F1045" s="82">
        <v>2</v>
      </c>
      <c r="G1045" s="265">
        <v>48598.8</v>
      </c>
    </row>
    <row r="1046" spans="1:7" s="59" customFormat="1" ht="54.6" customHeight="1" x14ac:dyDescent="0.2">
      <c r="A1046" s="79">
        <f t="shared" si="40"/>
        <v>1005</v>
      </c>
      <c r="B1046" s="264" t="s">
        <v>1360</v>
      </c>
      <c r="C1046" s="82">
        <v>100</v>
      </c>
      <c r="D1046" s="85" t="s">
        <v>1359</v>
      </c>
      <c r="E1046" s="82">
        <v>5</v>
      </c>
      <c r="F1046" s="85">
        <v>5</v>
      </c>
      <c r="G1046" s="265">
        <v>58557.7</v>
      </c>
    </row>
    <row r="1047" spans="1:7" s="59" customFormat="1" ht="37.9" customHeight="1" x14ac:dyDescent="0.2">
      <c r="A1047" s="79">
        <f t="shared" si="40"/>
        <v>1006</v>
      </c>
      <c r="B1047" s="266" t="s">
        <v>1361</v>
      </c>
      <c r="C1047" s="85">
        <v>100</v>
      </c>
      <c r="D1047" s="82" t="s">
        <v>1359</v>
      </c>
      <c r="E1047" s="85">
        <v>2</v>
      </c>
      <c r="F1047" s="82">
        <v>2</v>
      </c>
      <c r="G1047" s="265">
        <v>74047.8</v>
      </c>
    </row>
    <row r="1048" spans="1:7" s="59" customFormat="1" ht="60" customHeight="1" x14ac:dyDescent="0.2">
      <c r="A1048" s="79">
        <f t="shared" si="40"/>
        <v>1007</v>
      </c>
      <c r="B1048" s="264" t="s">
        <v>1362</v>
      </c>
      <c r="C1048" s="82">
        <v>100</v>
      </c>
      <c r="D1048" s="85" t="s">
        <v>1359</v>
      </c>
      <c r="E1048" s="82">
        <v>3</v>
      </c>
      <c r="F1048" s="85">
        <v>3</v>
      </c>
      <c r="G1048" s="265">
        <v>77131.600000000006</v>
      </c>
    </row>
    <row r="1049" spans="1:7" s="59" customFormat="1" ht="37.9" customHeight="1" x14ac:dyDescent="0.2">
      <c r="A1049" s="79">
        <f t="shared" si="40"/>
        <v>1008</v>
      </c>
      <c r="B1049" s="266" t="s">
        <v>1363</v>
      </c>
      <c r="C1049" s="85">
        <v>100</v>
      </c>
      <c r="D1049" s="82" t="s">
        <v>1359</v>
      </c>
      <c r="E1049" s="85">
        <v>6</v>
      </c>
      <c r="F1049" s="82">
        <v>6</v>
      </c>
      <c r="G1049" s="265">
        <v>81176.800000000003</v>
      </c>
    </row>
    <row r="1050" spans="1:7" s="59" customFormat="1" ht="37.15" customHeight="1" x14ac:dyDescent="0.2">
      <c r="A1050" s="79">
        <f t="shared" si="40"/>
        <v>1009</v>
      </c>
      <c r="B1050" s="264" t="s">
        <v>1364</v>
      </c>
      <c r="C1050" s="82">
        <v>100</v>
      </c>
      <c r="D1050" s="85" t="s">
        <v>1359</v>
      </c>
      <c r="E1050" s="82">
        <v>2</v>
      </c>
      <c r="F1050" s="85">
        <v>2</v>
      </c>
      <c r="G1050" s="265">
        <v>53951.6</v>
      </c>
    </row>
    <row r="1051" spans="1:7" s="59" customFormat="1" ht="52.5" customHeight="1" x14ac:dyDescent="0.2">
      <c r="A1051" s="79">
        <f t="shared" si="40"/>
        <v>1010</v>
      </c>
      <c r="B1051" s="266" t="s">
        <v>1365</v>
      </c>
      <c r="C1051" s="85">
        <v>100</v>
      </c>
      <c r="D1051" s="82" t="s">
        <v>1359</v>
      </c>
      <c r="E1051" s="85">
        <v>7</v>
      </c>
      <c r="F1051" s="82">
        <v>7</v>
      </c>
      <c r="G1051" s="265">
        <v>70449.3</v>
      </c>
    </row>
    <row r="1052" spans="1:7" s="59" customFormat="1" ht="52.9" customHeight="1" x14ac:dyDescent="0.2">
      <c r="A1052" s="79">
        <f t="shared" si="40"/>
        <v>1011</v>
      </c>
      <c r="B1052" s="264" t="s">
        <v>1366</v>
      </c>
      <c r="C1052" s="82">
        <v>100</v>
      </c>
      <c r="D1052" s="85" t="s">
        <v>1359</v>
      </c>
      <c r="E1052" s="82">
        <v>5</v>
      </c>
      <c r="F1052" s="85">
        <v>5</v>
      </c>
      <c r="G1052" s="265">
        <v>49863.9</v>
      </c>
    </row>
    <row r="1053" spans="1:7" s="59" customFormat="1" ht="54" customHeight="1" x14ac:dyDescent="0.2">
      <c r="A1053" s="79">
        <f t="shared" si="40"/>
        <v>1012</v>
      </c>
      <c r="B1053" s="266" t="s">
        <v>1367</v>
      </c>
      <c r="C1053" s="85">
        <v>100</v>
      </c>
      <c r="D1053" s="82" t="s">
        <v>1359</v>
      </c>
      <c r="E1053" s="85">
        <v>9</v>
      </c>
      <c r="F1053" s="82">
        <v>9</v>
      </c>
      <c r="G1053" s="265">
        <v>61185.9</v>
      </c>
    </row>
    <row r="1054" spans="1:7" s="59" customFormat="1" ht="37.9" customHeight="1" x14ac:dyDescent="0.2">
      <c r="A1054" s="79">
        <f t="shared" si="40"/>
        <v>1013</v>
      </c>
      <c r="B1054" s="264" t="s">
        <v>1368</v>
      </c>
      <c r="C1054" s="82">
        <v>100</v>
      </c>
      <c r="D1054" s="85" t="s">
        <v>1359</v>
      </c>
      <c r="E1054" s="82">
        <v>3</v>
      </c>
      <c r="F1054" s="85">
        <v>3</v>
      </c>
      <c r="G1054" s="265">
        <v>91060.1</v>
      </c>
    </row>
    <row r="1055" spans="1:7" s="59" customFormat="1" ht="45" customHeight="1" x14ac:dyDescent="0.2">
      <c r="A1055" s="79">
        <f t="shared" si="40"/>
        <v>1014</v>
      </c>
      <c r="B1055" s="266" t="s">
        <v>1369</v>
      </c>
      <c r="C1055" s="85">
        <v>100</v>
      </c>
      <c r="D1055" s="82" t="s">
        <v>1359</v>
      </c>
      <c r="E1055" s="85">
        <v>4</v>
      </c>
      <c r="F1055" s="82">
        <v>4</v>
      </c>
      <c r="G1055" s="265">
        <v>72992.600000000006</v>
      </c>
    </row>
    <row r="1056" spans="1:7" s="59" customFormat="1" ht="52.15" customHeight="1" x14ac:dyDescent="0.2">
      <c r="A1056" s="79">
        <f t="shared" si="40"/>
        <v>1015</v>
      </c>
      <c r="B1056" s="264" t="s">
        <v>1370</v>
      </c>
      <c r="C1056" s="82">
        <v>100</v>
      </c>
      <c r="D1056" s="85" t="s">
        <v>1359</v>
      </c>
      <c r="E1056" s="82">
        <v>2</v>
      </c>
      <c r="F1056" s="85">
        <v>2</v>
      </c>
      <c r="G1056" s="265">
        <v>57107.4</v>
      </c>
    </row>
    <row r="1057" spans="1:7" s="59" customFormat="1" ht="36" customHeight="1" x14ac:dyDescent="0.2">
      <c r="A1057" s="79">
        <f t="shared" si="40"/>
        <v>1016</v>
      </c>
      <c r="B1057" s="266" t="s">
        <v>1371</v>
      </c>
      <c r="C1057" s="85">
        <v>100</v>
      </c>
      <c r="D1057" s="82" t="s">
        <v>1359</v>
      </c>
      <c r="E1057" s="85">
        <v>2</v>
      </c>
      <c r="F1057" s="82">
        <v>2</v>
      </c>
      <c r="G1057" s="265">
        <v>60125.3</v>
      </c>
    </row>
    <row r="1058" spans="1:7" s="59" customFormat="1" ht="40.15" customHeight="1" x14ac:dyDescent="0.2">
      <c r="A1058" s="79">
        <f t="shared" si="40"/>
        <v>1017</v>
      </c>
      <c r="B1058" s="264" t="s">
        <v>1372</v>
      </c>
      <c r="C1058" s="82">
        <v>100</v>
      </c>
      <c r="D1058" s="85" t="s">
        <v>1359</v>
      </c>
      <c r="E1058" s="82">
        <v>14</v>
      </c>
      <c r="F1058" s="85">
        <v>14</v>
      </c>
      <c r="G1058" s="265">
        <v>83130.8</v>
      </c>
    </row>
    <row r="1059" spans="1:7" s="59" customFormat="1" ht="42.6" customHeight="1" x14ac:dyDescent="0.2">
      <c r="A1059" s="79">
        <f t="shared" si="40"/>
        <v>1018</v>
      </c>
      <c r="B1059" s="266" t="s">
        <v>1373</v>
      </c>
      <c r="C1059" s="85">
        <v>100</v>
      </c>
      <c r="D1059" s="82" t="s">
        <v>1359</v>
      </c>
      <c r="E1059" s="85">
        <v>12</v>
      </c>
      <c r="F1059" s="82">
        <v>12</v>
      </c>
      <c r="G1059" s="265">
        <v>64838.400000000001</v>
      </c>
    </row>
    <row r="1060" spans="1:7" s="59" customFormat="1" ht="39.75" customHeight="1" x14ac:dyDescent="0.2">
      <c r="A1060" s="79">
        <f t="shared" si="40"/>
        <v>1019</v>
      </c>
      <c r="B1060" s="264" t="s">
        <v>1374</v>
      </c>
      <c r="C1060" s="82">
        <v>100</v>
      </c>
      <c r="D1060" s="85" t="s">
        <v>1359</v>
      </c>
      <c r="E1060" s="82">
        <v>13</v>
      </c>
      <c r="F1060" s="85">
        <v>13</v>
      </c>
      <c r="G1060" s="265">
        <v>79199.5</v>
      </c>
    </row>
    <row r="1061" spans="1:7" s="59" customFormat="1" ht="45.75" customHeight="1" x14ac:dyDescent="0.2">
      <c r="A1061" s="79">
        <f t="shared" si="40"/>
        <v>1020</v>
      </c>
      <c r="B1061" s="266" t="s">
        <v>1375</v>
      </c>
      <c r="C1061" s="85">
        <v>100</v>
      </c>
      <c r="D1061" s="82" t="s">
        <v>1359</v>
      </c>
      <c r="E1061" s="85">
        <v>9</v>
      </c>
      <c r="F1061" s="82">
        <v>9</v>
      </c>
      <c r="G1061" s="265">
        <v>66116.100000000006</v>
      </c>
    </row>
    <row r="1062" spans="1:7" s="59" customFormat="1" ht="37.9" customHeight="1" x14ac:dyDescent="0.2">
      <c r="A1062" s="79">
        <f t="shared" si="40"/>
        <v>1021</v>
      </c>
      <c r="B1062" s="264" t="s">
        <v>1376</v>
      </c>
      <c r="C1062" s="82">
        <v>100</v>
      </c>
      <c r="D1062" s="85" t="s">
        <v>1359</v>
      </c>
      <c r="E1062" s="82">
        <v>0</v>
      </c>
      <c r="F1062" s="85">
        <v>0</v>
      </c>
      <c r="G1062" s="265">
        <v>7090.2</v>
      </c>
    </row>
    <row r="1063" spans="1:7" s="59" customFormat="1" ht="37.9" customHeight="1" x14ac:dyDescent="0.2">
      <c r="A1063" s="79">
        <f t="shared" si="40"/>
        <v>1022</v>
      </c>
      <c r="B1063" s="266" t="s">
        <v>1377</v>
      </c>
      <c r="C1063" s="85">
        <v>100</v>
      </c>
      <c r="D1063" s="82" t="s">
        <v>1088</v>
      </c>
      <c r="E1063" s="85">
        <v>15</v>
      </c>
      <c r="F1063" s="82">
        <v>15</v>
      </c>
      <c r="G1063" s="265" t="s">
        <v>1378</v>
      </c>
    </row>
    <row r="1064" spans="1:7" s="59" customFormat="1" ht="40.15" customHeight="1" x14ac:dyDescent="0.2">
      <c r="A1064" s="79">
        <f t="shared" si="40"/>
        <v>1023</v>
      </c>
      <c r="B1064" s="264" t="s">
        <v>1379</v>
      </c>
      <c r="C1064" s="82">
        <v>100</v>
      </c>
      <c r="D1064" s="85" t="s">
        <v>972</v>
      </c>
      <c r="E1064" s="82">
        <v>100</v>
      </c>
      <c r="F1064" s="85">
        <v>100</v>
      </c>
      <c r="G1064" s="265" t="s">
        <v>1380</v>
      </c>
    </row>
    <row r="1065" spans="1:7" s="59" customFormat="1" ht="40.5" customHeight="1" x14ac:dyDescent="0.2">
      <c r="A1065" s="79">
        <f t="shared" si="40"/>
        <v>1024</v>
      </c>
      <c r="B1065" s="266" t="s">
        <v>1381</v>
      </c>
      <c r="C1065" s="85">
        <v>100</v>
      </c>
      <c r="D1065" s="82" t="s">
        <v>1382</v>
      </c>
      <c r="E1065" s="85">
        <v>100</v>
      </c>
      <c r="F1065" s="82">
        <v>100</v>
      </c>
      <c r="G1065" s="265" t="s">
        <v>1383</v>
      </c>
    </row>
    <row r="1066" spans="1:7" s="59" customFormat="1" ht="42" customHeight="1" x14ac:dyDescent="0.2">
      <c r="A1066" s="79">
        <f t="shared" si="40"/>
        <v>1025</v>
      </c>
      <c r="B1066" s="264" t="s">
        <v>1384</v>
      </c>
      <c r="C1066" s="82">
        <v>100</v>
      </c>
      <c r="D1066" s="271" t="s">
        <v>500</v>
      </c>
      <c r="E1066" s="82">
        <v>20</v>
      </c>
      <c r="F1066" s="85">
        <v>20</v>
      </c>
      <c r="G1066" s="272" t="s">
        <v>1385</v>
      </c>
    </row>
    <row r="1067" spans="1:7" s="59" customFormat="1" ht="33" customHeight="1" x14ac:dyDescent="0.2">
      <c r="A1067" s="79">
        <f t="shared" si="40"/>
        <v>1026</v>
      </c>
      <c r="B1067" s="266" t="s">
        <v>1386</v>
      </c>
      <c r="C1067" s="85">
        <v>100</v>
      </c>
      <c r="D1067" s="273" t="s">
        <v>500</v>
      </c>
      <c r="E1067" s="85">
        <v>52</v>
      </c>
      <c r="F1067" s="82">
        <v>52</v>
      </c>
      <c r="G1067" s="272" t="s">
        <v>1387</v>
      </c>
    </row>
    <row r="1068" spans="1:7" s="59" customFormat="1" ht="43.15" customHeight="1" x14ac:dyDescent="0.2">
      <c r="A1068" s="79">
        <f t="shared" si="40"/>
        <v>1027</v>
      </c>
      <c r="B1068" s="264" t="s">
        <v>1388</v>
      </c>
      <c r="C1068" s="82">
        <v>100</v>
      </c>
      <c r="D1068" s="271" t="s">
        <v>1389</v>
      </c>
      <c r="E1068" s="82">
        <v>54</v>
      </c>
      <c r="F1068" s="85">
        <v>54</v>
      </c>
      <c r="G1068" s="274">
        <v>78413.8</v>
      </c>
    </row>
    <row r="1069" spans="1:7" s="59" customFormat="1" ht="54" customHeight="1" x14ac:dyDescent="0.2">
      <c r="A1069" s="79">
        <f t="shared" si="40"/>
        <v>1028</v>
      </c>
      <c r="B1069" s="266" t="s">
        <v>1390</v>
      </c>
      <c r="C1069" s="85">
        <v>100</v>
      </c>
      <c r="D1069" s="275" t="s">
        <v>1088</v>
      </c>
      <c r="E1069" s="85">
        <v>11</v>
      </c>
      <c r="F1069" s="82">
        <v>11</v>
      </c>
      <c r="G1069" s="272" t="s">
        <v>1391</v>
      </c>
    </row>
    <row r="1070" spans="1:7" s="59" customFormat="1" ht="39" customHeight="1" x14ac:dyDescent="0.2">
      <c r="A1070" s="79">
        <f t="shared" si="40"/>
        <v>1029</v>
      </c>
      <c r="B1070" s="264" t="s">
        <v>1392</v>
      </c>
      <c r="C1070" s="82">
        <v>100</v>
      </c>
      <c r="D1070" s="276" t="s">
        <v>1088</v>
      </c>
      <c r="E1070" s="82">
        <v>8</v>
      </c>
      <c r="F1070" s="85">
        <v>8</v>
      </c>
      <c r="G1070" s="272" t="s">
        <v>1393</v>
      </c>
    </row>
    <row r="1071" spans="1:7" s="59" customFormat="1" ht="36" customHeight="1" x14ac:dyDescent="0.2">
      <c r="A1071" s="79">
        <f t="shared" si="40"/>
        <v>1030</v>
      </c>
      <c r="B1071" s="269" t="s">
        <v>1394</v>
      </c>
      <c r="C1071" s="85">
        <v>100</v>
      </c>
      <c r="D1071" s="275" t="s">
        <v>1088</v>
      </c>
      <c r="E1071" s="85">
        <v>12</v>
      </c>
      <c r="F1071" s="82">
        <v>12</v>
      </c>
      <c r="G1071" s="272" t="s">
        <v>1395</v>
      </c>
    </row>
    <row r="1072" spans="1:7" s="59" customFormat="1" ht="33" customHeight="1" x14ac:dyDescent="0.2">
      <c r="A1072" s="79">
        <f t="shared" si="40"/>
        <v>1031</v>
      </c>
      <c r="B1072" s="270" t="s">
        <v>1396</v>
      </c>
      <c r="C1072" s="82">
        <v>100</v>
      </c>
      <c r="D1072" s="277" t="s">
        <v>822</v>
      </c>
      <c r="E1072" s="82">
        <v>100</v>
      </c>
      <c r="F1072" s="85">
        <v>100</v>
      </c>
      <c r="G1072" s="272" t="s">
        <v>1397</v>
      </c>
    </row>
    <row r="1073" spans="1:7" s="59" customFormat="1" ht="47.45" customHeight="1" x14ac:dyDescent="0.2">
      <c r="A1073" s="267">
        <f t="shared" si="40"/>
        <v>1032</v>
      </c>
      <c r="B1073" s="269" t="s">
        <v>1398</v>
      </c>
      <c r="C1073" s="268">
        <v>100</v>
      </c>
      <c r="D1073" s="278" t="s">
        <v>1086</v>
      </c>
      <c r="E1073" s="268">
        <v>100</v>
      </c>
      <c r="F1073" s="82">
        <v>100</v>
      </c>
      <c r="G1073" s="279" t="s">
        <v>1399</v>
      </c>
    </row>
    <row r="1074" spans="1:7" s="59" customFormat="1" ht="43.9" customHeight="1" x14ac:dyDescent="0.25">
      <c r="A1074" s="367">
        <f t="shared" si="40"/>
        <v>1033</v>
      </c>
      <c r="B1074" s="369" t="s">
        <v>1400</v>
      </c>
      <c r="C1074" s="370">
        <v>100</v>
      </c>
      <c r="D1074" s="371" t="s">
        <v>477</v>
      </c>
      <c r="E1074" s="370">
        <v>85</v>
      </c>
      <c r="F1074" s="370">
        <v>85</v>
      </c>
      <c r="G1074" s="372" t="s">
        <v>1401</v>
      </c>
    </row>
    <row r="1075" spans="1:7" s="59" customFormat="1" ht="51" hidden="1" customHeight="1" x14ac:dyDescent="0.25">
      <c r="A1075" s="368"/>
      <c r="B1075" s="369"/>
      <c r="C1075" s="370"/>
      <c r="D1075" s="371"/>
      <c r="E1075" s="370"/>
      <c r="F1075" s="370"/>
      <c r="G1075" s="372"/>
    </row>
    <row r="1076" spans="1:7" s="59" customFormat="1" ht="34.9" customHeight="1" x14ac:dyDescent="0.2">
      <c r="A1076" s="280">
        <f>A1074+1</f>
        <v>1034</v>
      </c>
      <c r="B1076" s="281" t="s">
        <v>1402</v>
      </c>
      <c r="C1076" s="282">
        <v>100</v>
      </c>
      <c r="D1076" s="283" t="s">
        <v>1403</v>
      </c>
      <c r="E1076" s="282">
        <v>100</v>
      </c>
      <c r="F1076" s="282">
        <v>100</v>
      </c>
      <c r="G1076" s="284" t="s">
        <v>1404</v>
      </c>
    </row>
    <row r="1077" spans="1:7" s="59" customFormat="1" ht="39" customHeight="1" x14ac:dyDescent="0.2">
      <c r="A1077" s="285">
        <f t="shared" ref="A1077:A1079" si="41">A1076+1</f>
        <v>1035</v>
      </c>
      <c r="B1077" s="286" t="s">
        <v>1405</v>
      </c>
      <c r="C1077" s="287">
        <v>100</v>
      </c>
      <c r="D1077" s="288" t="s">
        <v>1406</v>
      </c>
      <c r="E1077" s="287">
        <v>80</v>
      </c>
      <c r="F1077" s="287">
        <v>80</v>
      </c>
      <c r="G1077" s="289" t="s">
        <v>1407</v>
      </c>
    </row>
    <row r="1078" spans="1:7" s="59" customFormat="1" ht="34.5" customHeight="1" x14ac:dyDescent="0.2">
      <c r="A1078" s="79">
        <f t="shared" si="41"/>
        <v>1036</v>
      </c>
      <c r="B1078" s="270" t="s">
        <v>1408</v>
      </c>
      <c r="C1078" s="85">
        <v>100</v>
      </c>
      <c r="D1078" s="290" t="s">
        <v>477</v>
      </c>
      <c r="E1078" s="85">
        <v>10</v>
      </c>
      <c r="F1078" s="85">
        <v>10</v>
      </c>
      <c r="G1078" s="272">
        <v>24174.69</v>
      </c>
    </row>
    <row r="1079" spans="1:7" s="59" customFormat="1" ht="44.25" customHeight="1" x14ac:dyDescent="0.2">
      <c r="A1079" s="79">
        <f t="shared" si="41"/>
        <v>1037</v>
      </c>
      <c r="B1079" s="269" t="s">
        <v>1409</v>
      </c>
      <c r="C1079" s="85">
        <v>100</v>
      </c>
      <c r="D1079" s="273" t="s">
        <v>310</v>
      </c>
      <c r="E1079" s="85">
        <v>100</v>
      </c>
      <c r="F1079" s="82">
        <v>100</v>
      </c>
      <c r="G1079" s="272">
        <v>50937.58</v>
      </c>
    </row>
    <row r="1080" spans="1:7" s="59" customFormat="1" ht="39.6" customHeight="1" x14ac:dyDescent="0.25">
      <c r="A1080" s="79">
        <f>A1077+1</f>
        <v>1036</v>
      </c>
      <c r="B1080" s="291" t="s">
        <v>1410</v>
      </c>
      <c r="C1080" s="76">
        <v>100</v>
      </c>
      <c r="D1080" s="77" t="s">
        <v>1411</v>
      </c>
      <c r="E1080" s="76">
        <v>95</v>
      </c>
      <c r="F1080" s="77">
        <v>95</v>
      </c>
      <c r="G1080" s="77">
        <v>0</v>
      </c>
    </row>
    <row r="1081" spans="1:7" s="59" customFormat="1" ht="39.6" customHeight="1" x14ac:dyDescent="0.25">
      <c r="A1081" s="79">
        <f t="shared" ref="A1081:A1086" si="42">A1080+1</f>
        <v>1037</v>
      </c>
      <c r="B1081" s="292" t="s">
        <v>1412</v>
      </c>
      <c r="C1081" s="77">
        <v>100</v>
      </c>
      <c r="D1081" s="76" t="s">
        <v>1413</v>
      </c>
      <c r="E1081" s="77">
        <v>0</v>
      </c>
      <c r="F1081" s="76">
        <v>0</v>
      </c>
      <c r="G1081" s="77">
        <v>0</v>
      </c>
    </row>
    <row r="1082" spans="1:7" s="59" customFormat="1" ht="51" customHeight="1" x14ac:dyDescent="0.25">
      <c r="A1082" s="79">
        <f t="shared" si="42"/>
        <v>1038</v>
      </c>
      <c r="B1082" s="291" t="s">
        <v>1414</v>
      </c>
      <c r="C1082" s="76">
        <v>100</v>
      </c>
      <c r="D1082" s="77" t="s">
        <v>1415</v>
      </c>
      <c r="E1082" s="293" t="s">
        <v>1416</v>
      </c>
      <c r="F1082" s="294"/>
      <c r="G1082" s="77">
        <v>2229.6</v>
      </c>
    </row>
    <row r="1083" spans="1:7" s="59" customFormat="1" ht="37.15" customHeight="1" x14ac:dyDescent="0.25">
      <c r="A1083" s="79">
        <f t="shared" si="42"/>
        <v>1039</v>
      </c>
      <c r="B1083" s="292" t="s">
        <v>1417</v>
      </c>
      <c r="C1083" s="77">
        <v>100</v>
      </c>
      <c r="D1083" s="76" t="s">
        <v>1413</v>
      </c>
      <c r="E1083" s="77">
        <v>12</v>
      </c>
      <c r="F1083" s="76">
        <v>13</v>
      </c>
      <c r="G1083" s="77">
        <v>0</v>
      </c>
    </row>
    <row r="1084" spans="1:7" s="59" customFormat="1" ht="40.9" customHeight="1" x14ac:dyDescent="0.25">
      <c r="A1084" s="79">
        <f t="shared" si="42"/>
        <v>1040</v>
      </c>
      <c r="B1084" s="291" t="s">
        <v>1418</v>
      </c>
      <c r="C1084" s="76">
        <v>100</v>
      </c>
      <c r="D1084" s="77" t="s">
        <v>1419</v>
      </c>
      <c r="E1084" s="76">
        <v>0</v>
      </c>
      <c r="F1084" s="77">
        <v>0</v>
      </c>
      <c r="G1084" s="77">
        <v>0</v>
      </c>
    </row>
    <row r="1085" spans="1:7" s="59" customFormat="1" ht="42" customHeight="1" x14ac:dyDescent="0.25">
      <c r="A1085" s="79">
        <f t="shared" si="42"/>
        <v>1041</v>
      </c>
      <c r="B1085" s="292" t="s">
        <v>1420</v>
      </c>
      <c r="C1085" s="77">
        <v>100</v>
      </c>
      <c r="D1085" s="76" t="s">
        <v>1421</v>
      </c>
      <c r="E1085" s="77">
        <v>62</v>
      </c>
      <c r="F1085" s="76">
        <v>62</v>
      </c>
      <c r="G1085" s="77">
        <v>0</v>
      </c>
    </row>
    <row r="1086" spans="1:7" s="59" customFormat="1" ht="37.15" customHeight="1" x14ac:dyDescent="0.25">
      <c r="A1086" s="79">
        <f t="shared" si="42"/>
        <v>1042</v>
      </c>
      <c r="B1086" s="291" t="s">
        <v>1422</v>
      </c>
      <c r="C1086" s="76">
        <v>100</v>
      </c>
      <c r="D1086" s="77" t="s">
        <v>1423</v>
      </c>
      <c r="E1086" s="76">
        <v>85</v>
      </c>
      <c r="F1086" s="77">
        <v>85</v>
      </c>
      <c r="G1086" s="77">
        <v>0</v>
      </c>
    </row>
    <row r="1087" spans="1:7" s="59" customFormat="1" ht="33" customHeight="1" x14ac:dyDescent="0.25">
      <c r="A1087" s="343" t="s">
        <v>1424</v>
      </c>
      <c r="B1087" s="344"/>
      <c r="C1087" s="344"/>
      <c r="D1087" s="346"/>
      <c r="E1087" s="344"/>
      <c r="F1087" s="346"/>
      <c r="G1087" s="347"/>
    </row>
    <row r="1088" spans="1:7" s="59" customFormat="1" ht="35.450000000000003" customHeight="1" x14ac:dyDescent="0.25">
      <c r="A1088" s="5">
        <f>A1086+1</f>
        <v>1043</v>
      </c>
      <c r="B1088" s="175" t="s">
        <v>1425</v>
      </c>
      <c r="C1088" s="5">
        <v>100</v>
      </c>
      <c r="D1088" s="197" t="s">
        <v>1426</v>
      </c>
      <c r="E1088" s="295">
        <v>0.67149758454106279</v>
      </c>
      <c r="F1088" s="176">
        <v>0.13770837689293014</v>
      </c>
      <c r="G1088" s="98">
        <v>31235.141960000001</v>
      </c>
    </row>
    <row r="1089" spans="1:7" ht="39" customHeight="1" x14ac:dyDescent="0.25">
      <c r="A1089" s="5">
        <f t="shared" ref="A1089:A1152" si="43">A1088+1</f>
        <v>1044</v>
      </c>
      <c r="B1089" s="296" t="s">
        <v>1427</v>
      </c>
      <c r="C1089" s="52">
        <v>100</v>
      </c>
      <c r="D1089" s="197" t="s">
        <v>1426</v>
      </c>
      <c r="E1089" s="295">
        <v>0.95934959349593496</v>
      </c>
      <c r="F1089" s="176">
        <v>7.9647164944040449E-2</v>
      </c>
      <c r="G1089" s="98">
        <v>34202.347299999994</v>
      </c>
    </row>
    <row r="1090" spans="1:7" ht="37.15" customHeight="1" x14ac:dyDescent="0.25">
      <c r="A1090" s="7">
        <f t="shared" si="43"/>
        <v>1045</v>
      </c>
      <c r="B1090" s="175" t="s">
        <v>1428</v>
      </c>
      <c r="C1090" s="5">
        <v>100</v>
      </c>
      <c r="D1090" s="197" t="s">
        <v>1426</v>
      </c>
      <c r="E1090" s="295">
        <v>0.74311926605504586</v>
      </c>
      <c r="F1090" s="176">
        <v>0.21050426123399646</v>
      </c>
      <c r="G1090" s="98">
        <v>38968.540670000002</v>
      </c>
    </row>
    <row r="1091" spans="1:7" ht="48.6" customHeight="1" x14ac:dyDescent="0.25">
      <c r="A1091" s="7">
        <f t="shared" si="43"/>
        <v>1046</v>
      </c>
      <c r="B1091" s="297" t="s">
        <v>1429</v>
      </c>
      <c r="C1091" s="9">
        <v>100</v>
      </c>
      <c r="D1091" s="298" t="s">
        <v>1426</v>
      </c>
      <c r="E1091" s="299">
        <v>0.83864118895966033</v>
      </c>
      <c r="F1091" s="300">
        <v>0.14490020650704316</v>
      </c>
      <c r="G1091" s="301">
        <v>66563.049759999994</v>
      </c>
    </row>
    <row r="1092" spans="1:7" ht="50.45" customHeight="1" x14ac:dyDescent="0.25">
      <c r="A1092" s="7">
        <f t="shared" si="43"/>
        <v>1047</v>
      </c>
      <c r="B1092" s="302" t="s">
        <v>1430</v>
      </c>
      <c r="C1092" s="10">
        <v>100</v>
      </c>
      <c r="D1092" s="298" t="s">
        <v>1426</v>
      </c>
      <c r="E1092" s="303">
        <v>0.34390862944162437</v>
      </c>
      <c r="F1092" s="300">
        <v>0.17107384990871799</v>
      </c>
      <c r="G1092" s="304">
        <v>70199.948069999999</v>
      </c>
    </row>
    <row r="1093" spans="1:7" ht="48" customHeight="1" x14ac:dyDescent="0.25">
      <c r="A1093" s="7">
        <f t="shared" si="43"/>
        <v>1048</v>
      </c>
      <c r="B1093" s="296" t="s">
        <v>1431</v>
      </c>
      <c r="C1093" s="52">
        <v>100</v>
      </c>
      <c r="D1093" s="197" t="s">
        <v>1426</v>
      </c>
      <c r="E1093" s="295">
        <v>0.74617737003058104</v>
      </c>
      <c r="F1093" s="176">
        <v>0.17758001429679593</v>
      </c>
      <c r="G1093" s="98">
        <v>71181.836190000016</v>
      </c>
    </row>
    <row r="1094" spans="1:7" ht="48" customHeight="1" x14ac:dyDescent="0.25">
      <c r="A1094" s="7">
        <f t="shared" si="43"/>
        <v>1049</v>
      </c>
      <c r="B1094" s="175" t="s">
        <v>1432</v>
      </c>
      <c r="C1094" s="5">
        <v>100</v>
      </c>
      <c r="D1094" s="197" t="s">
        <v>1426</v>
      </c>
      <c r="E1094" s="295">
        <v>0.79401993355481726</v>
      </c>
      <c r="F1094" s="176">
        <v>0.20018673398139231</v>
      </c>
      <c r="G1094" s="98">
        <v>34286.864889999997</v>
      </c>
    </row>
    <row r="1095" spans="1:7" ht="37.9" customHeight="1" x14ac:dyDescent="0.25">
      <c r="A1095" s="7">
        <f t="shared" si="43"/>
        <v>1050</v>
      </c>
      <c r="B1095" s="296" t="s">
        <v>1433</v>
      </c>
      <c r="C1095" s="52">
        <v>100</v>
      </c>
      <c r="D1095" s="197" t="s">
        <v>1426</v>
      </c>
      <c r="E1095" s="295">
        <v>0.76258992805755399</v>
      </c>
      <c r="F1095" s="176">
        <v>0.17757524620925591</v>
      </c>
      <c r="G1095" s="98">
        <v>16419.366000000002</v>
      </c>
    </row>
    <row r="1096" spans="1:7" ht="51.75" customHeight="1" x14ac:dyDescent="0.25">
      <c r="A1096" s="7">
        <f t="shared" si="43"/>
        <v>1051</v>
      </c>
      <c r="B1096" s="175" t="s">
        <v>1434</v>
      </c>
      <c r="C1096" s="5">
        <v>100</v>
      </c>
      <c r="D1096" s="197" t="s">
        <v>1426</v>
      </c>
      <c r="E1096" s="295">
        <v>0.80022573363431149</v>
      </c>
      <c r="F1096" s="176">
        <v>0.17565939805352915</v>
      </c>
      <c r="G1096" s="305">
        <v>96133.885290000006</v>
      </c>
    </row>
    <row r="1097" spans="1:7" ht="52.5" customHeight="1" x14ac:dyDescent="0.25">
      <c r="A1097" s="7">
        <f t="shared" si="43"/>
        <v>1052</v>
      </c>
      <c r="B1097" s="296" t="s">
        <v>1435</v>
      </c>
      <c r="C1097" s="52">
        <v>100</v>
      </c>
      <c r="D1097" s="197" t="s">
        <v>1426</v>
      </c>
      <c r="E1097" s="295">
        <v>0.69811320754716977</v>
      </c>
      <c r="F1097" s="176">
        <v>0.15056319895160963</v>
      </c>
      <c r="G1097" s="98">
        <v>14014.5599</v>
      </c>
    </row>
    <row r="1098" spans="1:7" ht="36" customHeight="1" x14ac:dyDescent="0.25">
      <c r="A1098" s="7">
        <f t="shared" si="43"/>
        <v>1053</v>
      </c>
      <c r="B1098" s="175" t="s">
        <v>1436</v>
      </c>
      <c r="C1098" s="5">
        <v>100</v>
      </c>
      <c r="D1098" s="197" t="s">
        <v>1426</v>
      </c>
      <c r="E1098" s="295">
        <v>0.73972602739726023</v>
      </c>
      <c r="F1098" s="176">
        <v>0.1594521617936</v>
      </c>
      <c r="G1098" s="98">
        <v>21916.545300000002</v>
      </c>
    </row>
    <row r="1099" spans="1:7" ht="49.15" customHeight="1" x14ac:dyDescent="0.25">
      <c r="A1099" s="7">
        <f t="shared" si="43"/>
        <v>1054</v>
      </c>
      <c r="B1099" s="296" t="s">
        <v>1437</v>
      </c>
      <c r="C1099" s="52">
        <v>100</v>
      </c>
      <c r="D1099" s="197" t="s">
        <v>1426</v>
      </c>
      <c r="E1099" s="295">
        <v>0.41887905604719766</v>
      </c>
      <c r="F1099" s="176">
        <v>0.12169197072073235</v>
      </c>
      <c r="G1099" s="98">
        <v>44932.186620000008</v>
      </c>
    </row>
    <row r="1100" spans="1:7" ht="33" customHeight="1" x14ac:dyDescent="0.25">
      <c r="A1100" s="7">
        <f t="shared" si="43"/>
        <v>1055</v>
      </c>
      <c r="B1100" s="175" t="s">
        <v>1438</v>
      </c>
      <c r="C1100" s="5">
        <v>100</v>
      </c>
      <c r="D1100" s="197" t="s">
        <v>1426</v>
      </c>
      <c r="E1100" s="295">
        <v>0.76097560975609757</v>
      </c>
      <c r="F1100" s="176">
        <v>9.9347655259674927E-2</v>
      </c>
      <c r="G1100" s="98">
        <v>42128.446630000006</v>
      </c>
    </row>
    <row r="1101" spans="1:7" ht="34.15" customHeight="1" x14ac:dyDescent="0.25">
      <c r="A1101" s="7">
        <f t="shared" si="43"/>
        <v>1056</v>
      </c>
      <c r="B1101" s="296" t="s">
        <v>1439</v>
      </c>
      <c r="C1101" s="52">
        <v>100</v>
      </c>
      <c r="D1101" s="197" t="s">
        <v>1426</v>
      </c>
      <c r="E1101" s="295">
        <v>0.68085106382978722</v>
      </c>
      <c r="F1101" s="176">
        <v>0.1207084497797517</v>
      </c>
      <c r="G1101" s="98">
        <v>39723.060190000004</v>
      </c>
    </row>
    <row r="1102" spans="1:7" ht="33.6" customHeight="1" x14ac:dyDescent="0.25">
      <c r="A1102" s="7">
        <f t="shared" si="43"/>
        <v>1057</v>
      </c>
      <c r="B1102" s="175" t="s">
        <v>1440</v>
      </c>
      <c r="C1102" s="5">
        <v>100</v>
      </c>
      <c r="D1102" s="197" t="s">
        <v>1426</v>
      </c>
      <c r="E1102" s="295">
        <v>0.67901234567901236</v>
      </c>
      <c r="F1102" s="176">
        <v>0.17456919821059214</v>
      </c>
      <c r="G1102" s="98">
        <v>19021.8076</v>
      </c>
    </row>
    <row r="1103" spans="1:7" ht="36" customHeight="1" x14ac:dyDescent="0.25">
      <c r="A1103" s="7">
        <f t="shared" si="43"/>
        <v>1058</v>
      </c>
      <c r="B1103" s="296" t="s">
        <v>1441</v>
      </c>
      <c r="C1103" s="52">
        <v>100</v>
      </c>
      <c r="D1103" s="197" t="s">
        <v>1426</v>
      </c>
      <c r="E1103" s="295">
        <v>0</v>
      </c>
      <c r="F1103" s="176">
        <v>0.11153417234660834</v>
      </c>
      <c r="G1103" s="98">
        <v>7675.6909999999998</v>
      </c>
    </row>
    <row r="1104" spans="1:7" ht="48" customHeight="1" x14ac:dyDescent="0.25">
      <c r="A1104" s="7">
        <f t="shared" si="43"/>
        <v>1059</v>
      </c>
      <c r="B1104" s="175" t="s">
        <v>1442</v>
      </c>
      <c r="C1104" s="5">
        <v>100</v>
      </c>
      <c r="D1104" s="197" t="s">
        <v>1426</v>
      </c>
      <c r="E1104" s="295">
        <v>0.80168776371308015</v>
      </c>
      <c r="F1104" s="176">
        <v>0.16596791271378808</v>
      </c>
      <c r="G1104" s="98">
        <v>29111.2255</v>
      </c>
    </row>
    <row r="1105" spans="1:7" ht="31.15" customHeight="1" x14ac:dyDescent="0.25">
      <c r="A1105" s="7">
        <f t="shared" si="43"/>
        <v>1060</v>
      </c>
      <c r="B1105" s="296" t="s">
        <v>1443</v>
      </c>
      <c r="C1105" s="52">
        <v>100</v>
      </c>
      <c r="D1105" s="197" t="s">
        <v>1426</v>
      </c>
      <c r="E1105" s="295">
        <v>0.40609137055837563</v>
      </c>
      <c r="F1105" s="176">
        <v>8.6903450588098452E-2</v>
      </c>
      <c r="G1105" s="305">
        <v>30238.451330000004</v>
      </c>
    </row>
    <row r="1106" spans="1:7" ht="42" customHeight="1" x14ac:dyDescent="0.25">
      <c r="A1106" s="7">
        <f t="shared" si="43"/>
        <v>1061</v>
      </c>
      <c r="B1106" s="175" t="s">
        <v>1444</v>
      </c>
      <c r="C1106" s="5">
        <v>100</v>
      </c>
      <c r="D1106" s="197" t="s">
        <v>1426</v>
      </c>
      <c r="E1106" s="295">
        <v>0.70068027210884354</v>
      </c>
      <c r="F1106" s="176">
        <v>0.17473281248616679</v>
      </c>
      <c r="G1106" s="98">
        <v>17492.014919999998</v>
      </c>
    </row>
    <row r="1107" spans="1:7" ht="34.15" customHeight="1" x14ac:dyDescent="0.25">
      <c r="A1107" s="7">
        <f t="shared" si="43"/>
        <v>1062</v>
      </c>
      <c r="B1107" s="296" t="s">
        <v>1445</v>
      </c>
      <c r="C1107" s="52">
        <v>100</v>
      </c>
      <c r="D1107" s="197" t="s">
        <v>1426</v>
      </c>
      <c r="E1107" s="295">
        <v>0.8</v>
      </c>
      <c r="F1107" s="176">
        <v>0.18188299841689815</v>
      </c>
      <c r="G1107" s="98">
        <v>17823.085500000001</v>
      </c>
    </row>
    <row r="1108" spans="1:7" ht="26.25" customHeight="1" x14ac:dyDescent="0.25">
      <c r="A1108" s="7">
        <f t="shared" si="43"/>
        <v>1063</v>
      </c>
      <c r="B1108" s="296" t="s">
        <v>1446</v>
      </c>
      <c r="C1108" s="5">
        <v>100</v>
      </c>
      <c r="D1108" s="197" t="s">
        <v>1426</v>
      </c>
      <c r="E1108" s="295">
        <v>0.71966527196652719</v>
      </c>
      <c r="F1108" s="176">
        <v>0.18349039489812069</v>
      </c>
      <c r="G1108" s="305">
        <v>26741.9195</v>
      </c>
    </row>
    <row r="1109" spans="1:7" ht="78.599999999999994" customHeight="1" x14ac:dyDescent="0.25">
      <c r="A1109" s="7">
        <f t="shared" si="43"/>
        <v>1064</v>
      </c>
      <c r="B1109" s="175" t="s">
        <v>1447</v>
      </c>
      <c r="C1109" s="5">
        <v>100</v>
      </c>
      <c r="D1109" s="197" t="s">
        <v>1426</v>
      </c>
      <c r="E1109" s="295">
        <v>0.67469879518072284</v>
      </c>
      <c r="F1109" s="176">
        <v>0.11804135378783931</v>
      </c>
      <c r="G1109" s="98">
        <v>13594.3377</v>
      </c>
    </row>
    <row r="1110" spans="1:7" ht="33.6" customHeight="1" x14ac:dyDescent="0.25">
      <c r="A1110" s="7">
        <f t="shared" si="43"/>
        <v>1065</v>
      </c>
      <c r="B1110" s="296" t="s">
        <v>1448</v>
      </c>
      <c r="C1110" s="5">
        <v>100</v>
      </c>
      <c r="D1110" s="197" t="s">
        <v>1426</v>
      </c>
      <c r="E1110" s="295">
        <v>0.625</v>
      </c>
      <c r="F1110" s="176">
        <v>0.1409623885409772</v>
      </c>
      <c r="G1110" s="98">
        <v>17572.455890000001</v>
      </c>
    </row>
    <row r="1111" spans="1:7" ht="38.450000000000003" customHeight="1" x14ac:dyDescent="0.25">
      <c r="A1111" s="7">
        <f t="shared" si="43"/>
        <v>1066</v>
      </c>
      <c r="B1111" s="175" t="s">
        <v>1449</v>
      </c>
      <c r="C1111" s="5">
        <v>100</v>
      </c>
      <c r="D1111" s="197" t="s">
        <v>1426</v>
      </c>
      <c r="E1111" s="295">
        <v>0.5901639344262295</v>
      </c>
      <c r="F1111" s="176">
        <v>0.18038941950102561</v>
      </c>
      <c r="G1111" s="98">
        <v>24923.561279999998</v>
      </c>
    </row>
    <row r="1112" spans="1:7" ht="26.45" customHeight="1" x14ac:dyDescent="0.25">
      <c r="A1112" s="7">
        <f t="shared" si="43"/>
        <v>1067</v>
      </c>
      <c r="B1112" s="296" t="s">
        <v>1450</v>
      </c>
      <c r="C1112" s="5">
        <v>100</v>
      </c>
      <c r="D1112" s="197" t="s">
        <v>1426</v>
      </c>
      <c r="E1112" s="295">
        <v>0.6875</v>
      </c>
      <c r="F1112" s="176">
        <v>0.15054555513532641</v>
      </c>
      <c r="G1112" s="98">
        <v>29095.4467</v>
      </c>
    </row>
    <row r="1113" spans="1:7" ht="51" customHeight="1" x14ac:dyDescent="0.25">
      <c r="A1113" s="7">
        <f t="shared" si="43"/>
        <v>1068</v>
      </c>
      <c r="B1113" s="175" t="s">
        <v>1451</v>
      </c>
      <c r="C1113" s="5">
        <v>100</v>
      </c>
      <c r="D1113" s="197" t="s">
        <v>1426</v>
      </c>
      <c r="E1113" s="295">
        <v>0.52845528455284552</v>
      </c>
      <c r="F1113" s="176">
        <v>0.15474934850045119</v>
      </c>
      <c r="G1113" s="98">
        <v>18343.787649999998</v>
      </c>
    </row>
    <row r="1114" spans="1:7" ht="37.9" customHeight="1" x14ac:dyDescent="0.25">
      <c r="A1114" s="7">
        <f t="shared" si="43"/>
        <v>1069</v>
      </c>
      <c r="B1114" s="296" t="s">
        <v>1452</v>
      </c>
      <c r="C1114" s="5">
        <v>100</v>
      </c>
      <c r="D1114" s="197" t="s">
        <v>1426</v>
      </c>
      <c r="E1114" s="295">
        <v>0.62337662337662336</v>
      </c>
      <c r="F1114" s="176">
        <v>7.8705519285537928E-2</v>
      </c>
      <c r="G1114" s="98">
        <v>19270.929379999998</v>
      </c>
    </row>
    <row r="1115" spans="1:7" ht="37.9" customHeight="1" x14ac:dyDescent="0.25">
      <c r="A1115" s="7">
        <f t="shared" si="43"/>
        <v>1070</v>
      </c>
      <c r="B1115" s="175" t="s">
        <v>1453</v>
      </c>
      <c r="C1115" s="5">
        <v>100</v>
      </c>
      <c r="D1115" s="197" t="s">
        <v>1426</v>
      </c>
      <c r="E1115" s="295">
        <v>2.5361702127659576</v>
      </c>
      <c r="F1115" s="176">
        <v>0.18396081706668421</v>
      </c>
      <c r="G1115" s="98">
        <v>29646.291000000001</v>
      </c>
    </row>
    <row r="1116" spans="1:7" ht="54" customHeight="1" x14ac:dyDescent="0.25">
      <c r="A1116" s="7">
        <f t="shared" si="43"/>
        <v>1071</v>
      </c>
      <c r="B1116" s="296" t="s">
        <v>1454</v>
      </c>
      <c r="C1116" s="5">
        <v>100</v>
      </c>
      <c r="D1116" s="197" t="s">
        <v>1426</v>
      </c>
      <c r="E1116" s="295">
        <v>0.63970588235294112</v>
      </c>
      <c r="F1116" s="176">
        <v>0.13466453005548396</v>
      </c>
      <c r="G1116" s="98">
        <v>17544.41</v>
      </c>
    </row>
    <row r="1117" spans="1:7" ht="43.15" customHeight="1" x14ac:dyDescent="0.25">
      <c r="A1117" s="7">
        <f t="shared" si="43"/>
        <v>1072</v>
      </c>
      <c r="B1117" s="175" t="s">
        <v>1455</v>
      </c>
      <c r="C1117" s="5">
        <v>100</v>
      </c>
      <c r="D1117" s="197" t="s">
        <v>1426</v>
      </c>
      <c r="E1117" s="295">
        <v>0.57740585774058573</v>
      </c>
      <c r="F1117" s="176">
        <v>0.13034016167350893</v>
      </c>
      <c r="G1117" s="98">
        <v>41802.169900000001</v>
      </c>
    </row>
    <row r="1118" spans="1:7" ht="52.9" customHeight="1" x14ac:dyDescent="0.25">
      <c r="A1118" s="7">
        <f t="shared" si="43"/>
        <v>1073</v>
      </c>
      <c r="B1118" s="296" t="s">
        <v>1456</v>
      </c>
      <c r="C1118" s="5">
        <v>100</v>
      </c>
      <c r="D1118" s="197" t="s">
        <v>1426</v>
      </c>
      <c r="E1118" s="295">
        <v>0.5636363636363636</v>
      </c>
      <c r="F1118" s="176">
        <v>0.13709006669220469</v>
      </c>
      <c r="G1118" s="98">
        <v>25944.302769999998</v>
      </c>
    </row>
    <row r="1119" spans="1:7" ht="51" customHeight="1" x14ac:dyDescent="0.25">
      <c r="A1119" s="7">
        <f t="shared" si="43"/>
        <v>1074</v>
      </c>
      <c r="B1119" s="175" t="s">
        <v>1457</v>
      </c>
      <c r="C1119" s="5">
        <v>100</v>
      </c>
      <c r="D1119" s="197" t="s">
        <v>1426</v>
      </c>
      <c r="E1119" s="295">
        <v>0.46728971962616822</v>
      </c>
      <c r="F1119" s="176">
        <v>0.13159193390146084</v>
      </c>
      <c r="G1119" s="98">
        <v>17406.057000000001</v>
      </c>
    </row>
    <row r="1120" spans="1:7" ht="37.15" customHeight="1" x14ac:dyDescent="0.25">
      <c r="A1120" s="7">
        <f t="shared" si="43"/>
        <v>1075</v>
      </c>
      <c r="B1120" s="296" t="s">
        <v>1458</v>
      </c>
      <c r="C1120" s="5">
        <v>100</v>
      </c>
      <c r="D1120" s="197" t="s">
        <v>1426</v>
      </c>
      <c r="E1120" s="295">
        <v>0.72258064516129028</v>
      </c>
      <c r="F1120" s="176">
        <v>0.17229675427819657</v>
      </c>
      <c r="G1120" s="305">
        <v>17443.527899999997</v>
      </c>
    </row>
    <row r="1121" spans="1:7" ht="31.9" customHeight="1" x14ac:dyDescent="0.25">
      <c r="A1121" s="7">
        <f t="shared" si="43"/>
        <v>1076</v>
      </c>
      <c r="B1121" s="175" t="s">
        <v>1459</v>
      </c>
      <c r="C1121" s="5">
        <v>100</v>
      </c>
      <c r="D1121" s="197" t="s">
        <v>1426</v>
      </c>
      <c r="E1121" s="295">
        <v>0.35135135135135137</v>
      </c>
      <c r="F1121" s="176">
        <v>0.12730779877954546</v>
      </c>
      <c r="G1121" s="98">
        <v>10934.70709</v>
      </c>
    </row>
    <row r="1122" spans="1:7" ht="42" customHeight="1" x14ac:dyDescent="0.25">
      <c r="A1122" s="7">
        <f t="shared" si="43"/>
        <v>1077</v>
      </c>
      <c r="B1122" s="296" t="s">
        <v>1460</v>
      </c>
      <c r="C1122" s="5">
        <v>100</v>
      </c>
      <c r="D1122" s="197" t="s">
        <v>1426</v>
      </c>
      <c r="E1122" s="295">
        <v>0.81851851851851853</v>
      </c>
      <c r="F1122" s="176">
        <v>0.2099504797638182</v>
      </c>
      <c r="G1122" s="98">
        <v>23688.625260000001</v>
      </c>
    </row>
    <row r="1123" spans="1:7" ht="25.15" customHeight="1" x14ac:dyDescent="0.25">
      <c r="A1123" s="7">
        <f t="shared" si="43"/>
        <v>1078</v>
      </c>
      <c r="B1123" s="175" t="s">
        <v>1461</v>
      </c>
      <c r="C1123" s="5">
        <v>100</v>
      </c>
      <c r="D1123" s="197" t="s">
        <v>1426</v>
      </c>
      <c r="E1123" s="295">
        <v>0.69230769230769229</v>
      </c>
      <c r="F1123" s="176">
        <v>0.15548463180833683</v>
      </c>
      <c r="G1123" s="98">
        <v>29536.0802</v>
      </c>
    </row>
    <row r="1124" spans="1:7" ht="33.6" customHeight="1" x14ac:dyDescent="0.25">
      <c r="A1124" s="7">
        <f t="shared" si="43"/>
        <v>1079</v>
      </c>
      <c r="B1124" s="296" t="s">
        <v>1462</v>
      </c>
      <c r="C1124" s="5">
        <v>100</v>
      </c>
      <c r="D1124" s="196" t="s">
        <v>1426</v>
      </c>
      <c r="E1124" s="295">
        <v>0.79666666666666663</v>
      </c>
      <c r="F1124" s="176">
        <v>0.20363284511055402</v>
      </c>
      <c r="G1124" s="98">
        <v>25547.0841</v>
      </c>
    </row>
    <row r="1125" spans="1:7" ht="27.6" customHeight="1" x14ac:dyDescent="0.25">
      <c r="A1125" s="7">
        <f t="shared" si="43"/>
        <v>1080</v>
      </c>
      <c r="B1125" s="40" t="s">
        <v>1463</v>
      </c>
      <c r="C1125" s="52">
        <v>100</v>
      </c>
      <c r="D1125" s="195" t="s">
        <v>1426</v>
      </c>
      <c r="E1125" s="306">
        <v>0.71983640081799594</v>
      </c>
      <c r="F1125" s="176">
        <v>0.14895327359995392</v>
      </c>
      <c r="G1125" s="98">
        <v>64992.620770000001</v>
      </c>
    </row>
    <row r="1126" spans="1:7" ht="51.6" customHeight="1" x14ac:dyDescent="0.25">
      <c r="A1126" s="7">
        <f t="shared" si="43"/>
        <v>1081</v>
      </c>
      <c r="B1126" s="296" t="s">
        <v>1464</v>
      </c>
      <c r="C1126" s="5">
        <v>100</v>
      </c>
      <c r="D1126" s="197" t="s">
        <v>1426</v>
      </c>
      <c r="E1126" s="295">
        <v>0.65384615384615385</v>
      </c>
      <c r="F1126" s="176">
        <v>0.11381748571498607</v>
      </c>
      <c r="G1126" s="98">
        <v>16840.221300000001</v>
      </c>
    </row>
    <row r="1127" spans="1:7" ht="40.15" customHeight="1" x14ac:dyDescent="0.25">
      <c r="A1127" s="7">
        <f t="shared" si="43"/>
        <v>1082</v>
      </c>
      <c r="B1127" s="175" t="s">
        <v>1465</v>
      </c>
      <c r="C1127" s="5">
        <v>100</v>
      </c>
      <c r="D1127" s="197" t="s">
        <v>1426</v>
      </c>
      <c r="E1127" s="295">
        <v>0.74620390455531449</v>
      </c>
      <c r="F1127" s="176">
        <v>0.19979768181334123</v>
      </c>
      <c r="G1127" s="98">
        <v>51194.604509999997</v>
      </c>
    </row>
    <row r="1128" spans="1:7" ht="35.450000000000003" customHeight="1" x14ac:dyDescent="0.25">
      <c r="A1128" s="7">
        <f t="shared" si="43"/>
        <v>1083</v>
      </c>
      <c r="B1128" s="296" t="s">
        <v>1466</v>
      </c>
      <c r="C1128" s="5">
        <v>100</v>
      </c>
      <c r="D1128" s="197" t="s">
        <v>1426</v>
      </c>
      <c r="E1128" s="295">
        <v>0.57062146892655363</v>
      </c>
      <c r="F1128" s="176">
        <v>0.14191313087172708</v>
      </c>
      <c r="G1128" s="98">
        <v>22339.384699999999</v>
      </c>
    </row>
    <row r="1129" spans="1:7" ht="37.15" customHeight="1" x14ac:dyDescent="0.25">
      <c r="A1129" s="7">
        <f t="shared" si="43"/>
        <v>1084</v>
      </c>
      <c r="B1129" s="175" t="s">
        <v>1467</v>
      </c>
      <c r="C1129" s="5">
        <v>100</v>
      </c>
      <c r="D1129" s="197" t="s">
        <v>1426</v>
      </c>
      <c r="E1129" s="295">
        <v>0.68263473053892221</v>
      </c>
      <c r="F1129" s="176">
        <v>8.9934210525405733E-2</v>
      </c>
      <c r="G1129" s="98">
        <v>35524.192049999998</v>
      </c>
    </row>
    <row r="1130" spans="1:7" ht="21.6" customHeight="1" x14ac:dyDescent="0.25">
      <c r="A1130" s="7">
        <f t="shared" si="43"/>
        <v>1085</v>
      </c>
      <c r="B1130" s="296" t="s">
        <v>1468</v>
      </c>
      <c r="C1130" s="5">
        <v>100</v>
      </c>
      <c r="D1130" s="197" t="s">
        <v>1426</v>
      </c>
      <c r="E1130" s="295">
        <v>0.62195121951219512</v>
      </c>
      <c r="F1130" s="176">
        <v>9.6414159761841312E-2</v>
      </c>
      <c r="G1130" s="98">
        <v>18845.309000000001</v>
      </c>
    </row>
    <row r="1131" spans="1:7" ht="22.15" customHeight="1" x14ac:dyDescent="0.25">
      <c r="A1131" s="7">
        <f t="shared" si="43"/>
        <v>1086</v>
      </c>
      <c r="B1131" s="175" t="s">
        <v>1469</v>
      </c>
      <c r="C1131" s="5">
        <v>100</v>
      </c>
      <c r="D1131" s="197" t="s">
        <v>1426</v>
      </c>
      <c r="E1131" s="295">
        <v>0.66839378238341973</v>
      </c>
      <c r="F1131" s="176">
        <v>0.15128384222168723</v>
      </c>
      <c r="G1131" s="98">
        <v>44287.491820000003</v>
      </c>
    </row>
    <row r="1132" spans="1:7" ht="40.15" customHeight="1" x14ac:dyDescent="0.25">
      <c r="A1132" s="7">
        <f t="shared" si="43"/>
        <v>1087</v>
      </c>
      <c r="B1132" s="296" t="s">
        <v>1470</v>
      </c>
      <c r="C1132" s="5">
        <v>100</v>
      </c>
      <c r="D1132" s="197" t="s">
        <v>1426</v>
      </c>
      <c r="E1132" s="295">
        <v>0.68840579710144922</v>
      </c>
      <c r="F1132" s="176">
        <v>0.13000360034376479</v>
      </c>
      <c r="G1132" s="98">
        <v>17673.038420000001</v>
      </c>
    </row>
    <row r="1133" spans="1:7" ht="36.6" customHeight="1" x14ac:dyDescent="0.25">
      <c r="A1133" s="7">
        <f t="shared" si="43"/>
        <v>1088</v>
      </c>
      <c r="B1133" s="175" t="s">
        <v>1471</v>
      </c>
      <c r="C1133" s="5">
        <v>100</v>
      </c>
      <c r="D1133" s="197" t="s">
        <v>1426</v>
      </c>
      <c r="E1133" s="295">
        <v>0.55200000000000005</v>
      </c>
      <c r="F1133" s="176">
        <v>0.15835732705988614</v>
      </c>
      <c r="G1133" s="98">
        <v>30501.706899999997</v>
      </c>
    </row>
    <row r="1134" spans="1:7" ht="55.5" customHeight="1" x14ac:dyDescent="0.25">
      <c r="A1134" s="7">
        <f t="shared" si="43"/>
        <v>1089</v>
      </c>
      <c r="B1134" s="296" t="s">
        <v>1472</v>
      </c>
      <c r="C1134" s="5">
        <v>100</v>
      </c>
      <c r="D1134" s="197" t="s">
        <v>1426</v>
      </c>
      <c r="E1134" s="295">
        <v>0.6018957345971564</v>
      </c>
      <c r="F1134" s="176">
        <v>0.15256068357476693</v>
      </c>
      <c r="G1134" s="98">
        <v>26030.617300000002</v>
      </c>
    </row>
    <row r="1135" spans="1:7" ht="53.45" customHeight="1" x14ac:dyDescent="0.25">
      <c r="A1135" s="7">
        <f t="shared" si="43"/>
        <v>1090</v>
      </c>
      <c r="B1135" s="175" t="s">
        <v>1473</v>
      </c>
      <c r="C1135" s="5">
        <v>100</v>
      </c>
      <c r="D1135" s="197" t="s">
        <v>1426</v>
      </c>
      <c r="E1135" s="295">
        <v>0.8089887640449438</v>
      </c>
      <c r="F1135" s="176">
        <v>0.14952045202221065</v>
      </c>
      <c r="G1135" s="98">
        <v>22758.692800000001</v>
      </c>
    </row>
    <row r="1136" spans="1:7" ht="43.5" customHeight="1" x14ac:dyDescent="0.25">
      <c r="A1136" s="7">
        <f t="shared" si="43"/>
        <v>1091</v>
      </c>
      <c r="B1136" s="296" t="s">
        <v>1474</v>
      </c>
      <c r="C1136" s="5">
        <v>100</v>
      </c>
      <c r="D1136" s="197" t="s">
        <v>1426</v>
      </c>
      <c r="E1136" s="295">
        <v>0.50847457627118642</v>
      </c>
      <c r="F1136" s="176">
        <v>0.11372267418144211</v>
      </c>
      <c r="G1136" s="98">
        <v>28369.810919999996</v>
      </c>
    </row>
    <row r="1137" spans="1:7" ht="46.5" customHeight="1" x14ac:dyDescent="0.25">
      <c r="A1137" s="7">
        <f t="shared" si="43"/>
        <v>1092</v>
      </c>
      <c r="B1137" s="175" t="s">
        <v>1475</v>
      </c>
      <c r="C1137" s="5">
        <v>100</v>
      </c>
      <c r="D1137" s="197" t="s">
        <v>1426</v>
      </c>
      <c r="E1137" s="295">
        <v>0.64417177914110424</v>
      </c>
      <c r="F1137" s="176">
        <v>0.17263363696384781</v>
      </c>
      <c r="G1137" s="305">
        <v>24323.233709999997</v>
      </c>
    </row>
    <row r="1138" spans="1:7" ht="52.5" customHeight="1" x14ac:dyDescent="0.25">
      <c r="A1138" s="7">
        <f t="shared" si="43"/>
        <v>1093</v>
      </c>
      <c r="B1138" s="296" t="s">
        <v>1476</v>
      </c>
      <c r="C1138" s="5">
        <v>100</v>
      </c>
      <c r="D1138" s="197" t="s">
        <v>1426</v>
      </c>
      <c r="E1138" s="295">
        <v>0.5146443514644351</v>
      </c>
      <c r="F1138" s="176">
        <v>0.15560809051743041</v>
      </c>
      <c r="G1138" s="98">
        <v>26157.03602</v>
      </c>
    </row>
    <row r="1139" spans="1:7" ht="36" customHeight="1" x14ac:dyDescent="0.25">
      <c r="A1139" s="7">
        <f t="shared" si="43"/>
        <v>1094</v>
      </c>
      <c r="B1139" s="175" t="s">
        <v>1477</v>
      </c>
      <c r="C1139" s="5">
        <v>100</v>
      </c>
      <c r="D1139" s="197" t="s">
        <v>1426</v>
      </c>
      <c r="E1139" s="295">
        <v>0.76923076923076927</v>
      </c>
      <c r="F1139" s="176">
        <v>0.13646797158776702</v>
      </c>
      <c r="G1139" s="305">
        <v>19414.412669999998</v>
      </c>
    </row>
    <row r="1140" spans="1:7" ht="51" customHeight="1" x14ac:dyDescent="0.25">
      <c r="A1140" s="7">
        <f t="shared" si="43"/>
        <v>1095</v>
      </c>
      <c r="B1140" s="296" t="s">
        <v>1478</v>
      </c>
      <c r="C1140" s="5">
        <v>100</v>
      </c>
      <c r="D1140" s="197" t="s">
        <v>1426</v>
      </c>
      <c r="E1140" s="295">
        <v>0.47413793103448276</v>
      </c>
      <c r="F1140" s="176">
        <v>0.13360112555088421</v>
      </c>
      <c r="G1140" s="98">
        <v>14582.449570000001</v>
      </c>
    </row>
    <row r="1141" spans="1:7" ht="52.5" customHeight="1" x14ac:dyDescent="0.25">
      <c r="A1141" s="7">
        <f t="shared" si="43"/>
        <v>1096</v>
      </c>
      <c r="B1141" s="175" t="s">
        <v>1479</v>
      </c>
      <c r="C1141" s="5">
        <v>100</v>
      </c>
      <c r="D1141" s="197" t="s">
        <v>1426</v>
      </c>
      <c r="E1141" s="295">
        <v>0.74912891986062713</v>
      </c>
      <c r="F1141" s="176">
        <v>0.19611983892089202</v>
      </c>
      <c r="G1141" s="98">
        <v>29567.438999999998</v>
      </c>
    </row>
    <row r="1142" spans="1:7" ht="42" customHeight="1" x14ac:dyDescent="0.25">
      <c r="A1142" s="7">
        <f t="shared" si="43"/>
        <v>1097</v>
      </c>
      <c r="B1142" s="296" t="s">
        <v>1480</v>
      </c>
      <c r="C1142" s="5">
        <v>100</v>
      </c>
      <c r="D1142" s="197" t="s">
        <v>1426</v>
      </c>
      <c r="E1142" s="295">
        <v>0.78969957081545061</v>
      </c>
      <c r="F1142" s="176">
        <v>0.17430119640216268</v>
      </c>
      <c r="G1142" s="305">
        <v>24171.972000000002</v>
      </c>
    </row>
    <row r="1143" spans="1:7" ht="37.15" customHeight="1" x14ac:dyDescent="0.25">
      <c r="A1143" s="7">
        <f t="shared" si="43"/>
        <v>1098</v>
      </c>
      <c r="B1143" s="175" t="s">
        <v>1481</v>
      </c>
      <c r="C1143" s="5">
        <v>100</v>
      </c>
      <c r="D1143" s="197" t="s">
        <v>1426</v>
      </c>
      <c r="E1143" s="295">
        <v>0.7009803921568627</v>
      </c>
      <c r="F1143" s="176">
        <v>0.13402309904544685</v>
      </c>
      <c r="G1143" s="305">
        <v>28447.36508</v>
      </c>
    </row>
    <row r="1144" spans="1:7" ht="35.450000000000003" customHeight="1" x14ac:dyDescent="0.25">
      <c r="A1144" s="7">
        <f t="shared" si="43"/>
        <v>1099</v>
      </c>
      <c r="B1144" s="296" t="s">
        <v>1482</v>
      </c>
      <c r="C1144" s="5">
        <v>100</v>
      </c>
      <c r="D1144" s="197" t="s">
        <v>1426</v>
      </c>
      <c r="E1144" s="295">
        <v>0.62</v>
      </c>
      <c r="F1144" s="176">
        <v>0.11023787005068097</v>
      </c>
      <c r="G1144" s="98">
        <v>20553.982230000001</v>
      </c>
    </row>
    <row r="1145" spans="1:7" ht="48.75" customHeight="1" x14ac:dyDescent="0.25">
      <c r="A1145" s="7">
        <f t="shared" si="43"/>
        <v>1100</v>
      </c>
      <c r="B1145" s="175" t="s">
        <v>1483</v>
      </c>
      <c r="C1145" s="5">
        <v>100</v>
      </c>
      <c r="D1145" s="197" t="s">
        <v>1426</v>
      </c>
      <c r="E1145" s="295">
        <v>0.87048192771084343</v>
      </c>
      <c r="F1145" s="176">
        <v>0.11222859337464075</v>
      </c>
      <c r="G1145" s="98">
        <v>58469.128259999998</v>
      </c>
    </row>
    <row r="1146" spans="1:7" ht="48" customHeight="1" x14ac:dyDescent="0.25">
      <c r="A1146" s="7">
        <f t="shared" si="43"/>
        <v>1101</v>
      </c>
      <c r="B1146" s="296" t="s">
        <v>1484</v>
      </c>
      <c r="C1146" s="5">
        <v>100</v>
      </c>
      <c r="D1146" s="197" t="s">
        <v>1426</v>
      </c>
      <c r="E1146" s="295">
        <v>0.4491315136476427</v>
      </c>
      <c r="F1146" s="176">
        <v>0.18105715953852752</v>
      </c>
      <c r="G1146" s="98">
        <v>42388.121890000002</v>
      </c>
    </row>
    <row r="1147" spans="1:7" ht="42.75" customHeight="1" x14ac:dyDescent="0.25">
      <c r="A1147" s="7">
        <f t="shared" si="43"/>
        <v>1102</v>
      </c>
      <c r="B1147" s="296" t="s">
        <v>1485</v>
      </c>
      <c r="C1147" s="52">
        <v>100</v>
      </c>
      <c r="D1147" s="197" t="s">
        <v>1426</v>
      </c>
      <c r="E1147" s="295">
        <v>0.75</v>
      </c>
      <c r="F1147" s="176">
        <v>0.18433820378079646</v>
      </c>
      <c r="G1147" s="98">
        <v>32262.839820000001</v>
      </c>
    </row>
    <row r="1148" spans="1:7" ht="51.75" customHeight="1" x14ac:dyDescent="0.25">
      <c r="A1148" s="7">
        <f t="shared" si="43"/>
        <v>1103</v>
      </c>
      <c r="B1148" s="296" t="s">
        <v>1486</v>
      </c>
      <c r="C1148" s="5">
        <v>100</v>
      </c>
      <c r="D1148" s="197" t="s">
        <v>1426</v>
      </c>
      <c r="E1148" s="295">
        <v>0.6987951807228916</v>
      </c>
      <c r="F1148" s="176">
        <v>0.13119215977130849</v>
      </c>
      <c r="G1148" s="98">
        <v>33117.547339999997</v>
      </c>
    </row>
    <row r="1149" spans="1:7" ht="48" customHeight="1" x14ac:dyDescent="0.25">
      <c r="A1149" s="7">
        <f t="shared" si="43"/>
        <v>1104</v>
      </c>
      <c r="B1149" s="175" t="s">
        <v>1487</v>
      </c>
      <c r="C1149" s="5">
        <v>100</v>
      </c>
      <c r="D1149" s="197" t="s">
        <v>1426</v>
      </c>
      <c r="E1149" s="295">
        <v>0.84134615384615385</v>
      </c>
      <c r="F1149" s="176">
        <v>0.18663373411484097</v>
      </c>
      <c r="G1149" s="98">
        <v>29752.880069999996</v>
      </c>
    </row>
    <row r="1150" spans="1:7" ht="40.15" customHeight="1" x14ac:dyDescent="0.25">
      <c r="A1150" s="7">
        <f t="shared" si="43"/>
        <v>1105</v>
      </c>
      <c r="B1150" s="296" t="s">
        <v>1488</v>
      </c>
      <c r="C1150" s="5">
        <v>100</v>
      </c>
      <c r="D1150" s="197" t="s">
        <v>1426</v>
      </c>
      <c r="E1150" s="295">
        <v>0.64907651715039583</v>
      </c>
      <c r="F1150" s="176">
        <v>0.15423184709681248</v>
      </c>
      <c r="G1150" s="98">
        <v>48462.982000000004</v>
      </c>
    </row>
    <row r="1151" spans="1:7" ht="50.25" customHeight="1" x14ac:dyDescent="0.25">
      <c r="A1151" s="7">
        <f t="shared" si="43"/>
        <v>1106</v>
      </c>
      <c r="B1151" s="175" t="s">
        <v>1489</v>
      </c>
      <c r="C1151" s="5">
        <v>100</v>
      </c>
      <c r="D1151" s="197" t="s">
        <v>1426</v>
      </c>
      <c r="E1151" s="295">
        <v>0.8328840970350404</v>
      </c>
      <c r="F1151" s="176">
        <v>0.26088709273794941</v>
      </c>
      <c r="G1151" s="98">
        <v>35795.33</v>
      </c>
    </row>
    <row r="1152" spans="1:7" ht="51" customHeight="1" x14ac:dyDescent="0.25">
      <c r="A1152" s="7">
        <f t="shared" si="43"/>
        <v>1107</v>
      </c>
      <c r="B1152" s="296" t="s">
        <v>1490</v>
      </c>
      <c r="C1152" s="5">
        <v>100</v>
      </c>
      <c r="D1152" s="197" t="s">
        <v>1426</v>
      </c>
      <c r="E1152" s="295">
        <v>0.84459459459459463</v>
      </c>
      <c r="F1152" s="176">
        <v>0.15884142627061504</v>
      </c>
      <c r="G1152" s="98">
        <v>30712.35454</v>
      </c>
    </row>
    <row r="1153" spans="1:7" ht="48.6" customHeight="1" x14ac:dyDescent="0.25">
      <c r="A1153" s="7">
        <f t="shared" ref="A1153:A1216" si="44">A1152+1</f>
        <v>1108</v>
      </c>
      <c r="B1153" s="175" t="s">
        <v>1491</v>
      </c>
      <c r="C1153" s="5">
        <v>100</v>
      </c>
      <c r="D1153" s="197" t="s">
        <v>1426</v>
      </c>
      <c r="E1153" s="295">
        <v>0.96551724137931039</v>
      </c>
      <c r="F1153" s="176">
        <v>0.10047117671103878</v>
      </c>
      <c r="G1153" s="98">
        <v>28900.370600000002</v>
      </c>
    </row>
    <row r="1154" spans="1:7" ht="33" customHeight="1" x14ac:dyDescent="0.25">
      <c r="A1154" s="7">
        <f t="shared" si="44"/>
        <v>1109</v>
      </c>
      <c r="B1154" s="296" t="s">
        <v>1492</v>
      </c>
      <c r="C1154" s="5">
        <v>100</v>
      </c>
      <c r="D1154" s="197" t="s">
        <v>1426</v>
      </c>
      <c r="E1154" s="295">
        <v>0.78431372549019607</v>
      </c>
      <c r="F1154" s="176">
        <v>0.12621208382998228</v>
      </c>
      <c r="G1154" s="98">
        <v>16728.935539999999</v>
      </c>
    </row>
    <row r="1155" spans="1:7" ht="29.45" customHeight="1" x14ac:dyDescent="0.25">
      <c r="A1155" s="7">
        <f t="shared" si="44"/>
        <v>1110</v>
      </c>
      <c r="B1155" s="175" t="s">
        <v>1493</v>
      </c>
      <c r="C1155" s="5">
        <v>100</v>
      </c>
      <c r="D1155" s="197" t="s">
        <v>1426</v>
      </c>
      <c r="E1155" s="295">
        <v>0.5663716814159292</v>
      </c>
      <c r="F1155" s="176">
        <v>0.1290618255241559</v>
      </c>
      <c r="G1155" s="305">
        <v>102818.45427000002</v>
      </c>
    </row>
    <row r="1156" spans="1:7" ht="36" customHeight="1" x14ac:dyDescent="0.25">
      <c r="A1156" s="7">
        <f t="shared" si="44"/>
        <v>1111</v>
      </c>
      <c r="B1156" s="296" t="s">
        <v>1494</v>
      </c>
      <c r="C1156" s="5">
        <v>100</v>
      </c>
      <c r="D1156" s="197" t="s">
        <v>1426</v>
      </c>
      <c r="E1156" s="295">
        <v>0.71052631578947367</v>
      </c>
      <c r="F1156" s="176">
        <v>0.10759186350184868</v>
      </c>
      <c r="G1156" s="98">
        <v>31927.538670000002</v>
      </c>
    </row>
    <row r="1157" spans="1:7" ht="36" customHeight="1" x14ac:dyDescent="0.25">
      <c r="A1157" s="7">
        <f t="shared" si="44"/>
        <v>1112</v>
      </c>
      <c r="B1157" s="175" t="s">
        <v>1495</v>
      </c>
      <c r="C1157" s="5">
        <v>100</v>
      </c>
      <c r="D1157" s="197" t="s">
        <v>1426</v>
      </c>
      <c r="E1157" s="295">
        <v>0.6957746478873239</v>
      </c>
      <c r="F1157" s="176">
        <v>0.13215688110731516</v>
      </c>
      <c r="G1157" s="98">
        <v>63379.297979999996</v>
      </c>
    </row>
    <row r="1158" spans="1:7" ht="58.9" customHeight="1" x14ac:dyDescent="0.25">
      <c r="A1158" s="7">
        <f t="shared" si="44"/>
        <v>1113</v>
      </c>
      <c r="B1158" s="296" t="s">
        <v>1496</v>
      </c>
      <c r="C1158" s="5">
        <v>100</v>
      </c>
      <c r="D1158" s="197" t="s">
        <v>1426</v>
      </c>
      <c r="E1158" s="295">
        <v>0.58208955223880599</v>
      </c>
      <c r="F1158" s="176">
        <v>0.16750104379764097</v>
      </c>
      <c r="G1158" s="98">
        <v>44388.572999999997</v>
      </c>
    </row>
    <row r="1159" spans="1:7" ht="34.15" customHeight="1" x14ac:dyDescent="0.25">
      <c r="A1159" s="7">
        <f t="shared" si="44"/>
        <v>1114</v>
      </c>
      <c r="B1159" s="175" t="s">
        <v>1497</v>
      </c>
      <c r="C1159" s="5">
        <v>100</v>
      </c>
      <c r="D1159" s="197" t="s">
        <v>1426</v>
      </c>
      <c r="E1159" s="295">
        <v>0.85350318471337583</v>
      </c>
      <c r="F1159" s="176">
        <v>0.13250858600448834</v>
      </c>
      <c r="G1159" s="305">
        <v>29126.438399999999</v>
      </c>
    </row>
    <row r="1160" spans="1:7" ht="42" customHeight="1" x14ac:dyDescent="0.25">
      <c r="A1160" s="7">
        <f t="shared" si="44"/>
        <v>1115</v>
      </c>
      <c r="B1160" s="296" t="s">
        <v>1498</v>
      </c>
      <c r="C1160" s="5">
        <v>100</v>
      </c>
      <c r="D1160" s="197" t="s">
        <v>1426</v>
      </c>
      <c r="E1160" s="295">
        <v>0.80434782608695654</v>
      </c>
      <c r="F1160" s="176">
        <v>0.15579593298179473</v>
      </c>
      <c r="G1160" s="98">
        <v>24848.70191</v>
      </c>
    </row>
    <row r="1161" spans="1:7" ht="54.6" customHeight="1" x14ac:dyDescent="0.25">
      <c r="A1161" s="7">
        <f t="shared" si="44"/>
        <v>1116</v>
      </c>
      <c r="B1161" s="175" t="s">
        <v>1499</v>
      </c>
      <c r="C1161" s="5">
        <v>100</v>
      </c>
      <c r="D1161" s="197" t="s">
        <v>1426</v>
      </c>
      <c r="E1161" s="295">
        <v>0.88652482269503541</v>
      </c>
      <c r="F1161" s="176">
        <v>0.16292236750312772</v>
      </c>
      <c r="G1161" s="305">
        <v>21624.512200000001</v>
      </c>
    </row>
    <row r="1162" spans="1:7" ht="58.9" customHeight="1" x14ac:dyDescent="0.25">
      <c r="A1162" s="7">
        <f t="shared" si="44"/>
        <v>1117</v>
      </c>
      <c r="B1162" s="296" t="s">
        <v>1500</v>
      </c>
      <c r="C1162" s="5">
        <v>100</v>
      </c>
      <c r="D1162" s="197" t="s">
        <v>1426</v>
      </c>
      <c r="E1162" s="295">
        <v>0.68387096774193545</v>
      </c>
      <c r="F1162" s="176">
        <v>0.16822173229005699</v>
      </c>
      <c r="G1162" s="98">
        <v>17167.564079999996</v>
      </c>
    </row>
    <row r="1163" spans="1:7" ht="37.15" customHeight="1" x14ac:dyDescent="0.25">
      <c r="A1163" s="7">
        <f t="shared" si="44"/>
        <v>1118</v>
      </c>
      <c r="B1163" s="175" t="s">
        <v>1501</v>
      </c>
      <c r="C1163" s="5">
        <v>100</v>
      </c>
      <c r="D1163" s="197" t="s">
        <v>1426</v>
      </c>
      <c r="E1163" s="295">
        <v>0.61788617886178865</v>
      </c>
      <c r="F1163" s="176">
        <v>0.12519570928219703</v>
      </c>
      <c r="G1163" s="98">
        <v>16650.799239999997</v>
      </c>
    </row>
    <row r="1164" spans="1:7" ht="36" customHeight="1" x14ac:dyDescent="0.25">
      <c r="A1164" s="7">
        <f t="shared" si="44"/>
        <v>1119</v>
      </c>
      <c r="B1164" s="296" t="s">
        <v>1502</v>
      </c>
      <c r="C1164" s="5">
        <v>100</v>
      </c>
      <c r="D1164" s="197" t="s">
        <v>1426</v>
      </c>
      <c r="E1164" s="295">
        <v>0.82051282051282048</v>
      </c>
      <c r="F1164" s="176">
        <v>0.17013298609407423</v>
      </c>
      <c r="G1164" s="98">
        <v>31953.737000000001</v>
      </c>
    </row>
    <row r="1165" spans="1:7" ht="55.15" customHeight="1" x14ac:dyDescent="0.25">
      <c r="A1165" s="7">
        <f t="shared" si="44"/>
        <v>1120</v>
      </c>
      <c r="B1165" s="175" t="s">
        <v>1503</v>
      </c>
      <c r="C1165" s="5">
        <v>100</v>
      </c>
      <c r="D1165" s="197" t="s">
        <v>1426</v>
      </c>
      <c r="E1165" s="295">
        <v>0.75115207373271886</v>
      </c>
      <c r="F1165" s="176">
        <v>0.10870024566952241</v>
      </c>
      <c r="G1165" s="98">
        <v>35578.754879999993</v>
      </c>
    </row>
    <row r="1166" spans="1:7" ht="45" customHeight="1" x14ac:dyDescent="0.25">
      <c r="A1166" s="7">
        <f t="shared" si="44"/>
        <v>1121</v>
      </c>
      <c r="B1166" s="296" t="s">
        <v>1504</v>
      </c>
      <c r="C1166" s="5">
        <v>100</v>
      </c>
      <c r="D1166" s="197" t="s">
        <v>1426</v>
      </c>
      <c r="E1166" s="295">
        <v>0.90263157894736845</v>
      </c>
      <c r="F1166" s="176">
        <v>0.12263870816356537</v>
      </c>
      <c r="G1166" s="98">
        <v>61080.471399999995</v>
      </c>
    </row>
    <row r="1167" spans="1:7" ht="23.45" customHeight="1" x14ac:dyDescent="0.25">
      <c r="A1167" s="7">
        <f t="shared" si="44"/>
        <v>1122</v>
      </c>
      <c r="B1167" s="175" t="s">
        <v>1505</v>
      </c>
      <c r="C1167" s="5">
        <v>100</v>
      </c>
      <c r="D1167" s="197" t="s">
        <v>1426</v>
      </c>
      <c r="E1167" s="295">
        <v>0.61428571428571432</v>
      </c>
      <c r="F1167" s="176">
        <v>0.16064447260700532</v>
      </c>
      <c r="G1167" s="98">
        <v>17818.741300000002</v>
      </c>
    </row>
    <row r="1168" spans="1:7" ht="39.6" customHeight="1" x14ac:dyDescent="0.25">
      <c r="A1168" s="7">
        <f t="shared" si="44"/>
        <v>1123</v>
      </c>
      <c r="B1168" s="296" t="s">
        <v>1506</v>
      </c>
      <c r="C1168" s="5">
        <v>100</v>
      </c>
      <c r="D1168" s="197" t="s">
        <v>1426</v>
      </c>
      <c r="E1168" s="295">
        <v>0.79264214046822745</v>
      </c>
      <c r="F1168" s="176">
        <v>0.20537006556531112</v>
      </c>
      <c r="G1168" s="98">
        <v>31779.755100000002</v>
      </c>
    </row>
    <row r="1169" spans="1:7" ht="42" customHeight="1" x14ac:dyDescent="0.25">
      <c r="A1169" s="7">
        <f t="shared" si="44"/>
        <v>1124</v>
      </c>
      <c r="B1169" s="175" t="s">
        <v>1507</v>
      </c>
      <c r="C1169" s="5">
        <v>100</v>
      </c>
      <c r="D1169" s="197" t="s">
        <v>1426</v>
      </c>
      <c r="E1169" s="295">
        <v>0.67213114754098358</v>
      </c>
      <c r="F1169" s="176">
        <v>0.11021938765302686</v>
      </c>
      <c r="G1169" s="98">
        <v>64990.903870000002</v>
      </c>
    </row>
    <row r="1170" spans="1:7" ht="53.45" customHeight="1" x14ac:dyDescent="0.25">
      <c r="A1170" s="7">
        <f t="shared" si="44"/>
        <v>1125</v>
      </c>
      <c r="B1170" s="296" t="s">
        <v>1508</v>
      </c>
      <c r="C1170" s="5">
        <v>100</v>
      </c>
      <c r="D1170" s="197" t="s">
        <v>1426</v>
      </c>
      <c r="E1170" s="295">
        <v>0.4845360824742268</v>
      </c>
      <c r="F1170" s="176">
        <v>0.13744026181224611</v>
      </c>
      <c r="G1170" s="98">
        <v>25022.376800000002</v>
      </c>
    </row>
    <row r="1171" spans="1:7" ht="37.15" customHeight="1" x14ac:dyDescent="0.25">
      <c r="A1171" s="7">
        <f t="shared" si="44"/>
        <v>1126</v>
      </c>
      <c r="B1171" s="175" t="s">
        <v>1509</v>
      </c>
      <c r="C1171" s="5">
        <v>100</v>
      </c>
      <c r="D1171" s="197" t="s">
        <v>1426</v>
      </c>
      <c r="E1171" s="295">
        <v>0.75167785234899331</v>
      </c>
      <c r="F1171" s="176">
        <v>0.22505874827442807</v>
      </c>
      <c r="G1171" s="98">
        <v>45049.535299999996</v>
      </c>
    </row>
    <row r="1172" spans="1:7" ht="55.15" customHeight="1" x14ac:dyDescent="0.25">
      <c r="A1172" s="7">
        <f t="shared" si="44"/>
        <v>1127</v>
      </c>
      <c r="B1172" s="296" t="s">
        <v>1510</v>
      </c>
      <c r="C1172" s="5">
        <v>100</v>
      </c>
      <c r="D1172" s="197" t="s">
        <v>1426</v>
      </c>
      <c r="E1172" s="295">
        <v>0.6648351648351648</v>
      </c>
      <c r="F1172" s="176">
        <v>0.13701263592395685</v>
      </c>
      <c r="G1172" s="98">
        <v>24998.356500000002</v>
      </c>
    </row>
    <row r="1173" spans="1:7" ht="54" customHeight="1" x14ac:dyDescent="0.25">
      <c r="A1173" s="7">
        <f t="shared" si="44"/>
        <v>1128</v>
      </c>
      <c r="B1173" s="175" t="s">
        <v>1511</v>
      </c>
      <c r="C1173" s="5">
        <v>100</v>
      </c>
      <c r="D1173" s="197" t="s">
        <v>1426</v>
      </c>
      <c r="E1173" s="295">
        <v>0.72891566265060237</v>
      </c>
      <c r="F1173" s="307">
        <v>0.12525983614922598</v>
      </c>
      <c r="G1173" s="98">
        <v>31322.0887</v>
      </c>
    </row>
    <row r="1174" spans="1:7" ht="28.15" customHeight="1" x14ac:dyDescent="0.25">
      <c r="A1174" s="7">
        <f t="shared" si="44"/>
        <v>1129</v>
      </c>
      <c r="B1174" s="296" t="s">
        <v>1512</v>
      </c>
      <c r="C1174" s="5">
        <v>100</v>
      </c>
      <c r="D1174" s="197" t="s">
        <v>1426</v>
      </c>
      <c r="E1174" s="295">
        <v>0.62051282051282053</v>
      </c>
      <c r="F1174" s="176">
        <v>0.15883109550309427</v>
      </c>
      <c r="G1174" s="98">
        <v>30545.366000000002</v>
      </c>
    </row>
    <row r="1175" spans="1:7" ht="54.6" customHeight="1" x14ac:dyDescent="0.25">
      <c r="A1175" s="7">
        <f t="shared" si="44"/>
        <v>1130</v>
      </c>
      <c r="B1175" s="175" t="s">
        <v>1513</v>
      </c>
      <c r="C1175" s="5">
        <v>100</v>
      </c>
      <c r="D1175" s="197" t="s">
        <v>1426</v>
      </c>
      <c r="E1175" s="295">
        <v>0.54520547945205478</v>
      </c>
      <c r="F1175" s="176">
        <v>0.18643550678132081</v>
      </c>
      <c r="G1175" s="98">
        <v>35304.897169999997</v>
      </c>
    </row>
    <row r="1176" spans="1:7" ht="52.9" customHeight="1" x14ac:dyDescent="0.25">
      <c r="A1176" s="7">
        <f t="shared" si="44"/>
        <v>1131</v>
      </c>
      <c r="B1176" s="296" t="s">
        <v>1514</v>
      </c>
      <c r="C1176" s="5">
        <v>100</v>
      </c>
      <c r="D1176" s="197" t="s">
        <v>1426</v>
      </c>
      <c r="E1176" s="295">
        <v>0.68404907975460127</v>
      </c>
      <c r="F1176" s="176">
        <v>0.16195101851681681</v>
      </c>
      <c r="G1176" s="98">
        <v>33389.835079999997</v>
      </c>
    </row>
    <row r="1177" spans="1:7" ht="51" customHeight="1" x14ac:dyDescent="0.25">
      <c r="A1177" s="7">
        <f t="shared" si="44"/>
        <v>1132</v>
      </c>
      <c r="B1177" s="175" t="s">
        <v>1515</v>
      </c>
      <c r="C1177" s="5">
        <v>100</v>
      </c>
      <c r="D1177" s="197" t="s">
        <v>1426</v>
      </c>
      <c r="E1177" s="295">
        <v>0.75766871165644167</v>
      </c>
      <c r="F1177" s="176">
        <v>0.21107235725676265</v>
      </c>
      <c r="G1177" s="98">
        <v>29755.9022</v>
      </c>
    </row>
    <row r="1178" spans="1:7" ht="41.45" customHeight="1" x14ac:dyDescent="0.25">
      <c r="A1178" s="7">
        <f t="shared" si="44"/>
        <v>1133</v>
      </c>
      <c r="B1178" s="296" t="s">
        <v>1516</v>
      </c>
      <c r="C1178" s="5">
        <v>100</v>
      </c>
      <c r="D1178" s="197" t="s">
        <v>1426</v>
      </c>
      <c r="E1178" s="295">
        <v>0.78947368421052633</v>
      </c>
      <c r="F1178" s="176">
        <v>0.21842460556919852</v>
      </c>
      <c r="G1178" s="98">
        <v>34639.650600000001</v>
      </c>
    </row>
    <row r="1179" spans="1:7" ht="53.25" customHeight="1" x14ac:dyDescent="0.25">
      <c r="A1179" s="7">
        <f t="shared" si="44"/>
        <v>1134</v>
      </c>
      <c r="B1179" s="175" t="s">
        <v>1517</v>
      </c>
      <c r="C1179" s="5">
        <v>100</v>
      </c>
      <c r="D1179" s="197" t="s">
        <v>1426</v>
      </c>
      <c r="E1179" s="295">
        <v>0.91666666666666663</v>
      </c>
      <c r="F1179" s="176">
        <v>0.13607512737619998</v>
      </c>
      <c r="G1179" s="98">
        <v>29069.748500000002</v>
      </c>
    </row>
    <row r="1180" spans="1:7" ht="44.45" customHeight="1" x14ac:dyDescent="0.25">
      <c r="A1180" s="7">
        <f t="shared" si="44"/>
        <v>1135</v>
      </c>
      <c r="B1180" s="296" t="s">
        <v>1518</v>
      </c>
      <c r="C1180" s="5">
        <v>100</v>
      </c>
      <c r="D1180" s="197" t="s">
        <v>1426</v>
      </c>
      <c r="E1180" s="295">
        <v>0.89211618257261416</v>
      </c>
      <c r="F1180" s="176">
        <v>0.16165438883062877</v>
      </c>
      <c r="G1180" s="98">
        <v>37055.379959999998</v>
      </c>
    </row>
    <row r="1181" spans="1:7" ht="37.9" customHeight="1" x14ac:dyDescent="0.25">
      <c r="A1181" s="7">
        <f t="shared" si="44"/>
        <v>1136</v>
      </c>
      <c r="B1181" s="175" t="s">
        <v>1519</v>
      </c>
      <c r="C1181" s="5">
        <v>100</v>
      </c>
      <c r="D1181" s="197" t="s">
        <v>1426</v>
      </c>
      <c r="E1181" s="295">
        <v>0.59451219512195119</v>
      </c>
      <c r="F1181" s="176">
        <v>0.14759977039648497</v>
      </c>
      <c r="G1181" s="98">
        <v>38079.149890000008</v>
      </c>
    </row>
    <row r="1182" spans="1:7" ht="33" customHeight="1" x14ac:dyDescent="0.25">
      <c r="A1182" s="7">
        <f t="shared" si="44"/>
        <v>1137</v>
      </c>
      <c r="B1182" s="296" t="s">
        <v>1520</v>
      </c>
      <c r="C1182" s="5">
        <v>100</v>
      </c>
      <c r="D1182" s="197" t="s">
        <v>1426</v>
      </c>
      <c r="E1182" s="295">
        <v>0.74476987447698739</v>
      </c>
      <c r="F1182" s="176">
        <v>0.153942787386111</v>
      </c>
      <c r="G1182" s="98">
        <v>57001.951820000002</v>
      </c>
    </row>
    <row r="1183" spans="1:7" ht="42" customHeight="1" x14ac:dyDescent="0.25">
      <c r="A1183" s="7">
        <f t="shared" si="44"/>
        <v>1138</v>
      </c>
      <c r="B1183" s="175" t="s">
        <v>1521</v>
      </c>
      <c r="C1183" s="5">
        <v>100</v>
      </c>
      <c r="D1183" s="197" t="s">
        <v>1426</v>
      </c>
      <c r="E1183" s="295">
        <v>0.70136986301369864</v>
      </c>
      <c r="F1183" s="176">
        <v>0.16592671287939376</v>
      </c>
      <c r="G1183" s="98">
        <v>46837.250260000001</v>
      </c>
    </row>
    <row r="1184" spans="1:7" ht="41.45" customHeight="1" x14ac:dyDescent="0.25">
      <c r="A1184" s="7">
        <f t="shared" si="44"/>
        <v>1139</v>
      </c>
      <c r="B1184" s="296" t="s">
        <v>1522</v>
      </c>
      <c r="C1184" s="5">
        <v>100</v>
      </c>
      <c r="D1184" s="197" t="s">
        <v>1426</v>
      </c>
      <c r="E1184" s="295">
        <v>0.64723032069970843</v>
      </c>
      <c r="F1184" s="176">
        <v>0.18796687884764618</v>
      </c>
      <c r="G1184" s="98">
        <v>36190.275399999999</v>
      </c>
    </row>
    <row r="1185" spans="1:7" ht="48" customHeight="1" x14ac:dyDescent="0.25">
      <c r="A1185" s="7">
        <f t="shared" si="44"/>
        <v>1140</v>
      </c>
      <c r="B1185" s="175" t="s">
        <v>1523</v>
      </c>
      <c r="C1185" s="5">
        <v>100</v>
      </c>
      <c r="D1185" s="197" t="s">
        <v>1426</v>
      </c>
      <c r="E1185" s="295">
        <v>0.65296803652968038</v>
      </c>
      <c r="F1185" s="176">
        <v>0.16251791604648502</v>
      </c>
      <c r="G1185" s="98">
        <v>30847.322800000002</v>
      </c>
    </row>
    <row r="1186" spans="1:7" ht="39" customHeight="1" x14ac:dyDescent="0.25">
      <c r="A1186" s="7">
        <f t="shared" si="44"/>
        <v>1141</v>
      </c>
      <c r="B1186" s="296" t="s">
        <v>1524</v>
      </c>
      <c r="C1186" s="5">
        <v>100</v>
      </c>
      <c r="D1186" s="197" t="s">
        <v>1426</v>
      </c>
      <c r="E1186" s="295">
        <v>0.77031802120141346</v>
      </c>
      <c r="F1186" s="176">
        <v>0.22997694357826803</v>
      </c>
      <c r="G1186" s="98">
        <v>29861.329320000001</v>
      </c>
    </row>
    <row r="1187" spans="1:7" ht="37.9" customHeight="1" x14ac:dyDescent="0.25">
      <c r="A1187" s="7">
        <f t="shared" si="44"/>
        <v>1142</v>
      </c>
      <c r="B1187" s="175" t="s">
        <v>1525</v>
      </c>
      <c r="C1187" s="5">
        <v>100</v>
      </c>
      <c r="D1187" s="197" t="s">
        <v>1426</v>
      </c>
      <c r="E1187" s="295">
        <v>0.38910505836575876</v>
      </c>
      <c r="F1187" s="176">
        <v>0.16852892793494967</v>
      </c>
      <c r="G1187" s="98">
        <v>31954.40193</v>
      </c>
    </row>
    <row r="1188" spans="1:7" ht="49.15" customHeight="1" x14ac:dyDescent="0.25">
      <c r="A1188" s="7">
        <f t="shared" si="44"/>
        <v>1143</v>
      </c>
      <c r="B1188" s="40" t="s">
        <v>1526</v>
      </c>
      <c r="C1188" s="5">
        <v>100</v>
      </c>
      <c r="D1188" s="197" t="s">
        <v>1426</v>
      </c>
      <c r="E1188" s="295">
        <v>0.83935018050541521</v>
      </c>
      <c r="F1188" s="176">
        <v>0.2355290687602587</v>
      </c>
      <c r="G1188" s="98">
        <v>55169.501200000006</v>
      </c>
    </row>
    <row r="1189" spans="1:7" ht="34.9" customHeight="1" x14ac:dyDescent="0.25">
      <c r="A1189" s="7">
        <f t="shared" si="44"/>
        <v>1144</v>
      </c>
      <c r="B1189" s="40" t="s">
        <v>1527</v>
      </c>
      <c r="C1189" s="52">
        <v>100</v>
      </c>
      <c r="D1189" s="197" t="s">
        <v>1426</v>
      </c>
      <c r="E1189" s="295">
        <v>0.79819004524886883</v>
      </c>
      <c r="F1189" s="176">
        <v>0.22267005363489489</v>
      </c>
      <c r="G1189" s="98">
        <v>103452.60836</v>
      </c>
    </row>
    <row r="1190" spans="1:7" ht="49.15" customHeight="1" x14ac:dyDescent="0.25">
      <c r="A1190" s="7">
        <f t="shared" si="44"/>
        <v>1145</v>
      </c>
      <c r="B1190" s="296" t="s">
        <v>1528</v>
      </c>
      <c r="C1190" s="5">
        <v>100</v>
      </c>
      <c r="D1190" s="197" t="s">
        <v>1426</v>
      </c>
      <c r="E1190" s="295">
        <v>0.69987228607918262</v>
      </c>
      <c r="F1190" s="176">
        <v>0.1951370851005193</v>
      </c>
      <c r="G1190" s="98">
        <v>80622.410879999996</v>
      </c>
    </row>
    <row r="1191" spans="1:7" ht="37.9" customHeight="1" x14ac:dyDescent="0.25">
      <c r="A1191" s="7">
        <f t="shared" si="44"/>
        <v>1146</v>
      </c>
      <c r="B1191" s="175" t="s">
        <v>1529</v>
      </c>
      <c r="C1191" s="5">
        <v>100</v>
      </c>
      <c r="D1191" s="197" t="s">
        <v>1426</v>
      </c>
      <c r="E1191" s="295">
        <v>0.47467166979362102</v>
      </c>
      <c r="F1191" s="176">
        <v>0.21441302257587569</v>
      </c>
      <c r="G1191" s="98">
        <v>101941.45002</v>
      </c>
    </row>
    <row r="1192" spans="1:7" ht="43.9" customHeight="1" x14ac:dyDescent="0.25">
      <c r="A1192" s="7">
        <f t="shared" si="44"/>
        <v>1147</v>
      </c>
      <c r="B1192" s="296" t="s">
        <v>1530</v>
      </c>
      <c r="C1192" s="5">
        <v>100</v>
      </c>
      <c r="D1192" s="197" t="s">
        <v>1426</v>
      </c>
      <c r="E1192" s="295">
        <v>0.77316293929712465</v>
      </c>
      <c r="F1192" s="176">
        <v>0.27211264000969326</v>
      </c>
      <c r="G1192" s="305">
        <v>27908.790199999999</v>
      </c>
    </row>
    <row r="1193" spans="1:7" ht="43.9" customHeight="1" x14ac:dyDescent="0.25">
      <c r="A1193" s="7">
        <f t="shared" si="44"/>
        <v>1148</v>
      </c>
      <c r="B1193" s="175" t="s">
        <v>1531</v>
      </c>
      <c r="C1193" s="5">
        <v>100</v>
      </c>
      <c r="D1193" s="197" t="s">
        <v>1426</v>
      </c>
      <c r="E1193" s="295">
        <v>0.63798219584569738</v>
      </c>
      <c r="F1193" s="176">
        <v>0.24144903070889812</v>
      </c>
      <c r="G1193" s="98">
        <v>62472.071960000001</v>
      </c>
    </row>
    <row r="1194" spans="1:7" ht="59.45" customHeight="1" x14ac:dyDescent="0.25">
      <c r="A1194" s="7">
        <f t="shared" si="44"/>
        <v>1149</v>
      </c>
      <c r="B1194" s="296" t="s">
        <v>1532</v>
      </c>
      <c r="C1194" s="5">
        <v>100</v>
      </c>
      <c r="D1194" s="197" t="s">
        <v>1426</v>
      </c>
      <c r="E1194" s="295">
        <v>0.67182130584192434</v>
      </c>
      <c r="F1194" s="176">
        <v>0.19185779032136918</v>
      </c>
      <c r="G1194" s="98">
        <v>57763.11292</v>
      </c>
    </row>
    <row r="1195" spans="1:7" ht="57" customHeight="1" x14ac:dyDescent="0.25">
      <c r="A1195" s="7">
        <f t="shared" si="44"/>
        <v>1150</v>
      </c>
      <c r="B1195" s="175" t="s">
        <v>1533</v>
      </c>
      <c r="C1195" s="5">
        <v>100</v>
      </c>
      <c r="D1195" s="197" t="s">
        <v>1426</v>
      </c>
      <c r="E1195" s="295">
        <v>0.66307277628032346</v>
      </c>
      <c r="F1195" s="176">
        <v>0.18215685467659504</v>
      </c>
      <c r="G1195" s="98">
        <v>35894.02936</v>
      </c>
    </row>
    <row r="1196" spans="1:7" ht="57" customHeight="1" x14ac:dyDescent="0.25">
      <c r="A1196" s="7">
        <f t="shared" si="44"/>
        <v>1151</v>
      </c>
      <c r="B1196" s="296" t="s">
        <v>1534</v>
      </c>
      <c r="C1196" s="5">
        <v>100</v>
      </c>
      <c r="D1196" s="197" t="s">
        <v>1426</v>
      </c>
      <c r="E1196" s="295">
        <v>0.8861671469740634</v>
      </c>
      <c r="F1196" s="176">
        <v>0.23485536609696445</v>
      </c>
      <c r="G1196" s="98">
        <v>60565.87472</v>
      </c>
    </row>
    <row r="1197" spans="1:7" ht="34.9" customHeight="1" x14ac:dyDescent="0.25">
      <c r="A1197" s="7">
        <f t="shared" si="44"/>
        <v>1152</v>
      </c>
      <c r="B1197" s="175" t="s">
        <v>1535</v>
      </c>
      <c r="C1197" s="5">
        <v>100</v>
      </c>
      <c r="D1197" s="197" t="s">
        <v>1426</v>
      </c>
      <c r="E1197" s="295">
        <v>0.66176470588235292</v>
      </c>
      <c r="F1197" s="176">
        <v>0.22916290681544271</v>
      </c>
      <c r="G1197" s="98">
        <v>36466.419500000004</v>
      </c>
    </row>
    <row r="1198" spans="1:7" ht="57.6" customHeight="1" x14ac:dyDescent="0.25">
      <c r="A1198" s="7">
        <f t="shared" si="44"/>
        <v>1153</v>
      </c>
      <c r="B1198" s="296" t="s">
        <v>1536</v>
      </c>
      <c r="C1198" s="5">
        <v>100</v>
      </c>
      <c r="D1198" s="197" t="s">
        <v>1426</v>
      </c>
      <c r="E1198" s="176">
        <v>0.92307692307692313</v>
      </c>
      <c r="F1198" s="306">
        <v>0.19915388761918473</v>
      </c>
      <c r="G1198" s="98">
        <v>58638.788559999994</v>
      </c>
    </row>
    <row r="1199" spans="1:7" ht="31.9" customHeight="1" x14ac:dyDescent="0.25">
      <c r="A1199" s="7">
        <f t="shared" si="44"/>
        <v>1154</v>
      </c>
      <c r="B1199" s="175" t="s">
        <v>1537</v>
      </c>
      <c r="C1199" s="5">
        <v>100</v>
      </c>
      <c r="D1199" s="197" t="s">
        <v>1426</v>
      </c>
      <c r="E1199" s="176">
        <v>0.96913580246913578</v>
      </c>
      <c r="F1199" s="176">
        <v>0.18856990308183641</v>
      </c>
      <c r="G1199" s="98">
        <v>21123.451059999999</v>
      </c>
    </row>
    <row r="1200" spans="1:7" ht="37.15" customHeight="1" x14ac:dyDescent="0.25">
      <c r="A1200" s="7">
        <f t="shared" si="44"/>
        <v>1155</v>
      </c>
      <c r="B1200" s="38" t="s">
        <v>1538</v>
      </c>
      <c r="C1200" s="5">
        <v>100</v>
      </c>
      <c r="D1200" s="41" t="s">
        <v>1539</v>
      </c>
      <c r="E1200" s="308">
        <v>0.65580985915492962</v>
      </c>
      <c r="F1200" s="309">
        <v>0.11070061226769923</v>
      </c>
      <c r="G1200" s="91">
        <v>75782.600000000006</v>
      </c>
    </row>
    <row r="1201" spans="1:7" ht="45" customHeight="1" x14ac:dyDescent="0.25">
      <c r="A1201" s="7">
        <f t="shared" si="44"/>
        <v>1156</v>
      </c>
      <c r="B1201" s="38" t="s">
        <v>1540</v>
      </c>
      <c r="C1201" s="52">
        <v>100</v>
      </c>
      <c r="D1201" s="39" t="s">
        <v>1539</v>
      </c>
      <c r="E1201" s="309">
        <v>0.95593220338983054</v>
      </c>
      <c r="F1201" s="308">
        <v>0.12778848563800616</v>
      </c>
      <c r="G1201" s="91">
        <v>56584.2</v>
      </c>
    </row>
    <row r="1202" spans="1:7" ht="58.15" customHeight="1" x14ac:dyDescent="0.25">
      <c r="A1202" s="7">
        <f t="shared" si="44"/>
        <v>1157</v>
      </c>
      <c r="B1202" s="38" t="s">
        <v>1541</v>
      </c>
      <c r="C1202" s="5">
        <v>100</v>
      </c>
      <c r="D1202" s="41" t="s">
        <v>1539</v>
      </c>
      <c r="E1202" s="308">
        <v>0.40730067243035545</v>
      </c>
      <c r="F1202" s="309">
        <v>6.8829475189800204E-2</v>
      </c>
      <c r="G1202" s="91">
        <v>68404.2</v>
      </c>
    </row>
    <row r="1203" spans="1:7" ht="32.450000000000003" customHeight="1" x14ac:dyDescent="0.25">
      <c r="A1203" s="7">
        <f t="shared" si="44"/>
        <v>1158</v>
      </c>
      <c r="B1203" s="38" t="s">
        <v>1542</v>
      </c>
      <c r="C1203" s="52">
        <v>100</v>
      </c>
      <c r="D1203" s="39" t="s">
        <v>1539</v>
      </c>
      <c r="E1203" s="309">
        <v>0.443898753305629</v>
      </c>
      <c r="F1203" s="308">
        <v>0.12837440914571108</v>
      </c>
      <c r="G1203" s="91">
        <v>181061.9</v>
      </c>
    </row>
    <row r="1204" spans="1:7" ht="57" customHeight="1" x14ac:dyDescent="0.25">
      <c r="A1204" s="7">
        <f t="shared" si="44"/>
        <v>1159</v>
      </c>
      <c r="B1204" s="38" t="s">
        <v>1543</v>
      </c>
      <c r="C1204" s="5">
        <v>100</v>
      </c>
      <c r="D1204" s="41" t="s">
        <v>1539</v>
      </c>
      <c r="E1204" s="308">
        <v>1</v>
      </c>
      <c r="F1204" s="309">
        <v>6.0155548786179791E-2</v>
      </c>
      <c r="G1204" s="91">
        <v>69089.2</v>
      </c>
    </row>
    <row r="1205" spans="1:7" ht="43.9" customHeight="1" x14ac:dyDescent="0.25">
      <c r="A1205" s="7">
        <f t="shared" si="44"/>
        <v>1160</v>
      </c>
      <c r="B1205" s="38" t="s">
        <v>1544</v>
      </c>
      <c r="C1205" s="52">
        <v>100</v>
      </c>
      <c r="D1205" s="39" t="s">
        <v>1539</v>
      </c>
      <c r="E1205" s="309">
        <v>0.79736408566721584</v>
      </c>
      <c r="F1205" s="308">
        <v>0.17797474608010355</v>
      </c>
      <c r="G1205" s="91">
        <v>43901.4</v>
      </c>
    </row>
    <row r="1206" spans="1:7" ht="43.9" customHeight="1" x14ac:dyDescent="0.25">
      <c r="A1206" s="7">
        <f t="shared" si="44"/>
        <v>1161</v>
      </c>
      <c r="B1206" s="38" t="s">
        <v>1545</v>
      </c>
      <c r="C1206" s="5">
        <v>100</v>
      </c>
      <c r="D1206" s="41" t="s">
        <v>1539</v>
      </c>
      <c r="E1206" s="308">
        <v>0.4234354194407457</v>
      </c>
      <c r="F1206" s="309">
        <v>0.14906368576501383</v>
      </c>
      <c r="G1206" s="91">
        <v>55251.1</v>
      </c>
    </row>
    <row r="1207" spans="1:7" ht="37.15" customHeight="1" x14ac:dyDescent="0.25">
      <c r="A1207" s="7">
        <f t="shared" si="44"/>
        <v>1162</v>
      </c>
      <c r="B1207" s="38" t="s">
        <v>1546</v>
      </c>
      <c r="C1207" s="52">
        <v>100</v>
      </c>
      <c r="D1207" s="39" t="s">
        <v>1539</v>
      </c>
      <c r="E1207" s="309">
        <v>1</v>
      </c>
      <c r="F1207" s="308">
        <v>0.14987621004196616</v>
      </c>
      <c r="G1207" s="91">
        <v>81765.8</v>
      </c>
    </row>
    <row r="1208" spans="1:7" ht="53.45" customHeight="1" x14ac:dyDescent="0.25">
      <c r="A1208" s="7">
        <f t="shared" si="44"/>
        <v>1163</v>
      </c>
      <c r="B1208" s="38" t="s">
        <v>1547</v>
      </c>
      <c r="C1208" s="5">
        <v>100</v>
      </c>
      <c r="D1208" s="41" t="s">
        <v>1539</v>
      </c>
      <c r="E1208" s="308">
        <v>0.69904761904761903</v>
      </c>
      <c r="F1208" s="309">
        <v>8.2644219669769092E-2</v>
      </c>
      <c r="G1208" s="91">
        <v>61123.9</v>
      </c>
    </row>
    <row r="1209" spans="1:7" ht="35.450000000000003" customHeight="1" x14ac:dyDescent="0.25">
      <c r="A1209" s="7">
        <f t="shared" si="44"/>
        <v>1164</v>
      </c>
      <c r="B1209" s="38" t="s">
        <v>1548</v>
      </c>
      <c r="C1209" s="52">
        <v>100</v>
      </c>
      <c r="D1209" s="39" t="s">
        <v>1539</v>
      </c>
      <c r="E1209" s="309">
        <v>0.63430079155672825</v>
      </c>
      <c r="F1209" s="308">
        <v>9.3578600586703642E-2</v>
      </c>
      <c r="G1209" s="91">
        <v>123813.7</v>
      </c>
    </row>
    <row r="1210" spans="1:7" ht="51" customHeight="1" x14ac:dyDescent="0.25">
      <c r="A1210" s="7">
        <f t="shared" si="44"/>
        <v>1165</v>
      </c>
      <c r="B1210" s="38" t="s">
        <v>1549</v>
      </c>
      <c r="C1210" s="5">
        <v>100</v>
      </c>
      <c r="D1210" s="41" t="s">
        <v>1539</v>
      </c>
      <c r="E1210" s="308">
        <v>0.48098974049487025</v>
      </c>
      <c r="F1210" s="309">
        <v>0.1102242308104755</v>
      </c>
      <c r="G1210" s="91">
        <v>81722</v>
      </c>
    </row>
    <row r="1211" spans="1:7" ht="49.15" customHeight="1" x14ac:dyDescent="0.25">
      <c r="A1211" s="7">
        <f t="shared" si="44"/>
        <v>1166</v>
      </c>
      <c r="B1211" s="38" t="s">
        <v>1550</v>
      </c>
      <c r="C1211" s="52">
        <v>100</v>
      </c>
      <c r="D1211" s="39" t="s">
        <v>1539</v>
      </c>
      <c r="E1211" s="309">
        <v>0.97499999999999998</v>
      </c>
      <c r="F1211" s="308">
        <v>3.092000537312023E-2</v>
      </c>
      <c r="G1211" s="91">
        <v>53989.4</v>
      </c>
    </row>
    <row r="1212" spans="1:7" ht="48.6" customHeight="1" x14ac:dyDescent="0.25">
      <c r="A1212" s="7">
        <f t="shared" si="44"/>
        <v>1167</v>
      </c>
      <c r="B1212" s="38" t="s">
        <v>1551</v>
      </c>
      <c r="C1212" s="5">
        <v>100</v>
      </c>
      <c r="D1212" s="41" t="s">
        <v>1539</v>
      </c>
      <c r="E1212" s="308">
        <v>0.22598556357579122</v>
      </c>
      <c r="F1212" s="309">
        <v>3.538621396323538E-2</v>
      </c>
      <c r="G1212" s="91">
        <v>103593.60000000001</v>
      </c>
    </row>
    <row r="1213" spans="1:7" ht="52.9" customHeight="1" x14ac:dyDescent="0.25">
      <c r="A1213" s="7">
        <f t="shared" si="44"/>
        <v>1168</v>
      </c>
      <c r="B1213" s="38" t="s">
        <v>1552</v>
      </c>
      <c r="C1213" s="52">
        <v>100</v>
      </c>
      <c r="D1213" s="39" t="s">
        <v>1539</v>
      </c>
      <c r="E1213" s="309">
        <v>0.76293622141997597</v>
      </c>
      <c r="F1213" s="308">
        <v>3.1404191644752721E-2</v>
      </c>
      <c r="G1213" s="91">
        <v>53521.599999999999</v>
      </c>
    </row>
    <row r="1214" spans="1:7" ht="43.9" customHeight="1" x14ac:dyDescent="0.25">
      <c r="A1214" s="7">
        <f t="shared" si="44"/>
        <v>1169</v>
      </c>
      <c r="B1214" s="38" t="s">
        <v>1553</v>
      </c>
      <c r="C1214" s="5">
        <v>100</v>
      </c>
      <c r="D1214" s="41" t="s">
        <v>1539</v>
      </c>
      <c r="E1214" s="308">
        <v>0.87108013937282225</v>
      </c>
      <c r="F1214" s="309">
        <v>3.3309599066473128E-2</v>
      </c>
      <c r="G1214" s="91">
        <v>64074.2</v>
      </c>
    </row>
    <row r="1215" spans="1:7" ht="37.9" customHeight="1" x14ac:dyDescent="0.25">
      <c r="A1215" s="7">
        <f t="shared" si="44"/>
        <v>1170</v>
      </c>
      <c r="B1215" s="38" t="s">
        <v>1554</v>
      </c>
      <c r="C1215" s="52">
        <v>100</v>
      </c>
      <c r="D1215" s="39" t="s">
        <v>1539</v>
      </c>
      <c r="E1215" s="309">
        <v>5.3072625698324022E-2</v>
      </c>
      <c r="F1215" s="308">
        <v>1.9825955200980294E-2</v>
      </c>
      <c r="G1215" s="91">
        <v>67474.600000000006</v>
      </c>
    </row>
    <row r="1216" spans="1:7" ht="49.15" customHeight="1" x14ac:dyDescent="0.25">
      <c r="A1216" s="7">
        <f t="shared" si="44"/>
        <v>1171</v>
      </c>
      <c r="B1216" s="38" t="s">
        <v>1555</v>
      </c>
      <c r="C1216" s="5">
        <v>100</v>
      </c>
      <c r="D1216" s="41" t="s">
        <v>1539</v>
      </c>
      <c r="E1216" s="308">
        <v>0.5130759651307597</v>
      </c>
      <c r="F1216" s="309">
        <v>2.1130690181068612E-2</v>
      </c>
      <c r="G1216" s="91">
        <v>50445</v>
      </c>
    </row>
    <row r="1217" spans="1:7" ht="38.450000000000003" customHeight="1" x14ac:dyDescent="0.25">
      <c r="A1217" s="7">
        <f t="shared" ref="A1217:A1280" si="45">A1216+1</f>
        <v>1172</v>
      </c>
      <c r="B1217" s="38" t="s">
        <v>1556</v>
      </c>
      <c r="C1217" s="52">
        <v>100</v>
      </c>
      <c r="D1217" s="39" t="s">
        <v>1539</v>
      </c>
      <c r="E1217" s="309">
        <v>0.1012396694214876</v>
      </c>
      <c r="F1217" s="310">
        <v>2.0411416283167894E-2</v>
      </c>
      <c r="G1217" s="129">
        <v>61753.3</v>
      </c>
    </row>
    <row r="1218" spans="1:7" ht="40.15" customHeight="1" x14ac:dyDescent="0.25">
      <c r="A1218" s="7">
        <f t="shared" si="45"/>
        <v>1173</v>
      </c>
      <c r="B1218" s="38" t="s">
        <v>1557</v>
      </c>
      <c r="C1218" s="5">
        <v>100</v>
      </c>
      <c r="D1218" s="41" t="s">
        <v>1539</v>
      </c>
      <c r="E1218" s="308">
        <v>1.0014164305949009</v>
      </c>
      <c r="F1218" s="311">
        <v>6.3092910009467706E-2</v>
      </c>
      <c r="G1218" s="129">
        <v>54485.9</v>
      </c>
    </row>
    <row r="1219" spans="1:7" ht="48" customHeight="1" x14ac:dyDescent="0.25">
      <c r="A1219" s="7">
        <f t="shared" si="45"/>
        <v>1174</v>
      </c>
      <c r="B1219" s="38" t="s">
        <v>1558</v>
      </c>
      <c r="C1219" s="52">
        <v>100</v>
      </c>
      <c r="D1219" s="39" t="s">
        <v>1539</v>
      </c>
      <c r="E1219" s="309">
        <v>0.57621621621621621</v>
      </c>
      <c r="F1219" s="310">
        <v>4.5464872515456389E-2</v>
      </c>
      <c r="G1219" s="129">
        <v>56558.2</v>
      </c>
    </row>
    <row r="1220" spans="1:7" ht="33.6" customHeight="1" x14ac:dyDescent="0.25">
      <c r="A1220" s="7">
        <f t="shared" si="45"/>
        <v>1175</v>
      </c>
      <c r="B1220" s="38" t="s">
        <v>1559</v>
      </c>
      <c r="C1220" s="5">
        <v>100</v>
      </c>
      <c r="D1220" s="41" t="s">
        <v>1539</v>
      </c>
      <c r="E1220" s="308">
        <v>0.61595273264401773</v>
      </c>
      <c r="F1220" s="311">
        <v>4.6261755887230582E-2</v>
      </c>
      <c r="G1220" s="129">
        <v>84222.399999999994</v>
      </c>
    </row>
    <row r="1221" spans="1:7" ht="37.15" customHeight="1" x14ac:dyDescent="0.25">
      <c r="A1221" s="7">
        <f t="shared" si="45"/>
        <v>1176</v>
      </c>
      <c r="B1221" s="38" t="s">
        <v>1560</v>
      </c>
      <c r="C1221" s="52">
        <v>100</v>
      </c>
      <c r="D1221" s="39" t="s">
        <v>1539</v>
      </c>
      <c r="E1221" s="309">
        <v>0.23537604456824512</v>
      </c>
      <c r="F1221" s="310">
        <v>1.8879550696876968E-2</v>
      </c>
      <c r="G1221" s="129">
        <v>57072.1</v>
      </c>
    </row>
    <row r="1222" spans="1:7" ht="40.15" customHeight="1" x14ac:dyDescent="0.25">
      <c r="A1222" s="7">
        <f t="shared" si="45"/>
        <v>1177</v>
      </c>
      <c r="B1222" s="38" t="s">
        <v>1561</v>
      </c>
      <c r="C1222" s="5">
        <v>100</v>
      </c>
      <c r="D1222" s="41" t="s">
        <v>1539</v>
      </c>
      <c r="E1222" s="308">
        <v>0.362086258776329</v>
      </c>
      <c r="F1222" s="311">
        <v>3.6010333287703533E-2</v>
      </c>
      <c r="G1222" s="129">
        <v>67110.399999999994</v>
      </c>
    </row>
    <row r="1223" spans="1:7" ht="37.9" customHeight="1" x14ac:dyDescent="0.25">
      <c r="A1223" s="7">
        <f t="shared" si="45"/>
        <v>1178</v>
      </c>
      <c r="B1223" s="38" t="s">
        <v>1562</v>
      </c>
      <c r="C1223" s="52">
        <v>100</v>
      </c>
      <c r="D1223" s="39" t="s">
        <v>1539</v>
      </c>
      <c r="E1223" s="312">
        <v>0.15506607929515417</v>
      </c>
      <c r="F1223" s="313">
        <v>1.8285024946577355E-2</v>
      </c>
      <c r="G1223" s="129">
        <v>64790.9</v>
      </c>
    </row>
    <row r="1224" spans="1:7" ht="39" customHeight="1" x14ac:dyDescent="0.25">
      <c r="A1224" s="7">
        <f t="shared" si="45"/>
        <v>1179</v>
      </c>
      <c r="B1224" s="38" t="s">
        <v>1563</v>
      </c>
      <c r="C1224" s="5">
        <v>100</v>
      </c>
      <c r="D1224" s="41" t="s">
        <v>1539</v>
      </c>
      <c r="E1224" s="314">
        <v>0.48745519713261648</v>
      </c>
      <c r="F1224" s="315">
        <v>2.4225454383551503E-2</v>
      </c>
      <c r="G1224" s="129">
        <v>41980.6</v>
      </c>
    </row>
    <row r="1225" spans="1:7" ht="35.450000000000003" customHeight="1" x14ac:dyDescent="0.25">
      <c r="A1225" s="7">
        <f t="shared" si="45"/>
        <v>1180</v>
      </c>
      <c r="B1225" s="38" t="s">
        <v>1564</v>
      </c>
      <c r="C1225" s="52">
        <v>100</v>
      </c>
      <c r="D1225" s="39" t="s">
        <v>1539</v>
      </c>
      <c r="E1225" s="312">
        <v>1</v>
      </c>
      <c r="F1225" s="313">
        <v>5.0383789369294329E-2</v>
      </c>
      <c r="G1225" s="129">
        <v>48569.1</v>
      </c>
    </row>
    <row r="1226" spans="1:7" ht="39" customHeight="1" x14ac:dyDescent="0.25">
      <c r="A1226" s="7">
        <f t="shared" si="45"/>
        <v>1181</v>
      </c>
      <c r="B1226" s="38" t="s">
        <v>1565</v>
      </c>
      <c r="C1226" s="5">
        <v>100</v>
      </c>
      <c r="D1226" s="1" t="s">
        <v>1539</v>
      </c>
      <c r="E1226" s="308">
        <v>0.3339253996447602</v>
      </c>
      <c r="F1226" s="311">
        <v>6.724635490512032E-2</v>
      </c>
      <c r="G1226" s="129">
        <v>69452.2</v>
      </c>
    </row>
    <row r="1227" spans="1:7" ht="35.450000000000003" customHeight="1" x14ac:dyDescent="0.25">
      <c r="A1227" s="7">
        <f t="shared" si="45"/>
        <v>1182</v>
      </c>
      <c r="B1227" s="38" t="s">
        <v>1566</v>
      </c>
      <c r="C1227" s="52">
        <v>100</v>
      </c>
      <c r="D1227" s="4" t="s">
        <v>1539</v>
      </c>
      <c r="E1227" s="309">
        <v>0.65333333333333332</v>
      </c>
      <c r="F1227" s="310">
        <v>4.8991801136528013E-2</v>
      </c>
      <c r="G1227" s="129">
        <v>61424.2</v>
      </c>
    </row>
    <row r="1228" spans="1:7" ht="39" customHeight="1" x14ac:dyDescent="0.25">
      <c r="A1228" s="7">
        <f t="shared" si="45"/>
        <v>1183</v>
      </c>
      <c r="B1228" s="38" t="s">
        <v>1567</v>
      </c>
      <c r="C1228" s="5">
        <v>100</v>
      </c>
      <c r="D1228" s="1" t="s">
        <v>1539</v>
      </c>
      <c r="E1228" s="308">
        <v>0.51565995525727071</v>
      </c>
      <c r="F1228" s="311">
        <v>2.177435077245482E-2</v>
      </c>
      <c r="G1228" s="129">
        <v>68716.7</v>
      </c>
    </row>
    <row r="1229" spans="1:7" ht="51" customHeight="1" x14ac:dyDescent="0.25">
      <c r="A1229" s="7">
        <f t="shared" si="45"/>
        <v>1184</v>
      </c>
      <c r="B1229" s="38" t="s">
        <v>1568</v>
      </c>
      <c r="C1229" s="52">
        <v>100</v>
      </c>
      <c r="D1229" s="4" t="s">
        <v>1539</v>
      </c>
      <c r="E1229" s="309">
        <v>0.3353437876960193</v>
      </c>
      <c r="F1229" s="310">
        <v>3.8410080611901432E-2</v>
      </c>
      <c r="G1229" s="129">
        <v>54923.4</v>
      </c>
    </row>
    <row r="1230" spans="1:7" ht="33" customHeight="1" x14ac:dyDescent="0.25">
      <c r="A1230" s="7">
        <f t="shared" si="45"/>
        <v>1185</v>
      </c>
      <c r="B1230" s="38" t="s">
        <v>1569</v>
      </c>
      <c r="C1230" s="5">
        <v>100</v>
      </c>
      <c r="D1230" s="1" t="s">
        <v>1539</v>
      </c>
      <c r="E1230" s="308">
        <v>0.50986842105263153</v>
      </c>
      <c r="F1230" s="311">
        <v>6.0344625744532809E-2</v>
      </c>
      <c r="G1230" s="129">
        <v>65277.7</v>
      </c>
    </row>
    <row r="1231" spans="1:7" ht="34.15" customHeight="1" x14ac:dyDescent="0.25">
      <c r="A1231" s="7">
        <f t="shared" si="45"/>
        <v>1186</v>
      </c>
      <c r="B1231" s="38" t="s">
        <v>1570</v>
      </c>
      <c r="C1231" s="52">
        <v>100</v>
      </c>
      <c r="D1231" s="4" t="s">
        <v>1539</v>
      </c>
      <c r="E1231" s="309">
        <v>0.45737704918032784</v>
      </c>
      <c r="F1231" s="310">
        <v>3.1434295733943074E-2</v>
      </c>
      <c r="G1231" s="129">
        <v>44378.7</v>
      </c>
    </row>
    <row r="1232" spans="1:7" ht="37.15" customHeight="1" x14ac:dyDescent="0.25">
      <c r="A1232" s="7">
        <f t="shared" si="45"/>
        <v>1187</v>
      </c>
      <c r="B1232" s="38" t="s">
        <v>1571</v>
      </c>
      <c r="C1232" s="5">
        <v>100</v>
      </c>
      <c r="D1232" s="1" t="s">
        <v>1539</v>
      </c>
      <c r="E1232" s="308">
        <v>0.46378378378378377</v>
      </c>
      <c r="F1232" s="311">
        <v>5.4647322475248838E-2</v>
      </c>
      <c r="G1232" s="129">
        <v>61316.800000000003</v>
      </c>
    </row>
    <row r="1233" spans="1:7" ht="31.9" customHeight="1" x14ac:dyDescent="0.25">
      <c r="A1233" s="7">
        <f t="shared" si="45"/>
        <v>1188</v>
      </c>
      <c r="B1233" s="38" t="s">
        <v>1572</v>
      </c>
      <c r="C1233" s="52">
        <v>100</v>
      </c>
      <c r="D1233" s="4" t="s">
        <v>1539</v>
      </c>
      <c r="E1233" s="309">
        <v>0.66977363515312915</v>
      </c>
      <c r="F1233" s="310">
        <v>7.6482025631920303E-2</v>
      </c>
      <c r="G1233" s="129">
        <v>53849.4</v>
      </c>
    </row>
    <row r="1234" spans="1:7" ht="32.450000000000003" customHeight="1" x14ac:dyDescent="0.25">
      <c r="A1234" s="7">
        <f t="shared" si="45"/>
        <v>1189</v>
      </c>
      <c r="B1234" s="38" t="s">
        <v>1573</v>
      </c>
      <c r="C1234" s="5">
        <v>100</v>
      </c>
      <c r="D1234" s="1" t="s">
        <v>1539</v>
      </c>
      <c r="E1234" s="308">
        <v>0.67191977077363896</v>
      </c>
      <c r="F1234" s="311">
        <v>5.5513271385809748E-2</v>
      </c>
      <c r="G1234" s="129">
        <v>81883.3</v>
      </c>
    </row>
    <row r="1235" spans="1:7" ht="31.15" customHeight="1" x14ac:dyDescent="0.25">
      <c r="A1235" s="7">
        <f t="shared" si="45"/>
        <v>1190</v>
      </c>
      <c r="B1235" s="38" t="s">
        <v>1574</v>
      </c>
      <c r="C1235" s="52">
        <v>100</v>
      </c>
      <c r="D1235" s="4" t="s">
        <v>1539</v>
      </c>
      <c r="E1235" s="309">
        <v>0.35268346111719606</v>
      </c>
      <c r="F1235" s="310">
        <v>4.109955948772881E-2</v>
      </c>
      <c r="G1235" s="129">
        <v>60226.7</v>
      </c>
    </row>
    <row r="1236" spans="1:7" ht="39" customHeight="1" x14ac:dyDescent="0.25">
      <c r="A1236" s="7">
        <f t="shared" si="45"/>
        <v>1191</v>
      </c>
      <c r="B1236" s="38" t="s">
        <v>1575</v>
      </c>
      <c r="C1236" s="5">
        <v>100</v>
      </c>
      <c r="D1236" s="1" t="s">
        <v>1539</v>
      </c>
      <c r="E1236" s="308">
        <v>0.67866323907455017</v>
      </c>
      <c r="F1236" s="311">
        <v>4.5305788067951047E-2</v>
      </c>
      <c r="G1236" s="129">
        <v>73155.8</v>
      </c>
    </row>
    <row r="1237" spans="1:7" ht="33" customHeight="1" x14ac:dyDescent="0.25">
      <c r="A1237" s="7">
        <f t="shared" si="45"/>
        <v>1192</v>
      </c>
      <c r="B1237" s="38" t="s">
        <v>1576</v>
      </c>
      <c r="C1237" s="52">
        <v>100</v>
      </c>
      <c r="D1237" s="4" t="s">
        <v>1539</v>
      </c>
      <c r="E1237" s="309">
        <v>1</v>
      </c>
      <c r="F1237" s="310">
        <v>0.13175557147647721</v>
      </c>
      <c r="G1237" s="129">
        <v>80350.399999999994</v>
      </c>
    </row>
    <row r="1238" spans="1:7" ht="35.450000000000003" customHeight="1" x14ac:dyDescent="0.25">
      <c r="A1238" s="7">
        <f t="shared" si="45"/>
        <v>1193</v>
      </c>
      <c r="B1238" s="38" t="s">
        <v>1577</v>
      </c>
      <c r="C1238" s="5">
        <v>100</v>
      </c>
      <c r="D1238" s="1" t="s">
        <v>1539</v>
      </c>
      <c r="E1238" s="308">
        <v>0.63602668643439586</v>
      </c>
      <c r="F1238" s="311">
        <v>6.1123231469922379E-2</v>
      </c>
      <c r="G1238" s="129">
        <v>80478</v>
      </c>
    </row>
    <row r="1239" spans="1:7" ht="33.6" customHeight="1" x14ac:dyDescent="0.25">
      <c r="A1239" s="7">
        <f t="shared" si="45"/>
        <v>1194</v>
      </c>
      <c r="B1239" s="38" t="s">
        <v>1578</v>
      </c>
      <c r="C1239" s="52">
        <v>100</v>
      </c>
      <c r="D1239" s="4" t="s">
        <v>1539</v>
      </c>
      <c r="E1239" s="309">
        <v>0.125</v>
      </c>
      <c r="F1239" s="310">
        <v>3.9436414329826475E-2</v>
      </c>
      <c r="G1239" s="129">
        <v>47163.9</v>
      </c>
    </row>
    <row r="1240" spans="1:7" ht="34.15" customHeight="1" x14ac:dyDescent="0.25">
      <c r="A1240" s="7">
        <f t="shared" si="45"/>
        <v>1195</v>
      </c>
      <c r="B1240" s="38" t="s">
        <v>1579</v>
      </c>
      <c r="C1240" s="5">
        <v>100</v>
      </c>
      <c r="D1240" s="1" t="s">
        <v>1539</v>
      </c>
      <c r="E1240" s="308">
        <v>0.30240963855421688</v>
      </c>
      <c r="F1240" s="311">
        <v>6.2830479859094068E-2</v>
      </c>
      <c r="G1240" s="129">
        <v>87514.7</v>
      </c>
    </row>
    <row r="1241" spans="1:7" ht="36" customHeight="1" x14ac:dyDescent="0.25">
      <c r="A1241" s="7">
        <f t="shared" si="45"/>
        <v>1196</v>
      </c>
      <c r="B1241" s="38" t="s">
        <v>1580</v>
      </c>
      <c r="C1241" s="52">
        <v>100</v>
      </c>
      <c r="D1241" s="4" t="s">
        <v>1539</v>
      </c>
      <c r="E1241" s="309">
        <v>0.8340857787810384</v>
      </c>
      <c r="F1241" s="310">
        <v>6.2359705434232193E-2</v>
      </c>
      <c r="G1241" s="129">
        <v>68484.5</v>
      </c>
    </row>
    <row r="1242" spans="1:7" ht="35.450000000000003" customHeight="1" x14ac:dyDescent="0.25">
      <c r="A1242" s="7">
        <f t="shared" si="45"/>
        <v>1197</v>
      </c>
      <c r="B1242" s="38" t="s">
        <v>1581</v>
      </c>
      <c r="C1242" s="5">
        <v>100</v>
      </c>
      <c r="D1242" s="1" t="s">
        <v>1539</v>
      </c>
      <c r="E1242" s="308">
        <v>0.70578231292517002</v>
      </c>
      <c r="F1242" s="311">
        <v>7.4754730478209908E-2</v>
      </c>
      <c r="G1242" s="129">
        <v>75057.8</v>
      </c>
    </row>
    <row r="1243" spans="1:7" ht="39" customHeight="1" x14ac:dyDescent="0.25">
      <c r="A1243" s="7">
        <f t="shared" si="45"/>
        <v>1198</v>
      </c>
      <c r="B1243" s="38" t="s">
        <v>1582</v>
      </c>
      <c r="C1243" s="52">
        <v>100</v>
      </c>
      <c r="D1243" s="4" t="s">
        <v>1539</v>
      </c>
      <c r="E1243" s="309">
        <v>0.39926402943882244</v>
      </c>
      <c r="F1243" s="310">
        <v>4.1386887809730766E-2</v>
      </c>
      <c r="G1243" s="129">
        <v>64952.9</v>
      </c>
    </row>
    <row r="1244" spans="1:7" ht="34.15" customHeight="1" x14ac:dyDescent="0.25">
      <c r="A1244" s="7">
        <f t="shared" si="45"/>
        <v>1199</v>
      </c>
      <c r="B1244" s="38" t="s">
        <v>1583</v>
      </c>
      <c r="C1244" s="5">
        <v>100</v>
      </c>
      <c r="D1244" s="1" t="s">
        <v>1539</v>
      </c>
      <c r="E1244" s="308">
        <v>0.36420863309352519</v>
      </c>
      <c r="F1244" s="311">
        <v>3.8983992815334045E-2</v>
      </c>
      <c r="G1244" s="129">
        <v>71204.899999999994</v>
      </c>
    </row>
    <row r="1245" spans="1:7" ht="34.15" customHeight="1" x14ac:dyDescent="0.25">
      <c r="A1245" s="7">
        <f t="shared" si="45"/>
        <v>1200</v>
      </c>
      <c r="B1245" s="38" t="s">
        <v>1584</v>
      </c>
      <c r="C1245" s="52">
        <v>100</v>
      </c>
      <c r="D1245" s="4" t="s">
        <v>1539</v>
      </c>
      <c r="E1245" s="309">
        <v>0.16323529411764706</v>
      </c>
      <c r="F1245" s="310">
        <v>1.9935063282249144E-2</v>
      </c>
      <c r="G1245" s="129">
        <v>76735.3</v>
      </c>
    </row>
    <row r="1246" spans="1:7" ht="36" customHeight="1" x14ac:dyDescent="0.25">
      <c r="A1246" s="7">
        <f t="shared" si="45"/>
        <v>1201</v>
      </c>
      <c r="B1246" s="38" t="s">
        <v>1585</v>
      </c>
      <c r="C1246" s="5">
        <v>100</v>
      </c>
      <c r="D1246" s="1" t="s">
        <v>1539</v>
      </c>
      <c r="E1246" s="308">
        <v>0.8467785598267461</v>
      </c>
      <c r="F1246" s="311">
        <v>6.1393412594651586E-2</v>
      </c>
      <c r="G1246" s="129">
        <v>96623.1</v>
      </c>
    </row>
    <row r="1247" spans="1:7" ht="39.6" customHeight="1" x14ac:dyDescent="0.25">
      <c r="A1247" s="7">
        <f t="shared" si="45"/>
        <v>1202</v>
      </c>
      <c r="B1247" s="38" t="s">
        <v>1586</v>
      </c>
      <c r="C1247" s="52">
        <v>100</v>
      </c>
      <c r="D1247" s="4" t="s">
        <v>1539</v>
      </c>
      <c r="E1247" s="309">
        <v>0.75728155339805825</v>
      </c>
      <c r="F1247" s="310">
        <v>5.7693597515650841E-2</v>
      </c>
      <c r="G1247" s="129">
        <v>70752.3</v>
      </c>
    </row>
    <row r="1248" spans="1:7" ht="39" customHeight="1" x14ac:dyDescent="0.25">
      <c r="A1248" s="7">
        <f t="shared" si="45"/>
        <v>1203</v>
      </c>
      <c r="B1248" s="38" t="s">
        <v>1587</v>
      </c>
      <c r="C1248" s="5">
        <v>100</v>
      </c>
      <c r="D1248" s="1" t="s">
        <v>1539</v>
      </c>
      <c r="E1248" s="308">
        <v>0.77596618357487923</v>
      </c>
      <c r="F1248" s="311">
        <v>5.0270703803638184E-2</v>
      </c>
      <c r="G1248" s="129">
        <v>86068.7</v>
      </c>
    </row>
    <row r="1249" spans="1:7" ht="40.15" customHeight="1" x14ac:dyDescent="0.25">
      <c r="A1249" s="7">
        <f t="shared" si="45"/>
        <v>1204</v>
      </c>
      <c r="B1249" s="38" t="s">
        <v>1588</v>
      </c>
      <c r="C1249" s="52">
        <v>100</v>
      </c>
      <c r="D1249" s="4" t="s">
        <v>1539</v>
      </c>
      <c r="E1249" s="309">
        <v>0.67764378478664189</v>
      </c>
      <c r="F1249" s="310">
        <v>0.12540911644042241</v>
      </c>
      <c r="G1249" s="129">
        <v>105173.3</v>
      </c>
    </row>
    <row r="1250" spans="1:7" ht="35.450000000000003" customHeight="1" x14ac:dyDescent="0.25">
      <c r="A1250" s="7">
        <f t="shared" si="45"/>
        <v>1205</v>
      </c>
      <c r="B1250" s="38" t="s">
        <v>1589</v>
      </c>
      <c r="C1250" s="5">
        <v>100</v>
      </c>
      <c r="D1250" s="1" t="s">
        <v>1539</v>
      </c>
      <c r="E1250" s="308">
        <v>0.9601406799531067</v>
      </c>
      <c r="F1250" s="311">
        <v>6.8159855630350319E-2</v>
      </c>
      <c r="G1250" s="129">
        <v>55731.8</v>
      </c>
    </row>
    <row r="1251" spans="1:7" ht="34.15" customHeight="1" x14ac:dyDescent="0.25">
      <c r="A1251" s="7">
        <f t="shared" si="45"/>
        <v>1206</v>
      </c>
      <c r="B1251" s="38" t="s">
        <v>1590</v>
      </c>
      <c r="C1251" s="52">
        <v>100</v>
      </c>
      <c r="D1251" s="4" t="s">
        <v>1539</v>
      </c>
      <c r="E1251" s="309">
        <v>0.66931055521659544</v>
      </c>
      <c r="F1251" s="310">
        <v>9.7922995916896349E-2</v>
      </c>
      <c r="G1251" s="129">
        <v>104893.2</v>
      </c>
    </row>
    <row r="1252" spans="1:7" ht="45" customHeight="1" x14ac:dyDescent="0.25">
      <c r="A1252" s="7">
        <f t="shared" si="45"/>
        <v>1207</v>
      </c>
      <c r="B1252" s="38" t="s">
        <v>1591</v>
      </c>
      <c r="C1252" s="5">
        <v>100</v>
      </c>
      <c r="D1252" s="1" t="s">
        <v>1539</v>
      </c>
      <c r="E1252" s="308">
        <v>0.89840637450199201</v>
      </c>
      <c r="F1252" s="311">
        <v>3.7056499995865466E-2</v>
      </c>
      <c r="G1252" s="129">
        <v>71349.399999999994</v>
      </c>
    </row>
    <row r="1253" spans="1:7" ht="41.45" customHeight="1" x14ac:dyDescent="0.25">
      <c r="A1253" s="7">
        <f t="shared" si="45"/>
        <v>1208</v>
      </c>
      <c r="B1253" s="38" t="s">
        <v>1592</v>
      </c>
      <c r="C1253" s="52">
        <v>100</v>
      </c>
      <c r="D1253" s="4" t="s">
        <v>1539</v>
      </c>
      <c r="E1253" s="309">
        <v>0.71241830065359479</v>
      </c>
      <c r="F1253" s="310">
        <v>5.701302096151295E-2</v>
      </c>
      <c r="G1253" s="129">
        <v>133514.79999999999</v>
      </c>
    </row>
    <row r="1254" spans="1:7" ht="33.6" customHeight="1" x14ac:dyDescent="0.25">
      <c r="A1254" s="7">
        <f t="shared" si="45"/>
        <v>1209</v>
      </c>
      <c r="B1254" s="38" t="s">
        <v>1593</v>
      </c>
      <c r="C1254" s="5">
        <v>100</v>
      </c>
      <c r="D1254" s="1" t="s">
        <v>1539</v>
      </c>
      <c r="E1254" s="308">
        <v>0.29710920770877947</v>
      </c>
      <c r="F1254" s="311">
        <v>3.2236022542390774E-2</v>
      </c>
      <c r="G1254" s="129">
        <v>95728.1</v>
      </c>
    </row>
    <row r="1255" spans="1:7" ht="35.450000000000003" customHeight="1" x14ac:dyDescent="0.25">
      <c r="A1255" s="7">
        <f t="shared" si="45"/>
        <v>1210</v>
      </c>
      <c r="B1255" s="38" t="s">
        <v>1594</v>
      </c>
      <c r="C1255" s="52">
        <v>100</v>
      </c>
      <c r="D1255" s="4" t="s">
        <v>1539</v>
      </c>
      <c r="E1255" s="309">
        <v>0.29895104895104896</v>
      </c>
      <c r="F1255" s="310">
        <v>3.4384798415975637E-2</v>
      </c>
      <c r="G1255" s="129">
        <v>40299.9</v>
      </c>
    </row>
    <row r="1256" spans="1:7" ht="39" customHeight="1" x14ac:dyDescent="0.25">
      <c r="A1256" s="7">
        <f t="shared" si="45"/>
        <v>1211</v>
      </c>
      <c r="B1256" s="38" t="s">
        <v>1595</v>
      </c>
      <c r="C1256" s="5">
        <v>100</v>
      </c>
      <c r="D1256" s="1" t="s">
        <v>1539</v>
      </c>
      <c r="E1256" s="308">
        <v>0.18801704687891702</v>
      </c>
      <c r="F1256" s="311">
        <v>2.8494336039012746E-2</v>
      </c>
      <c r="G1256" s="129">
        <v>151675.4</v>
      </c>
    </row>
    <row r="1257" spans="1:7" ht="35.450000000000003" customHeight="1" x14ac:dyDescent="0.25">
      <c r="A1257" s="7">
        <f t="shared" si="45"/>
        <v>1212</v>
      </c>
      <c r="B1257" s="38" t="s">
        <v>1596</v>
      </c>
      <c r="C1257" s="52">
        <v>100</v>
      </c>
      <c r="D1257" s="4" t="s">
        <v>1539</v>
      </c>
      <c r="E1257" s="309">
        <v>0.3208106772120613</v>
      </c>
      <c r="F1257" s="310">
        <v>7.0590536048858787E-2</v>
      </c>
      <c r="G1257" s="129">
        <v>233995.8</v>
      </c>
    </row>
    <row r="1258" spans="1:7" ht="38.450000000000003" customHeight="1" x14ac:dyDescent="0.25">
      <c r="A1258" s="7">
        <f t="shared" si="45"/>
        <v>1213</v>
      </c>
      <c r="B1258" s="38" t="s">
        <v>1597</v>
      </c>
      <c r="C1258" s="5">
        <v>100</v>
      </c>
      <c r="D1258" s="1" t="s">
        <v>1539</v>
      </c>
      <c r="E1258" s="308">
        <v>0.16245487364620939</v>
      </c>
      <c r="F1258" s="311">
        <v>3.1666929700802093E-3</v>
      </c>
      <c r="G1258" s="129">
        <v>22061.8</v>
      </c>
    </row>
    <row r="1259" spans="1:7" ht="37.15" customHeight="1" x14ac:dyDescent="0.25">
      <c r="A1259" s="7">
        <f t="shared" si="45"/>
        <v>1214</v>
      </c>
      <c r="B1259" s="38" t="s">
        <v>1598</v>
      </c>
      <c r="C1259" s="52">
        <v>100</v>
      </c>
      <c r="D1259" s="4" t="s">
        <v>1539</v>
      </c>
      <c r="E1259" s="309">
        <v>0.75787855495772483</v>
      </c>
      <c r="F1259" s="310">
        <v>0.11449528270979414</v>
      </c>
      <c r="G1259" s="129">
        <v>72093.2</v>
      </c>
    </row>
    <row r="1260" spans="1:7" ht="36" customHeight="1" x14ac:dyDescent="0.25">
      <c r="A1260" s="7">
        <f t="shared" si="45"/>
        <v>1215</v>
      </c>
      <c r="B1260" s="38" t="s">
        <v>1599</v>
      </c>
      <c r="C1260" s="5">
        <v>100</v>
      </c>
      <c r="D1260" s="1" t="s">
        <v>1539</v>
      </c>
      <c r="E1260" s="308">
        <v>6.8755996162456035E-2</v>
      </c>
      <c r="F1260" s="311">
        <v>0.15857405228014365</v>
      </c>
      <c r="G1260" s="129">
        <v>162281</v>
      </c>
    </row>
    <row r="1261" spans="1:7" ht="36" customHeight="1" x14ac:dyDescent="0.25">
      <c r="A1261" s="7">
        <f t="shared" si="45"/>
        <v>1216</v>
      </c>
      <c r="B1261" s="38" t="s">
        <v>1600</v>
      </c>
      <c r="C1261" s="52">
        <v>100</v>
      </c>
      <c r="D1261" s="4" t="s">
        <v>1539</v>
      </c>
      <c r="E1261" s="309">
        <v>0.34223990903922685</v>
      </c>
      <c r="F1261" s="310">
        <v>0.2288570489169357</v>
      </c>
      <c r="G1261" s="129">
        <v>18915.900000000001</v>
      </c>
    </row>
    <row r="1262" spans="1:7" ht="34.15" customHeight="1" x14ac:dyDescent="0.25">
      <c r="A1262" s="7">
        <f t="shared" si="45"/>
        <v>1217</v>
      </c>
      <c r="B1262" s="38" t="s">
        <v>1601</v>
      </c>
      <c r="C1262" s="5">
        <v>100</v>
      </c>
      <c r="D1262" s="1" t="s">
        <v>1539</v>
      </c>
      <c r="E1262" s="308">
        <v>1</v>
      </c>
      <c r="F1262" s="311">
        <v>0.37253532932502487</v>
      </c>
      <c r="G1262" s="129">
        <v>30742.2</v>
      </c>
    </row>
    <row r="1263" spans="1:7" ht="36" customHeight="1" x14ac:dyDescent="0.25">
      <c r="A1263" s="7">
        <f t="shared" si="45"/>
        <v>1218</v>
      </c>
      <c r="B1263" s="38" t="s">
        <v>1602</v>
      </c>
      <c r="C1263" s="52">
        <v>100</v>
      </c>
      <c r="D1263" s="4" t="s">
        <v>1539</v>
      </c>
      <c r="E1263" s="309">
        <v>1</v>
      </c>
      <c r="F1263" s="310">
        <v>0.35731683910474021</v>
      </c>
      <c r="G1263" s="129">
        <v>19783.400000000001</v>
      </c>
    </row>
    <row r="1264" spans="1:7" ht="37.15" customHeight="1" x14ac:dyDescent="0.25">
      <c r="A1264" s="7">
        <f t="shared" si="45"/>
        <v>1219</v>
      </c>
      <c r="B1264" s="38" t="s">
        <v>1603</v>
      </c>
      <c r="C1264" s="5">
        <v>100</v>
      </c>
      <c r="D1264" s="1" t="s">
        <v>1539</v>
      </c>
      <c r="E1264" s="308">
        <v>1</v>
      </c>
      <c r="F1264" s="311">
        <v>0.34432511284318212</v>
      </c>
      <c r="G1264" s="129">
        <v>26817.599999999999</v>
      </c>
    </row>
    <row r="1265" spans="1:7" ht="37.15" customHeight="1" x14ac:dyDescent="0.25">
      <c r="A1265" s="7">
        <f t="shared" si="45"/>
        <v>1220</v>
      </c>
      <c r="B1265" s="38" t="s">
        <v>1604</v>
      </c>
      <c r="C1265" s="52">
        <v>100</v>
      </c>
      <c r="D1265" s="4" t="s">
        <v>1539</v>
      </c>
      <c r="E1265" s="309">
        <v>0</v>
      </c>
      <c r="F1265" s="310">
        <v>4.951761568906532E-4</v>
      </c>
      <c r="G1265" s="129">
        <v>406982.3</v>
      </c>
    </row>
    <row r="1266" spans="1:7" ht="33.6" customHeight="1" x14ac:dyDescent="0.25">
      <c r="A1266" s="7">
        <f t="shared" si="45"/>
        <v>1221</v>
      </c>
      <c r="B1266" s="38" t="s">
        <v>1605</v>
      </c>
      <c r="C1266" s="5">
        <v>100</v>
      </c>
      <c r="D1266" s="1" t="s">
        <v>1539</v>
      </c>
      <c r="E1266" s="308">
        <v>0.56666981858460874</v>
      </c>
      <c r="F1266" s="311">
        <v>5.9227977786668551E-2</v>
      </c>
      <c r="G1266" s="129">
        <v>32214.7</v>
      </c>
    </row>
    <row r="1267" spans="1:7" ht="37.9" customHeight="1" x14ac:dyDescent="0.25">
      <c r="A1267" s="7">
        <f t="shared" si="45"/>
        <v>1222</v>
      </c>
      <c r="B1267" s="38" t="s">
        <v>1606</v>
      </c>
      <c r="C1267" s="52">
        <v>100</v>
      </c>
      <c r="D1267" s="4" t="s">
        <v>1539</v>
      </c>
      <c r="E1267" s="309">
        <v>0</v>
      </c>
      <c r="F1267" s="310">
        <v>7.173475518316752E-2</v>
      </c>
      <c r="G1267" s="129">
        <v>31564.400000000001</v>
      </c>
    </row>
    <row r="1268" spans="1:7" ht="33.6" customHeight="1" x14ac:dyDescent="0.25">
      <c r="A1268" s="7">
        <f t="shared" si="45"/>
        <v>1223</v>
      </c>
      <c r="B1268" s="38" t="s">
        <v>1607</v>
      </c>
      <c r="C1268" s="310">
        <v>1</v>
      </c>
      <c r="D1268" s="1" t="s">
        <v>1539</v>
      </c>
      <c r="E1268" s="308">
        <v>0</v>
      </c>
      <c r="F1268" s="311">
        <v>0</v>
      </c>
      <c r="G1268" s="129">
        <v>19547.400000000001</v>
      </c>
    </row>
    <row r="1269" spans="1:7" ht="35.450000000000003" customHeight="1" x14ac:dyDescent="0.25">
      <c r="A1269" s="7">
        <f t="shared" si="45"/>
        <v>1224</v>
      </c>
      <c r="B1269" s="38" t="s">
        <v>1608</v>
      </c>
      <c r="C1269" s="1">
        <v>100</v>
      </c>
      <c r="D1269" s="39" t="s">
        <v>1609</v>
      </c>
      <c r="E1269" s="41">
        <v>7.0000000000000007E-2</v>
      </c>
      <c r="F1269" s="4">
        <v>7.0000000000000007E-2</v>
      </c>
      <c r="G1269" s="4">
        <v>116197.3</v>
      </c>
    </row>
    <row r="1270" spans="1:7" ht="39" customHeight="1" x14ac:dyDescent="0.25">
      <c r="A1270" s="7">
        <f t="shared" si="45"/>
        <v>1225</v>
      </c>
      <c r="B1270" s="38" t="s">
        <v>1610</v>
      </c>
      <c r="C1270" s="4">
        <v>100</v>
      </c>
      <c r="D1270" s="41" t="s">
        <v>1611</v>
      </c>
      <c r="E1270" s="39">
        <v>100</v>
      </c>
      <c r="F1270" s="1">
        <v>100</v>
      </c>
      <c r="G1270" s="129">
        <v>61758.21</v>
      </c>
    </row>
    <row r="1271" spans="1:7" ht="36" customHeight="1" x14ac:dyDescent="0.25">
      <c r="A1271" s="7">
        <f t="shared" si="45"/>
        <v>1226</v>
      </c>
      <c r="B1271" s="38" t="s">
        <v>1612</v>
      </c>
      <c r="C1271" s="41">
        <v>100</v>
      </c>
      <c r="D1271" s="39" t="s">
        <v>1613</v>
      </c>
      <c r="E1271" s="41">
        <v>45</v>
      </c>
      <c r="F1271" s="39">
        <v>52</v>
      </c>
      <c r="G1271" s="39">
        <v>0</v>
      </c>
    </row>
    <row r="1272" spans="1:7" ht="43.15" customHeight="1" x14ac:dyDescent="0.25">
      <c r="A1272" s="7">
        <f t="shared" si="45"/>
        <v>1227</v>
      </c>
      <c r="B1272" s="38" t="s">
        <v>1614</v>
      </c>
      <c r="C1272" s="39">
        <v>100</v>
      </c>
      <c r="D1272" s="41" t="s">
        <v>1615</v>
      </c>
      <c r="E1272" s="39">
        <v>35</v>
      </c>
      <c r="F1272" s="41">
        <v>48</v>
      </c>
      <c r="G1272" s="39">
        <v>0</v>
      </c>
    </row>
    <row r="1273" spans="1:7" ht="40.15" customHeight="1" x14ac:dyDescent="0.25">
      <c r="A1273" s="373">
        <f t="shared" si="45"/>
        <v>1228</v>
      </c>
      <c r="B1273" s="375" t="s">
        <v>1616</v>
      </c>
      <c r="C1273" s="41">
        <v>100</v>
      </c>
      <c r="D1273" s="39" t="s">
        <v>1617</v>
      </c>
      <c r="E1273" s="41">
        <v>58.7</v>
      </c>
      <c r="F1273" s="39">
        <v>58.7</v>
      </c>
      <c r="G1273" s="39">
        <v>0</v>
      </c>
    </row>
    <row r="1274" spans="1:7" ht="38.450000000000003" customHeight="1" x14ac:dyDescent="0.25">
      <c r="A1274" s="374"/>
      <c r="B1274" s="376"/>
      <c r="C1274" s="39">
        <v>100</v>
      </c>
      <c r="D1274" s="41" t="s">
        <v>1618</v>
      </c>
      <c r="E1274" s="39">
        <v>32.4</v>
      </c>
      <c r="F1274" s="41">
        <v>32.4</v>
      </c>
      <c r="G1274" s="39">
        <v>0</v>
      </c>
    </row>
    <row r="1275" spans="1:7" ht="42" customHeight="1" x14ac:dyDescent="0.25">
      <c r="A1275" s="7">
        <f>A1273+1</f>
        <v>1229</v>
      </c>
      <c r="B1275" s="138" t="s">
        <v>1619</v>
      </c>
      <c r="C1275" s="1">
        <v>100</v>
      </c>
      <c r="D1275" s="316" t="s">
        <v>1620</v>
      </c>
      <c r="E1275" s="41">
        <v>100</v>
      </c>
      <c r="F1275" s="4">
        <v>100</v>
      </c>
      <c r="G1275" s="129" t="s">
        <v>164</v>
      </c>
    </row>
    <row r="1276" spans="1:7" ht="83.25" customHeight="1" x14ac:dyDescent="0.25">
      <c r="A1276" s="7">
        <f t="shared" si="45"/>
        <v>1230</v>
      </c>
      <c r="B1276" s="40" t="s">
        <v>1621</v>
      </c>
      <c r="C1276" s="16">
        <v>100</v>
      </c>
      <c r="D1276" s="52" t="s">
        <v>1622</v>
      </c>
      <c r="E1276" s="16">
        <v>85</v>
      </c>
      <c r="F1276" s="317">
        <v>81.7</v>
      </c>
      <c r="G1276" s="129" t="s">
        <v>164</v>
      </c>
    </row>
    <row r="1277" spans="1:7" ht="29.45" customHeight="1" x14ac:dyDescent="0.25">
      <c r="A1277" s="7">
        <f t="shared" si="45"/>
        <v>1231</v>
      </c>
      <c r="B1277" s="40" t="s">
        <v>1623</v>
      </c>
      <c r="C1277" s="52">
        <v>100</v>
      </c>
      <c r="D1277" s="5" t="s">
        <v>1624</v>
      </c>
      <c r="E1277" s="15">
        <v>98</v>
      </c>
      <c r="F1277" s="16">
        <v>98</v>
      </c>
      <c r="G1277" s="129" t="s">
        <v>164</v>
      </c>
    </row>
    <row r="1278" spans="1:7" ht="39" customHeight="1" x14ac:dyDescent="0.25">
      <c r="A1278" s="7">
        <f t="shared" si="45"/>
        <v>1232</v>
      </c>
      <c r="B1278" s="40" t="s">
        <v>1625</v>
      </c>
      <c r="C1278" s="4">
        <v>100</v>
      </c>
      <c r="D1278" s="52" t="s">
        <v>1626</v>
      </c>
      <c r="E1278" s="39">
        <v>42</v>
      </c>
      <c r="F1278" s="1">
        <v>42</v>
      </c>
      <c r="G1278" s="129" t="s">
        <v>164</v>
      </c>
    </row>
    <row r="1279" spans="1:7" ht="26.45" customHeight="1" x14ac:dyDescent="0.25">
      <c r="A1279" s="7">
        <f t="shared" si="45"/>
        <v>1233</v>
      </c>
      <c r="B1279" s="40" t="s">
        <v>1627</v>
      </c>
      <c r="C1279" s="1">
        <v>95</v>
      </c>
      <c r="D1279" s="5" t="s">
        <v>1628</v>
      </c>
      <c r="E1279" s="41">
        <v>2</v>
      </c>
      <c r="F1279" s="318">
        <v>2</v>
      </c>
      <c r="G1279" s="129" t="s">
        <v>164</v>
      </c>
    </row>
    <row r="1280" spans="1:7" ht="37.9" customHeight="1" x14ac:dyDescent="0.25">
      <c r="A1280" s="7">
        <f t="shared" si="45"/>
        <v>1234</v>
      </c>
      <c r="B1280" s="138" t="s">
        <v>1629</v>
      </c>
      <c r="C1280" s="318">
        <v>100</v>
      </c>
      <c r="D1280" s="52" t="s">
        <v>1630</v>
      </c>
      <c r="E1280" s="319">
        <v>82</v>
      </c>
      <c r="F1280" s="320">
        <v>86</v>
      </c>
      <c r="G1280" s="129" t="s">
        <v>164</v>
      </c>
    </row>
    <row r="1281" spans="1:7" ht="43.15" customHeight="1" x14ac:dyDescent="0.25">
      <c r="A1281" s="7">
        <f t="shared" ref="A1281:A1326" si="46">A1280+1</f>
        <v>1235</v>
      </c>
      <c r="B1281" s="321" t="s">
        <v>1631</v>
      </c>
      <c r="C1281" s="322">
        <v>100</v>
      </c>
      <c r="D1281" s="197" t="s">
        <v>1632</v>
      </c>
      <c r="E1281" s="323">
        <v>50</v>
      </c>
      <c r="F1281" s="324">
        <v>50</v>
      </c>
      <c r="G1281" s="129" t="s">
        <v>164</v>
      </c>
    </row>
    <row r="1282" spans="1:7" ht="39" customHeight="1" x14ac:dyDescent="0.25">
      <c r="A1282" s="7">
        <f t="shared" si="46"/>
        <v>1236</v>
      </c>
      <c r="B1282" s="40" t="s">
        <v>1633</v>
      </c>
      <c r="C1282" s="5">
        <v>100</v>
      </c>
      <c r="D1282" s="52" t="s">
        <v>27</v>
      </c>
      <c r="E1282" s="5">
        <v>0</v>
      </c>
      <c r="F1282" s="5">
        <v>0.3</v>
      </c>
      <c r="G1282" s="129" t="s">
        <v>164</v>
      </c>
    </row>
    <row r="1283" spans="1:7" ht="26.45" customHeight="1" x14ac:dyDescent="0.25">
      <c r="A1283" s="7">
        <f t="shared" si="46"/>
        <v>1237</v>
      </c>
      <c r="B1283" s="377" t="s">
        <v>1634</v>
      </c>
      <c r="C1283" s="379">
        <v>100</v>
      </c>
      <c r="D1283" s="5" t="s">
        <v>1635</v>
      </c>
      <c r="E1283" s="52" t="s">
        <v>1636</v>
      </c>
      <c r="F1283" s="381" t="s">
        <v>1637</v>
      </c>
      <c r="G1283" s="383" t="s">
        <v>164</v>
      </c>
    </row>
    <row r="1284" spans="1:7" ht="25.15" customHeight="1" x14ac:dyDescent="0.25">
      <c r="A1284" s="7">
        <f t="shared" si="46"/>
        <v>1238</v>
      </c>
      <c r="B1284" s="378"/>
      <c r="C1284" s="380"/>
      <c r="D1284" s="52" t="s">
        <v>1638</v>
      </c>
      <c r="E1284" s="244" t="s">
        <v>1639</v>
      </c>
      <c r="F1284" s="382"/>
      <c r="G1284" s="384"/>
    </row>
    <row r="1285" spans="1:7" ht="57" customHeight="1" x14ac:dyDescent="0.25">
      <c r="A1285" s="7">
        <f t="shared" si="46"/>
        <v>1239</v>
      </c>
      <c r="B1285" s="296" t="s">
        <v>1640</v>
      </c>
      <c r="C1285" s="52">
        <v>100</v>
      </c>
      <c r="D1285" s="5" t="s">
        <v>1641</v>
      </c>
      <c r="E1285" s="52">
        <v>20</v>
      </c>
      <c r="F1285" s="5">
        <v>20</v>
      </c>
      <c r="G1285" s="129" t="s">
        <v>164</v>
      </c>
    </row>
    <row r="1286" spans="1:7" ht="28.15" customHeight="1" x14ac:dyDescent="0.25">
      <c r="A1286" s="7">
        <f t="shared" si="46"/>
        <v>1240</v>
      </c>
      <c r="B1286" s="38" t="s">
        <v>1642</v>
      </c>
      <c r="C1286" s="39">
        <v>100</v>
      </c>
      <c r="D1286" s="41" t="s">
        <v>1643</v>
      </c>
      <c r="E1286" s="326">
        <v>0.04</v>
      </c>
      <c r="F1286" s="327">
        <v>0.05</v>
      </c>
      <c r="G1286" s="91" t="s">
        <v>1644</v>
      </c>
    </row>
    <row r="1287" spans="1:7" ht="55.5" customHeight="1" x14ac:dyDescent="0.25">
      <c r="A1287" s="7">
        <f t="shared" si="46"/>
        <v>1241</v>
      </c>
      <c r="B1287" s="40" t="s">
        <v>1645</v>
      </c>
      <c r="C1287" s="52">
        <v>100</v>
      </c>
      <c r="D1287" s="5" t="s">
        <v>1646</v>
      </c>
      <c r="E1287" s="177" t="s">
        <v>164</v>
      </c>
      <c r="F1287" s="202" t="s">
        <v>164</v>
      </c>
      <c r="G1287" s="6">
        <v>57284.2</v>
      </c>
    </row>
    <row r="1288" spans="1:7" ht="35.450000000000003" customHeight="1" x14ac:dyDescent="0.25">
      <c r="A1288" s="7">
        <f t="shared" si="46"/>
        <v>1242</v>
      </c>
      <c r="B1288" s="40" t="s">
        <v>1647</v>
      </c>
      <c r="C1288" s="5">
        <v>100</v>
      </c>
      <c r="D1288" s="52" t="s">
        <v>1648</v>
      </c>
      <c r="E1288" s="5">
        <v>7.9</v>
      </c>
      <c r="F1288" s="52">
        <v>7.9</v>
      </c>
      <c r="G1288" s="6">
        <v>26082.2</v>
      </c>
    </row>
    <row r="1289" spans="1:7" ht="34.15" customHeight="1" x14ac:dyDescent="0.25">
      <c r="A1289" s="7">
        <f t="shared" si="46"/>
        <v>1243</v>
      </c>
      <c r="B1289" s="138" t="s">
        <v>1649</v>
      </c>
      <c r="C1289" s="328">
        <v>100</v>
      </c>
      <c r="D1289" s="16" t="s">
        <v>1650</v>
      </c>
      <c r="E1289" s="132">
        <f>217/3017*100</f>
        <v>7.192575406032482</v>
      </c>
      <c r="F1289" s="329">
        <f>744.7/26397.9*100</f>
        <v>2.8210577356532149</v>
      </c>
      <c r="G1289" s="330">
        <v>12499.53</v>
      </c>
    </row>
    <row r="1290" spans="1:7" ht="34.15" customHeight="1" x14ac:dyDescent="0.25">
      <c r="A1290" s="7">
        <f t="shared" si="46"/>
        <v>1244</v>
      </c>
      <c r="B1290" s="138" t="s">
        <v>1651</v>
      </c>
      <c r="C1290" s="331">
        <v>100</v>
      </c>
      <c r="D1290" s="15" t="s">
        <v>1650</v>
      </c>
      <c r="E1290" s="202">
        <f>904/3017*100</f>
        <v>29.963539940338084</v>
      </c>
      <c r="F1290" s="332">
        <f>4651/26397.9*100</f>
        <v>17.61882573992628</v>
      </c>
      <c r="G1290" s="330">
        <v>37822.800000000003</v>
      </c>
    </row>
    <row r="1291" spans="1:7" ht="37.15" customHeight="1" x14ac:dyDescent="0.25">
      <c r="A1291" s="7">
        <f t="shared" si="46"/>
        <v>1245</v>
      </c>
      <c r="B1291" s="138" t="s">
        <v>1652</v>
      </c>
      <c r="C1291" s="328">
        <v>100</v>
      </c>
      <c r="D1291" s="16" t="s">
        <v>1650</v>
      </c>
      <c r="E1291" s="177">
        <f>688/3017*100</f>
        <v>22.804110043089164</v>
      </c>
      <c r="F1291" s="333">
        <f>7043.1/26397.9*100</f>
        <v>26.680531405907288</v>
      </c>
      <c r="G1291" s="330">
        <v>24456.7</v>
      </c>
    </row>
    <row r="1292" spans="1:7" ht="37.15" customHeight="1" x14ac:dyDescent="0.25">
      <c r="A1292" s="7">
        <f t="shared" si="46"/>
        <v>1246</v>
      </c>
      <c r="B1292" s="138" t="s">
        <v>1653</v>
      </c>
      <c r="C1292" s="331">
        <v>100</v>
      </c>
      <c r="D1292" s="15" t="s">
        <v>1650</v>
      </c>
      <c r="E1292" s="202">
        <f>1208/3017*100</f>
        <v>40.039774610540277</v>
      </c>
      <c r="F1292" s="332">
        <f>13959.1/26397.9*100</f>
        <v>52.879585118513219</v>
      </c>
      <c r="G1292" s="330">
        <v>62280.2</v>
      </c>
    </row>
    <row r="1293" spans="1:7" ht="37.9" customHeight="1" x14ac:dyDescent="0.25">
      <c r="A1293" s="7">
        <f t="shared" si="46"/>
        <v>1247</v>
      </c>
      <c r="B1293" s="138" t="s">
        <v>1654</v>
      </c>
      <c r="C1293" s="328">
        <v>100</v>
      </c>
      <c r="D1293" s="16" t="s">
        <v>1655</v>
      </c>
      <c r="E1293" s="132">
        <f>7000/162900*100</f>
        <v>4.297114794352364</v>
      </c>
      <c r="F1293" s="333">
        <f>14316.2/44386.8*100</f>
        <v>32.253282507412109</v>
      </c>
      <c r="G1293" s="330">
        <v>9883.6299999999992</v>
      </c>
    </row>
    <row r="1294" spans="1:7" ht="37.15" customHeight="1" x14ac:dyDescent="0.25">
      <c r="A1294" s="7">
        <f t="shared" si="46"/>
        <v>1248</v>
      </c>
      <c r="B1294" s="138" t="s">
        <v>1656</v>
      </c>
      <c r="C1294" s="331">
        <v>100</v>
      </c>
      <c r="D1294" s="15" t="s">
        <v>1655</v>
      </c>
      <c r="E1294" s="329">
        <f>155900/162900*100</f>
        <v>95.702885205647632</v>
      </c>
      <c r="F1294" s="332">
        <f>30070.6/44386.8*100</f>
        <v>67.746717492587877</v>
      </c>
      <c r="G1294" s="330">
        <v>4955</v>
      </c>
    </row>
    <row r="1295" spans="1:7" ht="39.6" customHeight="1" x14ac:dyDescent="0.25">
      <c r="A1295" s="7">
        <f t="shared" si="46"/>
        <v>1249</v>
      </c>
      <c r="B1295" s="138" t="s">
        <v>1657</v>
      </c>
      <c r="C1295" s="328">
        <v>100</v>
      </c>
      <c r="D1295" s="16" t="s">
        <v>1658</v>
      </c>
      <c r="E1295" s="59">
        <f>253/253*100</f>
        <v>100</v>
      </c>
      <c r="F1295" s="165">
        <v>100</v>
      </c>
      <c r="G1295" s="330">
        <v>31768.5</v>
      </c>
    </row>
    <row r="1296" spans="1:7" ht="36.6" customHeight="1" x14ac:dyDescent="0.25">
      <c r="A1296" s="7">
        <f t="shared" si="46"/>
        <v>1250</v>
      </c>
      <c r="B1296" s="138" t="s">
        <v>1659</v>
      </c>
      <c r="C1296" s="331">
        <v>100</v>
      </c>
      <c r="D1296" s="15" t="s">
        <v>1660</v>
      </c>
      <c r="E1296" s="7">
        <v>100</v>
      </c>
      <c r="F1296" s="59">
        <v>100</v>
      </c>
      <c r="G1296" s="330">
        <v>124487.1</v>
      </c>
    </row>
    <row r="1297" spans="1:7" ht="39" customHeight="1" x14ac:dyDescent="0.25">
      <c r="A1297" s="7">
        <f t="shared" si="46"/>
        <v>1251</v>
      </c>
      <c r="B1297" s="138" t="s">
        <v>1661</v>
      </c>
      <c r="C1297" s="328">
        <v>100</v>
      </c>
      <c r="D1297" s="16" t="s">
        <v>1662</v>
      </c>
      <c r="E1297" s="59">
        <v>100</v>
      </c>
      <c r="F1297" s="7">
        <v>100</v>
      </c>
      <c r="G1297" s="330">
        <v>20236.3</v>
      </c>
    </row>
    <row r="1298" spans="1:7" ht="51.6" customHeight="1" x14ac:dyDescent="0.25">
      <c r="A1298" s="7">
        <f t="shared" si="46"/>
        <v>1252</v>
      </c>
      <c r="B1298" s="138" t="s">
        <v>1663</v>
      </c>
      <c r="C1298" s="331">
        <v>100</v>
      </c>
      <c r="D1298" s="15" t="s">
        <v>1664</v>
      </c>
      <c r="E1298" s="7">
        <v>100</v>
      </c>
      <c r="F1298" s="59">
        <v>100</v>
      </c>
      <c r="G1298" s="330">
        <v>22506.6</v>
      </c>
    </row>
    <row r="1299" spans="1:7" ht="37.15" customHeight="1" x14ac:dyDescent="0.25">
      <c r="A1299" s="7">
        <f t="shared" si="46"/>
        <v>1253</v>
      </c>
      <c r="B1299" s="138" t="s">
        <v>1665</v>
      </c>
      <c r="C1299" s="328">
        <v>100</v>
      </c>
      <c r="D1299" s="16" t="s">
        <v>1666</v>
      </c>
      <c r="E1299" s="332">
        <f>622/8406*100</f>
        <v>7.3994765643587908</v>
      </c>
      <c r="F1299" s="333">
        <f>3881.8/62144.2*100</f>
        <v>6.2464397321069391</v>
      </c>
      <c r="G1299" s="330">
        <v>37958.300000000003</v>
      </c>
    </row>
    <row r="1300" spans="1:7" ht="24" customHeight="1" x14ac:dyDescent="0.25">
      <c r="A1300" s="7">
        <f t="shared" si="46"/>
        <v>1254</v>
      </c>
      <c r="B1300" s="138" t="s">
        <v>1667</v>
      </c>
      <c r="C1300" s="331">
        <v>100</v>
      </c>
      <c r="D1300" s="15" t="s">
        <v>1666</v>
      </c>
      <c r="E1300" s="333">
        <f>426/8406*100</f>
        <v>5.0678087080656669</v>
      </c>
      <c r="F1300" s="332">
        <f>4266.1/62144.2*100</f>
        <v>6.8648401620746586</v>
      </c>
      <c r="G1300" s="330">
        <v>32652.6</v>
      </c>
    </row>
    <row r="1301" spans="1:7" ht="37.15" customHeight="1" x14ac:dyDescent="0.25">
      <c r="A1301" s="7">
        <f t="shared" si="46"/>
        <v>1255</v>
      </c>
      <c r="B1301" s="138" t="s">
        <v>1668</v>
      </c>
      <c r="C1301" s="328">
        <v>100</v>
      </c>
      <c r="D1301" s="16" t="s">
        <v>1666</v>
      </c>
      <c r="E1301" s="332">
        <f>613/8406*100</f>
        <v>7.2924101832024748</v>
      </c>
      <c r="F1301" s="333">
        <f>5127.4/62144.2*100</f>
        <v>8.2508102123770204</v>
      </c>
      <c r="G1301" s="330">
        <v>21851.1</v>
      </c>
    </row>
    <row r="1302" spans="1:7" ht="38.450000000000003" customHeight="1" x14ac:dyDescent="0.25">
      <c r="A1302" s="7">
        <f t="shared" si="46"/>
        <v>1256</v>
      </c>
      <c r="B1302" s="138" t="s">
        <v>1669</v>
      </c>
      <c r="C1302" s="331">
        <v>100</v>
      </c>
      <c r="D1302" s="15" t="s">
        <v>1666</v>
      </c>
      <c r="E1302" s="333">
        <f>429/8406*100</f>
        <v>5.1034975017844397</v>
      </c>
      <c r="F1302" s="332">
        <f>4047.5/62144.2*100</f>
        <v>6.5130776484370223</v>
      </c>
      <c r="G1302" s="330">
        <v>20795.5</v>
      </c>
    </row>
    <row r="1303" spans="1:7" ht="37.9" customHeight="1" x14ac:dyDescent="0.25">
      <c r="A1303" s="7">
        <f t="shared" si="46"/>
        <v>1257</v>
      </c>
      <c r="B1303" s="138" t="s">
        <v>1670</v>
      </c>
      <c r="C1303" s="328">
        <v>100</v>
      </c>
      <c r="D1303" s="16" t="s">
        <v>1666</v>
      </c>
      <c r="E1303" s="332">
        <f>737/8406*100</f>
        <v>8.767546990245064</v>
      </c>
      <c r="F1303" s="333">
        <f>2884.6/62144.2*100</f>
        <v>4.6417847522375375</v>
      </c>
      <c r="G1303" s="330">
        <v>39502.400000000001</v>
      </c>
    </row>
    <row r="1304" spans="1:7" ht="33" customHeight="1" x14ac:dyDescent="0.25">
      <c r="A1304" s="7">
        <f t="shared" si="46"/>
        <v>1258</v>
      </c>
      <c r="B1304" s="334" t="s">
        <v>1671</v>
      </c>
      <c r="C1304" s="331">
        <v>100</v>
      </c>
      <c r="D1304" s="15" t="s">
        <v>1666</v>
      </c>
      <c r="E1304" s="333">
        <f>1336/8406*100</f>
        <v>15.893409469426601</v>
      </c>
      <c r="F1304" s="332">
        <f>6625.1/62144.2*100</f>
        <v>10.660850087377423</v>
      </c>
      <c r="G1304" s="330">
        <v>32904.800000000003</v>
      </c>
    </row>
    <row r="1305" spans="1:7" ht="38.450000000000003" customHeight="1" x14ac:dyDescent="0.25">
      <c r="A1305" s="7">
        <f t="shared" si="46"/>
        <v>1259</v>
      </c>
      <c r="B1305" s="138" t="s">
        <v>1672</v>
      </c>
      <c r="C1305" s="328">
        <v>100</v>
      </c>
      <c r="D1305" s="16" t="s">
        <v>1666</v>
      </c>
      <c r="E1305" s="332">
        <f>816/8406*100</f>
        <v>9.7073518915060681</v>
      </c>
      <c r="F1305" s="333">
        <f>9274/62144.2*100</f>
        <v>14.923355679210612</v>
      </c>
      <c r="G1305" s="330">
        <v>34425.800000000003</v>
      </c>
    </row>
    <row r="1306" spans="1:7" ht="37.15" customHeight="1" x14ac:dyDescent="0.25">
      <c r="A1306" s="7">
        <f t="shared" si="46"/>
        <v>1260</v>
      </c>
      <c r="B1306" s="138" t="s">
        <v>1673</v>
      </c>
      <c r="C1306" s="331">
        <v>100</v>
      </c>
      <c r="D1306" s="15" t="s">
        <v>1666</v>
      </c>
      <c r="E1306" s="333">
        <f>715/8406*100</f>
        <v>8.5058291696407338</v>
      </c>
      <c r="F1306" s="332">
        <f>5704.2/62144.2*100</f>
        <v>9.1789740635489707</v>
      </c>
      <c r="G1306" s="330">
        <v>22740.6</v>
      </c>
    </row>
    <row r="1307" spans="1:7" ht="36.6" customHeight="1" x14ac:dyDescent="0.25">
      <c r="A1307" s="7">
        <f t="shared" si="46"/>
        <v>1261</v>
      </c>
      <c r="B1307" s="138" t="s">
        <v>1674</v>
      </c>
      <c r="C1307" s="328">
        <v>100</v>
      </c>
      <c r="D1307" s="16" t="s">
        <v>1666</v>
      </c>
      <c r="E1307" s="332">
        <f>591/8406*100</f>
        <v>7.0306923625981437</v>
      </c>
      <c r="F1307" s="333">
        <f>1922.6/62144.2*100</f>
        <v>3.0937722265311969</v>
      </c>
      <c r="G1307" s="330">
        <v>18978.5</v>
      </c>
    </row>
    <row r="1308" spans="1:7" ht="33.6" customHeight="1" x14ac:dyDescent="0.25">
      <c r="A1308" s="7">
        <f t="shared" si="46"/>
        <v>1262</v>
      </c>
      <c r="B1308" s="138" t="s">
        <v>1675</v>
      </c>
      <c r="C1308" s="331">
        <v>100</v>
      </c>
      <c r="D1308" s="15" t="s">
        <v>1666</v>
      </c>
      <c r="E1308" s="333">
        <f>490/8406*100</f>
        <v>5.8291696407328102</v>
      </c>
      <c r="F1308" s="332">
        <v>0</v>
      </c>
      <c r="G1308" s="330">
        <v>15694.2</v>
      </c>
    </row>
    <row r="1309" spans="1:7" ht="40.9" customHeight="1" x14ac:dyDescent="0.25">
      <c r="A1309" s="7">
        <f t="shared" si="46"/>
        <v>1263</v>
      </c>
      <c r="B1309" s="138" t="s">
        <v>1676</v>
      </c>
      <c r="C1309" s="328">
        <v>100</v>
      </c>
      <c r="D1309" s="16" t="s">
        <v>1666</v>
      </c>
      <c r="E1309" s="332">
        <f>464/8406*100</f>
        <v>5.5198667618367825</v>
      </c>
      <c r="F1309" s="333">
        <f>4783/62144.2*100</f>
        <v>7.6966152915316322</v>
      </c>
      <c r="G1309" s="330">
        <v>11817.3</v>
      </c>
    </row>
    <row r="1310" spans="1:7" ht="41.45" customHeight="1" x14ac:dyDescent="0.25">
      <c r="A1310" s="7">
        <f t="shared" si="46"/>
        <v>1264</v>
      </c>
      <c r="B1310" s="138" t="s">
        <v>1677</v>
      </c>
      <c r="C1310" s="331">
        <v>100</v>
      </c>
      <c r="D1310" s="15" t="s">
        <v>1666</v>
      </c>
      <c r="E1310" s="333">
        <f>452/8406*100</f>
        <v>5.3771115869616946</v>
      </c>
      <c r="F1310" s="332">
        <f>4571.1/62144.2*100</f>
        <v>7.3556341541125319</v>
      </c>
      <c r="G1310" s="330">
        <v>10102.700000000001</v>
      </c>
    </row>
    <row r="1311" spans="1:7" ht="32.450000000000003" customHeight="1" x14ac:dyDescent="0.25">
      <c r="A1311" s="7">
        <f t="shared" si="46"/>
        <v>1265</v>
      </c>
      <c r="B1311" s="138" t="s">
        <v>1678</v>
      </c>
      <c r="C1311" s="328">
        <v>100</v>
      </c>
      <c r="D1311" s="16" t="s">
        <v>1666</v>
      </c>
      <c r="E1311" s="332">
        <f>716/8406*100</f>
        <v>8.5177254342136557</v>
      </c>
      <c r="F1311" s="333">
        <f>9056.8/62144.2*100</f>
        <v>14.573845990454458</v>
      </c>
      <c r="G1311" s="330">
        <v>14272.8</v>
      </c>
    </row>
    <row r="1312" spans="1:7" ht="37.15" customHeight="1" x14ac:dyDescent="0.25">
      <c r="A1312" s="7">
        <f t="shared" si="46"/>
        <v>1266</v>
      </c>
      <c r="B1312" s="138" t="s">
        <v>1679</v>
      </c>
      <c r="C1312" s="331">
        <v>100</v>
      </c>
      <c r="D1312" s="15" t="s">
        <v>1680</v>
      </c>
      <c r="E1312" s="7">
        <v>100</v>
      </c>
      <c r="F1312" s="59">
        <v>100</v>
      </c>
      <c r="G1312" s="330">
        <v>185609</v>
      </c>
    </row>
    <row r="1313" spans="1:7" ht="41.45" customHeight="1" x14ac:dyDescent="0.25">
      <c r="A1313" s="7">
        <f t="shared" si="46"/>
        <v>1267</v>
      </c>
      <c r="B1313" s="138" t="s">
        <v>1681</v>
      </c>
      <c r="C1313" s="1">
        <v>100</v>
      </c>
      <c r="D1313" s="39" t="s">
        <v>1682</v>
      </c>
      <c r="E1313" s="1" t="s">
        <v>164</v>
      </c>
      <c r="F1313" s="4" t="s">
        <v>164</v>
      </c>
      <c r="G1313" s="129">
        <v>75162.2</v>
      </c>
    </row>
    <row r="1314" spans="1:7" ht="37.15" customHeight="1" x14ac:dyDescent="0.25">
      <c r="A1314" s="7">
        <f t="shared" si="46"/>
        <v>1268</v>
      </c>
      <c r="B1314" s="38" t="s">
        <v>1683</v>
      </c>
      <c r="C1314" s="4">
        <v>100</v>
      </c>
      <c r="D1314" s="41" t="s">
        <v>1684</v>
      </c>
      <c r="E1314" s="4" t="s">
        <v>164</v>
      </c>
      <c r="F1314" s="1" t="s">
        <v>164</v>
      </c>
      <c r="G1314" s="129">
        <v>30158.74</v>
      </c>
    </row>
    <row r="1315" spans="1:7" ht="33" customHeight="1" x14ac:dyDescent="0.25">
      <c r="A1315" s="7">
        <f t="shared" si="46"/>
        <v>1269</v>
      </c>
      <c r="B1315" s="38" t="s">
        <v>1685</v>
      </c>
      <c r="C1315" s="1">
        <v>100</v>
      </c>
      <c r="D1315" s="39" t="s">
        <v>1686</v>
      </c>
      <c r="E1315" s="1" t="s">
        <v>164</v>
      </c>
      <c r="F1315" s="4" t="s">
        <v>164</v>
      </c>
      <c r="G1315" s="325">
        <v>1508.2</v>
      </c>
    </row>
    <row r="1316" spans="1:7" ht="38.25" x14ac:dyDescent="0.25">
      <c r="A1316" s="7">
        <f t="shared" si="46"/>
        <v>1270</v>
      </c>
      <c r="B1316" s="194" t="s">
        <v>1687</v>
      </c>
      <c r="C1316" s="5">
        <v>100</v>
      </c>
      <c r="D1316" s="52" t="s">
        <v>1688</v>
      </c>
      <c r="E1316" s="242">
        <v>1</v>
      </c>
      <c r="F1316" s="240">
        <v>9</v>
      </c>
      <c r="G1316" s="6">
        <v>21898.225999999999</v>
      </c>
    </row>
    <row r="1317" spans="1:7" ht="39.6" customHeight="1" x14ac:dyDescent="0.25">
      <c r="A1317" s="7">
        <f t="shared" si="46"/>
        <v>1271</v>
      </c>
      <c r="B1317" s="194" t="s">
        <v>1689</v>
      </c>
      <c r="C1317" s="52">
        <v>100</v>
      </c>
      <c r="D1317" s="5" t="s">
        <v>1688</v>
      </c>
      <c r="E1317" s="240">
        <v>1</v>
      </c>
      <c r="F1317" s="335">
        <v>9</v>
      </c>
      <c r="G1317" s="6">
        <v>28764.38622</v>
      </c>
    </row>
    <row r="1318" spans="1:7" ht="53.45" customHeight="1" x14ac:dyDescent="0.25">
      <c r="A1318" s="7">
        <f t="shared" si="46"/>
        <v>1272</v>
      </c>
      <c r="B1318" s="194" t="s">
        <v>1690</v>
      </c>
      <c r="C1318" s="5">
        <v>100</v>
      </c>
      <c r="D1318" s="52" t="s">
        <v>1688</v>
      </c>
      <c r="E1318" s="242">
        <v>1</v>
      </c>
      <c r="F1318" s="240">
        <v>1</v>
      </c>
      <c r="G1318" s="6">
        <v>52131.207000000002</v>
      </c>
    </row>
    <row r="1319" spans="1:7" ht="39.6" customHeight="1" x14ac:dyDescent="0.25">
      <c r="A1319" s="7">
        <f t="shared" si="46"/>
        <v>1273</v>
      </c>
      <c r="B1319" s="194" t="s">
        <v>1691</v>
      </c>
      <c r="C1319" s="52">
        <v>100</v>
      </c>
      <c r="D1319" s="5" t="s">
        <v>1688</v>
      </c>
      <c r="E1319" s="240">
        <v>1</v>
      </c>
      <c r="F1319" s="335">
        <v>3</v>
      </c>
      <c r="G1319" s="6">
        <v>19932.611089999999</v>
      </c>
    </row>
    <row r="1320" spans="1:7" ht="93.6" customHeight="1" x14ac:dyDescent="0.25">
      <c r="A1320" s="7">
        <f t="shared" si="46"/>
        <v>1274</v>
      </c>
      <c r="B1320" s="194" t="s">
        <v>1692</v>
      </c>
      <c r="C1320" s="5">
        <v>100</v>
      </c>
      <c r="D1320" s="52" t="s">
        <v>1688</v>
      </c>
      <c r="E1320" s="242">
        <v>1</v>
      </c>
      <c r="F1320" s="240">
        <v>2</v>
      </c>
      <c r="G1320" s="6">
        <v>15255.112800000001</v>
      </c>
    </row>
    <row r="1321" spans="1:7" ht="42" customHeight="1" x14ac:dyDescent="0.25">
      <c r="A1321" s="7">
        <f t="shared" si="46"/>
        <v>1275</v>
      </c>
      <c r="B1321" s="194" t="s">
        <v>1693</v>
      </c>
      <c r="C1321" s="52">
        <v>100</v>
      </c>
      <c r="D1321" s="5" t="s">
        <v>1688</v>
      </c>
      <c r="E1321" s="240">
        <v>1</v>
      </c>
      <c r="F1321" s="335">
        <v>17</v>
      </c>
      <c r="G1321" s="6">
        <v>84745.27708</v>
      </c>
    </row>
    <row r="1322" spans="1:7" ht="39.6" customHeight="1" x14ac:dyDescent="0.25">
      <c r="A1322" s="7">
        <f t="shared" si="46"/>
        <v>1276</v>
      </c>
      <c r="B1322" s="194" t="s">
        <v>1694</v>
      </c>
      <c r="C1322" s="5">
        <v>100</v>
      </c>
      <c r="D1322" s="52" t="s">
        <v>1688</v>
      </c>
      <c r="E1322" s="242">
        <v>1</v>
      </c>
      <c r="F1322" s="240">
        <v>2</v>
      </c>
      <c r="G1322" s="6">
        <v>17943.09</v>
      </c>
    </row>
    <row r="1323" spans="1:7" ht="56.45" customHeight="1" x14ac:dyDescent="0.25">
      <c r="A1323" s="7">
        <f t="shared" si="46"/>
        <v>1277</v>
      </c>
      <c r="B1323" s="194" t="s">
        <v>1695</v>
      </c>
      <c r="C1323" s="52">
        <v>100</v>
      </c>
      <c r="D1323" s="5" t="s">
        <v>1688</v>
      </c>
      <c r="E1323" s="240">
        <v>1</v>
      </c>
      <c r="F1323" s="335">
        <v>29</v>
      </c>
      <c r="G1323" s="6">
        <v>45247.332999999999</v>
      </c>
    </row>
    <row r="1324" spans="1:7" ht="34.15" customHeight="1" x14ac:dyDescent="0.25">
      <c r="A1324" s="7">
        <f t="shared" si="46"/>
        <v>1278</v>
      </c>
      <c r="B1324" s="194" t="s">
        <v>1696</v>
      </c>
      <c r="C1324" s="5">
        <v>100</v>
      </c>
      <c r="D1324" s="52" t="s">
        <v>1688</v>
      </c>
      <c r="E1324" s="242">
        <v>1</v>
      </c>
      <c r="F1324" s="240">
        <v>1</v>
      </c>
      <c r="G1324" s="6">
        <v>19258.671999999999</v>
      </c>
    </row>
    <row r="1325" spans="1:7" ht="35.450000000000003" customHeight="1" x14ac:dyDescent="0.25">
      <c r="A1325" s="7">
        <f t="shared" si="46"/>
        <v>1279</v>
      </c>
      <c r="B1325" s="194" t="s">
        <v>1697</v>
      </c>
      <c r="C1325" s="52">
        <v>100</v>
      </c>
      <c r="D1325" s="5" t="s">
        <v>1698</v>
      </c>
      <c r="E1325" s="240">
        <v>1</v>
      </c>
      <c r="F1325" s="335">
        <v>17.3</v>
      </c>
      <c r="G1325" s="6">
        <v>48617.521189999999</v>
      </c>
    </row>
    <row r="1326" spans="1:7" ht="37.15" customHeight="1" x14ac:dyDescent="0.25">
      <c r="A1326" s="373">
        <f t="shared" si="46"/>
        <v>1280</v>
      </c>
      <c r="B1326" s="194" t="s">
        <v>1699</v>
      </c>
      <c r="C1326" s="5">
        <v>100</v>
      </c>
      <c r="D1326" s="52" t="s">
        <v>1700</v>
      </c>
      <c r="E1326" s="242">
        <v>0</v>
      </c>
      <c r="F1326" s="240">
        <v>0</v>
      </c>
      <c r="G1326" s="6">
        <v>10973.29262</v>
      </c>
    </row>
    <row r="1327" spans="1:7" ht="63" customHeight="1" x14ac:dyDescent="0.25">
      <c r="A1327" s="385"/>
      <c r="B1327" s="101" t="s">
        <v>1701</v>
      </c>
      <c r="C1327" s="41">
        <v>100</v>
      </c>
      <c r="D1327" s="39" t="s">
        <v>1702</v>
      </c>
      <c r="E1327" s="217">
        <v>0</v>
      </c>
      <c r="F1327" s="336">
        <v>0</v>
      </c>
      <c r="G1327" s="337">
        <v>7553.7</v>
      </c>
    </row>
    <row r="1328" spans="1:7" ht="82.5" customHeight="1" x14ac:dyDescent="0.25">
      <c r="A1328" s="386"/>
      <c r="B1328" s="38" t="s">
        <v>1703</v>
      </c>
      <c r="C1328" s="5">
        <v>100</v>
      </c>
      <c r="D1328" s="41" t="s">
        <v>1704</v>
      </c>
      <c r="E1328" s="39" t="s">
        <v>164</v>
      </c>
      <c r="F1328" s="41" t="s">
        <v>164</v>
      </c>
      <c r="G1328" s="91">
        <v>40384</v>
      </c>
    </row>
    <row r="1329" spans="1:7" ht="38.25" x14ac:dyDescent="0.25">
      <c r="A1329" s="7">
        <f>A1326+1</f>
        <v>1281</v>
      </c>
      <c r="B1329" s="38" t="s">
        <v>1705</v>
      </c>
      <c r="C1329" s="338">
        <v>100</v>
      </c>
      <c r="D1329" s="85" t="s">
        <v>1706</v>
      </c>
      <c r="E1329" s="339" t="s">
        <v>164</v>
      </c>
      <c r="F1329" s="39" t="s">
        <v>164</v>
      </c>
      <c r="G1329" s="91">
        <v>72187.5</v>
      </c>
    </row>
    <row r="1330" spans="1:7" x14ac:dyDescent="0.25">
      <c r="A1330" s="59"/>
      <c r="B1330" s="340"/>
      <c r="C1330" s="341"/>
      <c r="D1330" s="341"/>
      <c r="E1330" s="341"/>
      <c r="F1330" s="341"/>
      <c r="G1330" s="342"/>
    </row>
    <row r="1331" spans="1:7" x14ac:dyDescent="0.25">
      <c r="A1331" s="59"/>
      <c r="B1331" s="340"/>
      <c r="C1331" s="341"/>
      <c r="D1331" s="341"/>
      <c r="E1331" s="341"/>
      <c r="F1331" s="341"/>
      <c r="G1331" s="342"/>
    </row>
    <row r="1332" spans="1:7" x14ac:dyDescent="0.25">
      <c r="A1332" s="59"/>
      <c r="B1332" s="340"/>
      <c r="C1332" s="341"/>
      <c r="D1332" s="341"/>
      <c r="E1332" s="341"/>
      <c r="F1332" s="341"/>
      <c r="G1332" s="342"/>
    </row>
    <row r="1333" spans="1:7" x14ac:dyDescent="0.25">
      <c r="A1333" s="59"/>
      <c r="B1333" s="340"/>
      <c r="C1333" s="341"/>
      <c r="D1333" s="341"/>
      <c r="E1333" s="341"/>
      <c r="F1333" s="341"/>
      <c r="G1333" s="342"/>
    </row>
    <row r="1334" spans="1:7" x14ac:dyDescent="0.25">
      <c r="A1334" s="59"/>
      <c r="B1334" s="340"/>
      <c r="C1334" s="341"/>
      <c r="D1334" s="341"/>
      <c r="E1334" s="341"/>
      <c r="F1334" s="341"/>
      <c r="G1334" s="342"/>
    </row>
    <row r="1335" spans="1:7" x14ac:dyDescent="0.25">
      <c r="A1335" s="59"/>
      <c r="B1335" s="340"/>
      <c r="C1335" s="341"/>
      <c r="D1335" s="341"/>
      <c r="E1335" s="341"/>
      <c r="F1335" s="341"/>
      <c r="G1335" s="342"/>
    </row>
    <row r="1336" spans="1:7" x14ac:dyDescent="0.25">
      <c r="A1336" s="59"/>
      <c r="B1336" s="340"/>
      <c r="C1336" s="341"/>
      <c r="D1336" s="341"/>
      <c r="E1336" s="341"/>
      <c r="F1336" s="341"/>
      <c r="G1336" s="342"/>
    </row>
    <row r="1337" spans="1:7" x14ac:dyDescent="0.25">
      <c r="A1337" s="59"/>
      <c r="B1337" s="340"/>
      <c r="C1337" s="341"/>
      <c r="D1337" s="341"/>
      <c r="E1337" s="341"/>
      <c r="F1337" s="341"/>
      <c r="G1337" s="342"/>
    </row>
    <row r="1338" spans="1:7" x14ac:dyDescent="0.25">
      <c r="A1338" s="59"/>
      <c r="B1338" s="340"/>
      <c r="C1338" s="341"/>
      <c r="D1338" s="341"/>
      <c r="E1338" s="341"/>
      <c r="F1338" s="341"/>
      <c r="G1338" s="342"/>
    </row>
    <row r="1339" spans="1:7" x14ac:dyDescent="0.25">
      <c r="A1339" s="59"/>
      <c r="B1339" s="340"/>
      <c r="C1339" s="341"/>
      <c r="D1339" s="341"/>
      <c r="E1339" s="341"/>
      <c r="F1339" s="341"/>
      <c r="G1339" s="342"/>
    </row>
    <row r="1340" spans="1:7" x14ac:dyDescent="0.25">
      <c r="A1340" s="341"/>
      <c r="B1340" s="340"/>
      <c r="C1340" s="341"/>
      <c r="D1340" s="341"/>
      <c r="E1340" s="341"/>
      <c r="F1340" s="341"/>
      <c r="G1340" s="342"/>
    </row>
    <row r="1341" spans="1:7" x14ac:dyDescent="0.25">
      <c r="A1341" s="341"/>
      <c r="B1341" s="340"/>
      <c r="C1341" s="341"/>
      <c r="D1341" s="341"/>
      <c r="E1341" s="341"/>
      <c r="F1341" s="341"/>
      <c r="G1341" s="342"/>
    </row>
    <row r="1342" spans="1:7" x14ac:dyDescent="0.25">
      <c r="A1342" s="341"/>
      <c r="B1342" s="340"/>
      <c r="C1342" s="341"/>
      <c r="D1342" s="341"/>
      <c r="E1342" s="341"/>
      <c r="F1342" s="341"/>
      <c r="G1342" s="342"/>
    </row>
    <row r="1343" spans="1:7" x14ac:dyDescent="0.25">
      <c r="A1343" s="341"/>
      <c r="B1343" s="340"/>
      <c r="C1343" s="341"/>
      <c r="D1343" s="341"/>
      <c r="E1343" s="341"/>
      <c r="F1343" s="341"/>
      <c r="G1343" s="342"/>
    </row>
    <row r="1344" spans="1:7" x14ac:dyDescent="0.25">
      <c r="A1344" s="341"/>
      <c r="B1344" s="340"/>
      <c r="C1344" s="341"/>
      <c r="D1344" s="341"/>
      <c r="E1344" s="341"/>
      <c r="F1344" s="341"/>
      <c r="G1344" s="342"/>
    </row>
    <row r="1345" spans="1:7" x14ac:dyDescent="0.25">
      <c r="A1345" s="341"/>
      <c r="B1345" s="340"/>
      <c r="C1345" s="341"/>
      <c r="D1345" s="341"/>
      <c r="E1345" s="341"/>
      <c r="F1345" s="341"/>
      <c r="G1345" s="342"/>
    </row>
    <row r="1346" spans="1:7" x14ac:dyDescent="0.25">
      <c r="A1346" s="341"/>
      <c r="B1346" s="340"/>
      <c r="C1346" s="341"/>
      <c r="D1346" s="341"/>
      <c r="E1346" s="341"/>
      <c r="F1346" s="341"/>
      <c r="G1346" s="342"/>
    </row>
    <row r="1347" spans="1:7" x14ac:dyDescent="0.25">
      <c r="A1347" s="341"/>
      <c r="B1347" s="340"/>
      <c r="C1347" s="341"/>
      <c r="D1347" s="341"/>
      <c r="E1347" s="341"/>
      <c r="F1347" s="341"/>
      <c r="G1347" s="342"/>
    </row>
    <row r="1348" spans="1:7" x14ac:dyDescent="0.25">
      <c r="A1348" s="341"/>
      <c r="B1348" s="340"/>
      <c r="C1348" s="341"/>
      <c r="D1348" s="341"/>
      <c r="E1348" s="341"/>
      <c r="F1348" s="341"/>
      <c r="G1348" s="342"/>
    </row>
    <row r="1349" spans="1:7" x14ac:dyDescent="0.25">
      <c r="A1349" s="341"/>
      <c r="B1349" s="340"/>
      <c r="C1349" s="341"/>
      <c r="D1349" s="341"/>
      <c r="E1349" s="341"/>
      <c r="F1349" s="341"/>
      <c r="G1349" s="342"/>
    </row>
    <row r="1350" spans="1:7" x14ac:dyDescent="0.25">
      <c r="A1350" s="341"/>
      <c r="B1350" s="340"/>
      <c r="C1350" s="341"/>
      <c r="D1350" s="341"/>
      <c r="E1350" s="341"/>
      <c r="F1350" s="341"/>
      <c r="G1350" s="342"/>
    </row>
    <row r="1351" spans="1:7" x14ac:dyDescent="0.25">
      <c r="A1351" s="341"/>
      <c r="B1351" s="340"/>
      <c r="C1351" s="341"/>
      <c r="D1351" s="341"/>
      <c r="E1351" s="341"/>
      <c r="F1351" s="341"/>
      <c r="G1351" s="342"/>
    </row>
    <row r="1352" spans="1:7" x14ac:dyDescent="0.25">
      <c r="A1352" s="341"/>
      <c r="B1352" s="340"/>
      <c r="C1352" s="341"/>
      <c r="D1352" s="341"/>
      <c r="E1352" s="341"/>
      <c r="F1352" s="341"/>
      <c r="G1352" s="342"/>
    </row>
    <row r="1353" spans="1:7" x14ac:dyDescent="0.25">
      <c r="A1353" s="341"/>
      <c r="B1353" s="340"/>
      <c r="C1353" s="341"/>
      <c r="D1353" s="341"/>
      <c r="E1353" s="341"/>
      <c r="F1353" s="341"/>
      <c r="G1353" s="342"/>
    </row>
    <row r="1354" spans="1:7" x14ac:dyDescent="0.25">
      <c r="A1354" s="341"/>
      <c r="B1354" s="340"/>
      <c r="C1354" s="341"/>
      <c r="D1354" s="341"/>
      <c r="E1354" s="341"/>
      <c r="F1354" s="341"/>
      <c r="G1354" s="342"/>
    </row>
    <row r="1355" spans="1:7" x14ac:dyDescent="0.25">
      <c r="A1355" s="341"/>
      <c r="B1355" s="340"/>
      <c r="C1355" s="341"/>
      <c r="D1355" s="341"/>
      <c r="E1355" s="341"/>
      <c r="F1355" s="341"/>
      <c r="G1355" s="342"/>
    </row>
    <row r="1356" spans="1:7" x14ac:dyDescent="0.25">
      <c r="A1356" s="341"/>
      <c r="B1356" s="340"/>
      <c r="C1356" s="341"/>
      <c r="D1356" s="341"/>
      <c r="E1356" s="341"/>
      <c r="F1356" s="341"/>
      <c r="G1356" s="342"/>
    </row>
    <row r="1357" spans="1:7" x14ac:dyDescent="0.25">
      <c r="A1357" s="341"/>
      <c r="B1357" s="340"/>
      <c r="C1357" s="341"/>
      <c r="D1357" s="341"/>
      <c r="E1357" s="341"/>
      <c r="F1357" s="341"/>
      <c r="G1357" s="342"/>
    </row>
    <row r="1358" spans="1:7" x14ac:dyDescent="0.25">
      <c r="A1358" s="341"/>
      <c r="B1358" s="340"/>
      <c r="C1358" s="341"/>
      <c r="D1358" s="341"/>
      <c r="E1358" s="341"/>
      <c r="F1358" s="341"/>
      <c r="G1358" s="342"/>
    </row>
    <row r="1359" spans="1:7" x14ac:dyDescent="0.25">
      <c r="A1359" s="341"/>
      <c r="B1359" s="340"/>
      <c r="C1359" s="341"/>
      <c r="D1359" s="341"/>
      <c r="E1359" s="341"/>
      <c r="F1359" s="341"/>
      <c r="G1359" s="342"/>
    </row>
    <row r="1360" spans="1:7" x14ac:dyDescent="0.25">
      <c r="A1360" s="341"/>
      <c r="B1360" s="340"/>
      <c r="C1360" s="341"/>
      <c r="D1360" s="341"/>
      <c r="E1360" s="341"/>
      <c r="F1360" s="341"/>
      <c r="G1360" s="342"/>
    </row>
    <row r="1361" spans="1:7" x14ac:dyDescent="0.25">
      <c r="A1361" s="341"/>
      <c r="B1361" s="340"/>
      <c r="C1361" s="341"/>
      <c r="D1361" s="341"/>
      <c r="E1361" s="341"/>
      <c r="F1361" s="341"/>
      <c r="G1361" s="342"/>
    </row>
    <row r="1362" spans="1:7" x14ac:dyDescent="0.25">
      <c r="A1362" s="341"/>
      <c r="B1362" s="340"/>
      <c r="C1362" s="341"/>
      <c r="D1362" s="341"/>
      <c r="E1362" s="341"/>
      <c r="F1362" s="341"/>
      <c r="G1362" s="342"/>
    </row>
  </sheetData>
  <mergeCells count="60">
    <mergeCell ref="B1283:B1284"/>
    <mergeCell ref="C1283:C1284"/>
    <mergeCell ref="F1283:F1284"/>
    <mergeCell ref="G1283:G1284"/>
    <mergeCell ref="A1326:A1328"/>
    <mergeCell ref="F1074:F1075"/>
    <mergeCell ref="G1074:G1075"/>
    <mergeCell ref="A1087:G1087"/>
    <mergeCell ref="A1273:A1274"/>
    <mergeCell ref="B1273:B1274"/>
    <mergeCell ref="A1074:A1075"/>
    <mergeCell ref="B1074:B1075"/>
    <mergeCell ref="C1074:C1075"/>
    <mergeCell ref="D1074:D1075"/>
    <mergeCell ref="E1074:E1075"/>
    <mergeCell ref="A977:G977"/>
    <mergeCell ref="A995:G995"/>
    <mergeCell ref="A1017:G1017"/>
    <mergeCell ref="A1020:A1021"/>
    <mergeCell ref="B1020:B1021"/>
    <mergeCell ref="C1020:C1021"/>
    <mergeCell ref="D1020:D1021"/>
    <mergeCell ref="E1020:E1021"/>
    <mergeCell ref="F1020:F1021"/>
    <mergeCell ref="G1020:G1021"/>
    <mergeCell ref="A770:G770"/>
    <mergeCell ref="A811:G811"/>
    <mergeCell ref="A866:G866"/>
    <mergeCell ref="A886:G886"/>
    <mergeCell ref="A946:G946"/>
    <mergeCell ref="A661:G661"/>
    <mergeCell ref="E662:G662"/>
    <mergeCell ref="A682:G682"/>
    <mergeCell ref="A725:G725"/>
    <mergeCell ref="A741:G741"/>
    <mergeCell ref="A475:G475"/>
    <mergeCell ref="A573:G573"/>
    <mergeCell ref="A593:G593"/>
    <mergeCell ref="A619:G619"/>
    <mergeCell ref="A641:G641"/>
    <mergeCell ref="A299:G299"/>
    <mergeCell ref="A350:G350"/>
    <mergeCell ref="A374:G374"/>
    <mergeCell ref="A413:G413"/>
    <mergeCell ref="A445:G445"/>
    <mergeCell ref="A183:G183"/>
    <mergeCell ref="A188:G188"/>
    <mergeCell ref="A247:G247"/>
    <mergeCell ref="A252:G252"/>
    <mergeCell ref="A293:G293"/>
    <mergeCell ref="A129:G129"/>
    <mergeCell ref="A134:G134"/>
    <mergeCell ref="A139:G139"/>
    <mergeCell ref="A163:G163"/>
    <mergeCell ref="A180:G180"/>
    <mergeCell ref="A4:G4"/>
    <mergeCell ref="A23:G23"/>
    <mergeCell ref="A51:G51"/>
    <mergeCell ref="A80:G80"/>
    <mergeCell ref="A125:G125"/>
  </mergeCells>
  <hyperlinks>
    <hyperlink ref="B852" r:id="rId1"/>
    <hyperlink ref="D1069" r:id="rId2"/>
    <hyperlink ref="D1070" r:id="rId3"/>
    <hyperlink ref="D1071" r:id="rId4"/>
    <hyperlink ref="D1072" r:id="rId5"/>
    <hyperlink ref="D1073" r:id="rId6"/>
  </hyperlinks>
  <pageMargins left="0.31496062992125984" right="0.31496062992125984" top="0.74803149606299213" bottom="0.74803149606299213" header="0.31496062992125984" footer="0.31496062992125984"/>
  <pageSetup paperSize="9" scale="6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органы исп. власти</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economy30 (Молякова Н.Н.)</dc:creator>
  <cp:lastModifiedBy>Молякова Наталья Николаевна</cp:lastModifiedBy>
  <cp:revision>10</cp:revision>
  <dcterms:created xsi:type="dcterms:W3CDTF">2019-01-15T07:57:15Z</dcterms:created>
  <dcterms:modified xsi:type="dcterms:W3CDTF">2025-02-20T10:53:29Z</dcterms:modified>
</cp:coreProperties>
</file>