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D80" i="1" l="1"/>
  <c r="D81" i="1"/>
  <c r="D82" i="1"/>
  <c r="D83" i="1"/>
  <c r="D84" i="1"/>
  <c r="D85" i="1"/>
  <c r="D87" i="1"/>
  <c r="D88" i="1"/>
  <c r="D89" i="1"/>
  <c r="D90" i="1"/>
  <c r="D91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17" i="1"/>
  <c r="D221" i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C163" i="1" l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C118" i="1"/>
  <c r="C110" i="1"/>
  <c r="C131" i="1" l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C175" i="1"/>
  <c r="C174" i="1"/>
  <c r="C176" i="1" l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C133" i="1" l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27" i="1" l="1"/>
  <c r="C132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C123" i="1"/>
  <c r="I126" i="1"/>
  <c r="C129" i="1" l="1"/>
  <c r="J127" i="1"/>
  <c r="J126" i="1"/>
  <c r="G195" i="1" l="1"/>
  <c r="G196" i="1"/>
  <c r="L196" i="1"/>
  <c r="L195" i="1" s="1"/>
  <c r="L193" i="1"/>
  <c r="C193" i="1" s="1"/>
  <c r="L191" i="1"/>
  <c r="S196" i="1"/>
  <c r="S195" i="1" s="1"/>
  <c r="S191" i="1"/>
  <c r="C191" i="1" l="1"/>
  <c r="C196" i="1"/>
  <c r="N127" i="1"/>
  <c r="N126" i="1"/>
  <c r="C195" i="1" l="1"/>
  <c r="W127" i="1"/>
  <c r="W126" i="1"/>
  <c r="G127" i="1" l="1"/>
  <c r="G126" i="1"/>
  <c r="B129" i="1" l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D220" i="1" s="1"/>
  <c r="Y219" i="1"/>
  <c r="G219" i="1"/>
  <c r="B218" i="1"/>
  <c r="C217" i="1"/>
  <c r="C216" i="1"/>
  <c r="C218" i="1" s="1"/>
  <c r="D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C186" i="1"/>
  <c r="X185" i="1"/>
  <c r="U182" i="1"/>
  <c r="B182" i="1"/>
  <c r="C181" i="1"/>
  <c r="C180" i="1"/>
  <c r="B179" i="1"/>
  <c r="C178" i="1"/>
  <c r="C177" i="1"/>
  <c r="I173" i="1"/>
  <c r="C172" i="1"/>
  <c r="C171" i="1"/>
  <c r="C169" i="1"/>
  <c r="C168" i="1"/>
  <c r="G159" i="1"/>
  <c r="B159" i="1"/>
  <c r="C158" i="1"/>
  <c r="C157" i="1"/>
  <c r="Y154" i="1"/>
  <c r="X154" i="1"/>
  <c r="W154" i="1"/>
  <c r="U154" i="1"/>
  <c r="T154" i="1"/>
  <c r="S154" i="1"/>
  <c r="R154" i="1"/>
  <c r="O154" i="1"/>
  <c r="M154" i="1"/>
  <c r="B154" i="1"/>
  <c r="M151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37" i="1"/>
  <c r="C134" i="1"/>
  <c r="B128" i="1"/>
  <c r="C124" i="1"/>
  <c r="C122" i="1"/>
  <c r="C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C114" i="1"/>
  <c r="C113" i="1"/>
  <c r="E112" i="1"/>
  <c r="B112" i="1"/>
  <c r="C109" i="1"/>
  <c r="C108" i="1"/>
  <c r="C107" i="1"/>
  <c r="C106" i="1"/>
  <c r="B104" i="1"/>
  <c r="C90" i="1"/>
  <c r="C83" i="1"/>
  <c r="C81" i="1"/>
  <c r="C80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3" i="1" l="1"/>
  <c r="C219" i="1"/>
  <c r="C144" i="1"/>
  <c r="C138" i="1"/>
  <c r="C92" i="1"/>
  <c r="D92" i="1" s="1"/>
  <c r="D58" i="1"/>
  <c r="C59" i="1"/>
  <c r="D59" i="1" s="1"/>
  <c r="D54" i="1"/>
  <c r="C164" i="1"/>
  <c r="C86" i="1"/>
  <c r="D86" i="1" s="1"/>
  <c r="C26" i="1"/>
  <c r="D26" i="1" s="1"/>
  <c r="C22" i="1"/>
  <c r="D22" i="1" s="1"/>
  <c r="C165" i="1"/>
  <c r="C173" i="1"/>
  <c r="C130" i="1"/>
  <c r="C179" i="1"/>
  <c r="C155" i="1"/>
  <c r="C126" i="1"/>
  <c r="C205" i="1"/>
  <c r="D205" i="1" s="1"/>
  <c r="C149" i="1"/>
  <c r="C127" i="1"/>
  <c r="C120" i="1"/>
  <c r="C201" i="1"/>
  <c r="D201" i="1" s="1"/>
  <c r="C17" i="1"/>
  <c r="D17" i="1" s="1"/>
  <c r="C9" i="1"/>
  <c r="D9" i="1" s="1"/>
  <c r="C24" i="1"/>
  <c r="D24" i="1" s="1"/>
  <c r="C29" i="1"/>
  <c r="D29" i="1" s="1"/>
  <c r="C182" i="1"/>
  <c r="D7" i="1"/>
  <c r="C13" i="1"/>
  <c r="D13" i="1" s="1"/>
  <c r="C32" i="1"/>
  <c r="D32" i="1" s="1"/>
  <c r="C36" i="1"/>
  <c r="D36" i="1" s="1"/>
  <c r="C34" i="1"/>
  <c r="D34" i="1" s="1"/>
  <c r="C159" i="1"/>
  <c r="D230" i="1"/>
  <c r="C39" i="1"/>
  <c r="D39" i="1" s="1"/>
  <c r="C185" i="1"/>
  <c r="D228" i="1"/>
  <c r="D231" i="1"/>
  <c r="B233" i="1"/>
  <c r="C145" i="1"/>
  <c r="C170" i="1"/>
  <c r="C128" i="1"/>
  <c r="C154" i="1"/>
  <c r="C55" i="1"/>
  <c r="D55" i="1" s="1"/>
  <c r="D224" i="1"/>
  <c r="C227" i="1"/>
  <c r="D227" i="1" s="1"/>
  <c r="C222" i="1"/>
  <c r="D222" i="1" s="1"/>
  <c r="C211" i="1"/>
  <c r="D211" i="1" s="1"/>
  <c r="C141" i="1" l="1"/>
  <c r="C93" i="1"/>
  <c r="D93" i="1" s="1"/>
  <c r="C166" i="1"/>
  <c r="C151" i="1"/>
  <c r="C140" i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<sst xmlns="http://schemas.openxmlformats.org/spreadsheetml/2006/main" count="275" uniqueCount="219">
  <si>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</si>
  <si>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</si>
  <si>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</si>
  <si>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</si>
  <si>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</si>
  <si>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</si>
  <si>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</si>
  <si>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</si>
  <si>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</si>
  <si>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</si>
  <si>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</si>
  <si>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</si>
  <si>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</si>
  <si>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</si>
  <si>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</si>
  <si>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</si>
  <si>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</si>
  <si>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</si>
  <si>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</si>
  <si>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</si>
  <si>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</si>
  <si>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</si>
  <si>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</si>
  <si>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</si>
  <si>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</si>
  <si>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</si>
  <si>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</si>
  <si>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</si>
  <si>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</si>
  <si>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</si>
  <si>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</si>
  <si>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</si>
  <si>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</si>
  <si>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</si>
  <si>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</si>
  <si>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</si>
  <si>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</si>
  <si>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</si>
  <si>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</si>
  <si>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</si>
  <si>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</si>
  <si>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</si>
  <si>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</si>
  <si>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</si>
  <si>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</si>
  <si>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</si>
  <si>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</si>
  <si>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</si>
  <si>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</si>
  <si>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</si>
  <si>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</si>
  <si>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</si>
  <si>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</si>
  <si>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</si>
  <si>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</si>
  <si>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</si>
  <si>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</si>
  <si>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</si>
  <si>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</si>
  <si>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</si>
  <si>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</si>
  <si>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</si>
  <si>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</si>
  <si>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</si>
  <si>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</si>
  <si>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</si>
  <si>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</si>
  <si>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</si>
  <si>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</si>
  <si>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</si>
  <si>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</si>
  <si>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</si>
  <si>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</si>
  <si>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</si>
  <si>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</si>
  <si>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</si>
  <si>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</si>
  <si>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</si>
  <si>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</si>
  <si>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</si>
  <si>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</si>
  <si>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</si>
  <si>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</si>
  <si>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</si>
  <si>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</si>
  <si>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</si>
  <si>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</si>
  <si>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</si>
  <si>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</si>
  <si>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</si>
  <si>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</si>
  <si>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</si>
  <si>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</si>
  <si>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</si>
  <si>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</si>
  <si>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</si>
  <si>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</si>
  <si>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</si>
  <si>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</si>
  <si>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</si>
  <si>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</si>
  <si>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</si>
  <si>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</si>
  <si>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</si>
  <si>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</si>
  <si>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</si>
  <si>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</si>
  <si>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</si>
  <si>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</si>
  <si>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</si>
  <si>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</si>
  <si>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</si>
  <si>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</si>
  <si>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</si>
  <si>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</si>
  <si>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</si>
  <si>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</si>
  <si>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</si>
  <si>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</si>
  <si>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</si>
  <si>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</si>
  <si>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</si>
  <si>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</si>
  <si>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</si>
  <si>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</si>
  <si>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</si>
  <si>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</si>
  <si>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</si>
  <si>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</si>
  <si>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</si>
  <si>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</si>
  <si>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</si>
  <si>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</si>
  <si>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</si>
  <si>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</si>
  <si>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</si>
  <si>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</si>
  <si>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</si>
  <si>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</si>
  <si>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</si>
  <si>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</si>
  <si>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</si>
  <si>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</si>
  <si>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</si>
  <si>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</si>
  <si>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</si>
  <si>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</si>
  <si>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</si>
  <si>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</si>
  <si>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</si>
  <si>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</si>
  <si>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</si>
  <si>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</si>
  <si>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</si>
  <si>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</si>
  <si>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</si>
  <si>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</si>
  <si>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</si>
  <si>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</si>
  <si>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</si>
  <si>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</si>
  <si>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</si>
  <si>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</si>
  <si>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</si>
  <si>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</si>
  <si>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</si>
  <si>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</si>
  <si>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</si>
  <si>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</si>
  <si>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</si>
  <si>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</si>
  <si>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</si>
  <si>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</si>
  <si>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</si>
  <si>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</si>
  <si>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</si>
  <si>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</si>
  <si>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</si>
  <si>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</si>
  <si>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</si>
  <si>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</si>
  <si>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</si>
  <si>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</si>
  <si>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</si>
  <si>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</si>
  <si>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</si>
  <si>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</si>
  <si>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</si>
  <si>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</si>
  <si>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</si>
  <si>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</si>
  <si>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</si>
  <si>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</si>
  <si>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</si>
  <si>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</si>
  <si>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</si>
  <si>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</si>
  <si>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</si>
  <si>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</si>
  <si>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</si>
  <si>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</si>
  <si>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</si>
  <si>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</si>
  <si>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</si>
  <si>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</si>
  <si>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</si>
  <si>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</si>
  <si>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</si>
  <si>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</si>
  <si>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</si>
  <si>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</si>
  <si>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</si>
  <si>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</si>
  <si>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</si>
  <si>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</si>
  <si>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</si>
  <si>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</si>
  <si>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</si>
  <si>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22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</si>
</sst>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0"/>
    </row>
    <row r="2" spans="1:26" s="3" customFormat="1" ht="29.25" customHeight="1" thickBot="1" x14ac:dyDescent="0.3">
      <c r="A2" s="164" t="s">
        <v>218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5" t="s">
        <v>3</v>
      </c>
      <c r="B4" s="168" t="s">
        <v>212</v>
      </c>
      <c r="C4" s="171" t="s">
        <v>213</v>
      </c>
      <c r="D4" s="171" t="s">
        <v>214</v>
      </c>
      <c r="E4" s="174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6"/>
      <c r="Z4" s="2" t="s">
        <v>0</v>
      </c>
    </row>
    <row r="5" spans="1:26" s="2" customFormat="1" ht="87" customHeight="1" x14ac:dyDescent="0.25">
      <c r="A5" s="166"/>
      <c r="B5" s="169"/>
      <c r="C5" s="172"/>
      <c r="D5" s="17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7" t="s">
        <v>11</v>
      </c>
      <c r="L5" s="177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67"/>
      <c r="B6" s="170"/>
      <c r="C6" s="173"/>
      <c r="D6" s="173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2">
        <f t="shared" si="1"/>
        <v>1.8017408123791103</v>
      </c>
      <c r="F9" s="142">
        <f t="shared" si="1"/>
        <v>1.0771388499298737</v>
      </c>
      <c r="G9" s="142">
        <f t="shared" si="1"/>
        <v>1.0081546360616127</v>
      </c>
      <c r="H9" s="142">
        <f t="shared" si="1"/>
        <v>1</v>
      </c>
      <c r="I9" s="142">
        <f t="shared" si="1"/>
        <v>1</v>
      </c>
      <c r="J9" s="142">
        <f t="shared" si="1"/>
        <v>1.1718701700154559</v>
      </c>
      <c r="K9" s="142">
        <f t="shared" si="1"/>
        <v>1.0022573363431151</v>
      </c>
      <c r="L9" s="142">
        <f t="shared" si="1"/>
        <v>1.0073397780164697</v>
      </c>
      <c r="M9" s="142">
        <f t="shared" si="1"/>
        <v>1.3853572994300745</v>
      </c>
      <c r="N9" s="142">
        <f t="shared" si="1"/>
        <v>1.199421965317919</v>
      </c>
      <c r="O9" s="142">
        <f t="shared" si="1"/>
        <v>1.0943635212159595</v>
      </c>
      <c r="P9" s="142">
        <f t="shared" si="1"/>
        <v>1</v>
      </c>
      <c r="Q9" s="142">
        <f t="shared" si="1"/>
        <v>1.5239628040057225</v>
      </c>
      <c r="R9" s="142">
        <f t="shared" si="1"/>
        <v>1</v>
      </c>
      <c r="S9" s="142">
        <f t="shared" si="1"/>
        <v>1.0346983432322601</v>
      </c>
      <c r="T9" s="142">
        <f t="shared" si="1"/>
        <v>0.99185946872322195</v>
      </c>
      <c r="U9" s="142">
        <f t="shared" si="1"/>
        <v>1</v>
      </c>
      <c r="V9" s="142">
        <f t="shared" si="1"/>
        <v>1</v>
      </c>
      <c r="W9" s="142">
        <f t="shared" si="1"/>
        <v>1.1708222811671087</v>
      </c>
      <c r="X9" s="142">
        <f t="shared" si="1"/>
        <v>1.0715178794698674</v>
      </c>
      <c r="Y9" s="14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2">
        <f>E10/E8</f>
        <v>1</v>
      </c>
      <c r="F11" s="142">
        <f>F10/F8</f>
        <v>0.95833333333333337</v>
      </c>
      <c r="G11" s="142">
        <f t="shared" ref="G11:Y11" si="2">G10/G8</f>
        <v>1</v>
      </c>
      <c r="H11" s="142">
        <v>0.99</v>
      </c>
      <c r="I11" s="142">
        <f t="shared" si="2"/>
        <v>1</v>
      </c>
      <c r="J11" s="142">
        <f t="shared" si="2"/>
        <v>1</v>
      </c>
      <c r="K11" s="142">
        <v>1</v>
      </c>
      <c r="L11" s="142">
        <v>0.99</v>
      </c>
      <c r="M11" s="142">
        <f t="shared" si="2"/>
        <v>1</v>
      </c>
      <c r="N11" s="142">
        <f t="shared" si="2"/>
        <v>0.97590361445783136</v>
      </c>
      <c r="O11" s="142">
        <v>0.98</v>
      </c>
      <c r="P11" s="142">
        <f t="shared" si="2"/>
        <v>1</v>
      </c>
      <c r="Q11" s="142">
        <v>0.998</v>
      </c>
      <c r="R11" s="142">
        <f t="shared" si="2"/>
        <v>1</v>
      </c>
      <c r="S11" s="142">
        <f t="shared" si="2"/>
        <v>1.0001208459214501</v>
      </c>
      <c r="T11" s="142">
        <v>0.93</v>
      </c>
      <c r="U11" s="142">
        <v>1</v>
      </c>
      <c r="V11" s="142">
        <v>1</v>
      </c>
      <c r="W11" s="142">
        <f t="shared" si="2"/>
        <v>1</v>
      </c>
      <c r="X11" s="142">
        <f t="shared" si="2"/>
        <v>1</v>
      </c>
      <c r="Y11" s="14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3">
        <v>110</v>
      </c>
      <c r="F12" s="143">
        <v>830</v>
      </c>
      <c r="G12" s="143">
        <v>3010</v>
      </c>
      <c r="H12" s="143">
        <v>2395</v>
      </c>
      <c r="I12" s="143">
        <v>873</v>
      </c>
      <c r="J12" s="143">
        <v>3250</v>
      </c>
      <c r="K12" s="143">
        <v>780</v>
      </c>
      <c r="L12" s="143">
        <v>681</v>
      </c>
      <c r="M12" s="143">
        <v>725</v>
      </c>
      <c r="N12" s="143">
        <v>525</v>
      </c>
      <c r="O12" s="143">
        <v>860</v>
      </c>
      <c r="P12" s="143">
        <v>920</v>
      </c>
      <c r="Q12" s="143">
        <v>1513</v>
      </c>
      <c r="R12" s="143"/>
      <c r="S12" s="143">
        <v>1662</v>
      </c>
      <c r="T12" s="143">
        <v>675</v>
      </c>
      <c r="U12" s="143">
        <v>1620</v>
      </c>
      <c r="V12" s="143">
        <v>534</v>
      </c>
      <c r="W12" s="143">
        <v>1349</v>
      </c>
      <c r="X12" s="143">
        <v>4370</v>
      </c>
      <c r="Y12" s="14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5">
        <v>7260</v>
      </c>
      <c r="G41" s="145">
        <v>15601</v>
      </c>
      <c r="H41" s="145">
        <v>13502</v>
      </c>
      <c r="I41" s="145">
        <v>6156</v>
      </c>
      <c r="J41" s="145">
        <v>15698</v>
      </c>
      <c r="K41" s="145">
        <v>7757</v>
      </c>
      <c r="L41" s="145">
        <v>11282</v>
      </c>
      <c r="M41" s="145">
        <v>10636</v>
      </c>
      <c r="N41" s="145">
        <v>3724</v>
      </c>
      <c r="O41" s="145">
        <v>6680</v>
      </c>
      <c r="P41" s="145">
        <v>9900</v>
      </c>
      <c r="Q41" s="145">
        <v>13435</v>
      </c>
      <c r="R41" s="145">
        <v>12998</v>
      </c>
      <c r="S41" s="145">
        <v>11222</v>
      </c>
      <c r="T41" s="145">
        <v>9728</v>
      </c>
      <c r="U41" s="145">
        <v>9102</v>
      </c>
      <c r="V41" s="145">
        <v>4626.5</v>
      </c>
      <c r="W41" s="145">
        <v>8736</v>
      </c>
      <c r="X41" s="145">
        <v>18395</v>
      </c>
      <c r="Y41" s="145">
        <v>10275</v>
      </c>
      <c r="Z41" s="129"/>
    </row>
    <row r="42" spans="1:29" s="2" customFormat="1" ht="30" customHeight="1" x14ac:dyDescent="0.25">
      <c r="A42" s="29" t="s">
        <v>217</v>
      </c>
      <c r="B42" s="22">
        <v>215936</v>
      </c>
      <c r="C42" s="22">
        <f>SUM(E42:Y42)</f>
        <v>223108.45</v>
      </c>
      <c r="D42" s="14">
        <f>C42/B42</f>
        <v>1.0332156287048015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8" t="s">
        <v>52</v>
      </c>
      <c r="B44" s="30">
        <v>1.0229999999999999</v>
      </c>
      <c r="C44" s="30">
        <f>C42/C41</f>
        <v>1.0013237528246719</v>
      </c>
      <c r="D44" s="14">
        <f t="shared" ref="D44:D107" si="14">C44/B44</f>
        <v>0.97881109758032447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151646</v>
      </c>
      <c r="C51" s="22">
        <f t="shared" si="16"/>
        <v>236561</v>
      </c>
      <c r="D51" s="14">
        <f t="shared" si="14"/>
        <v>1.5599554224971315</v>
      </c>
      <c r="E51" s="31">
        <v>14400</v>
      </c>
      <c r="F51" s="31">
        <v>7754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88742</v>
      </c>
      <c r="C52" s="22">
        <f t="shared" si="16"/>
        <v>180433.9</v>
      </c>
      <c r="D52" s="14">
        <f t="shared" si="14"/>
        <v>2.0332413062585921</v>
      </c>
      <c r="E52" s="31"/>
      <c r="F52" s="31">
        <v>7754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6">
        <v>180</v>
      </c>
      <c r="F53" s="146">
        <v>130</v>
      </c>
      <c r="G53" s="31">
        <v>802</v>
      </c>
      <c r="H53" s="31">
        <v>367</v>
      </c>
      <c r="I53" s="146">
        <v>10</v>
      </c>
      <c r="J53" s="146">
        <v>150</v>
      </c>
      <c r="K53" s="31">
        <v>505</v>
      </c>
      <c r="L53" s="31">
        <v>767</v>
      </c>
      <c r="M53" s="31">
        <v>250</v>
      </c>
      <c r="N53" s="146">
        <v>30</v>
      </c>
      <c r="O53" s="146">
        <v>180</v>
      </c>
      <c r="P53" s="146">
        <v>291</v>
      </c>
      <c r="Q53" s="146">
        <v>12</v>
      </c>
      <c r="R53" s="146">
        <v>400</v>
      </c>
      <c r="S53" s="146">
        <v>154</v>
      </c>
      <c r="T53" s="31">
        <v>60</v>
      </c>
      <c r="U53" s="31">
        <v>105</v>
      </c>
      <c r="V53" s="31">
        <v>20</v>
      </c>
      <c r="W53" s="31">
        <v>355</v>
      </c>
      <c r="X53" s="146">
        <v>366</v>
      </c>
      <c r="Y53" s="147"/>
      <c r="Z53" s="19"/>
    </row>
    <row r="54" spans="1:26" s="2" customFormat="1" ht="28.5" customHeight="1" x14ac:dyDescent="0.25">
      <c r="A54" s="29" t="s">
        <v>60</v>
      </c>
      <c r="B54" s="22">
        <v>5519</v>
      </c>
      <c r="C54" s="22">
        <f t="shared" si="16"/>
        <v>5146.1499999999996</v>
      </c>
      <c r="D54" s="14">
        <f t="shared" si="14"/>
        <v>0.93244247146222137</v>
      </c>
      <c r="E54" s="148">
        <v>180</v>
      </c>
      <c r="F54" s="148">
        <v>150</v>
      </c>
      <c r="G54" s="149">
        <v>802</v>
      </c>
      <c r="H54" s="149">
        <v>359</v>
      </c>
      <c r="I54" s="149">
        <v>52</v>
      </c>
      <c r="J54" s="149">
        <v>150</v>
      </c>
      <c r="K54" s="149">
        <v>566</v>
      </c>
      <c r="L54" s="149">
        <v>709</v>
      </c>
      <c r="M54" s="149">
        <v>244.25</v>
      </c>
      <c r="N54" s="148">
        <v>30</v>
      </c>
      <c r="O54" s="149">
        <v>217.5</v>
      </c>
      <c r="P54" s="149">
        <v>300</v>
      </c>
      <c r="Q54" s="149">
        <v>13</v>
      </c>
      <c r="R54" s="148">
        <v>401.5</v>
      </c>
      <c r="S54" s="149">
        <v>156.5</v>
      </c>
      <c r="T54" s="149">
        <v>60</v>
      </c>
      <c r="U54" s="149">
        <v>95</v>
      </c>
      <c r="V54" s="149">
        <v>41.4</v>
      </c>
      <c r="W54" s="149">
        <v>253</v>
      </c>
      <c r="X54" s="149">
        <v>366</v>
      </c>
      <c r="Y54" s="149"/>
      <c r="Z54" s="19"/>
    </row>
    <row r="55" spans="1:26" s="130" customFormat="1" ht="30" customHeight="1" x14ac:dyDescent="0.25">
      <c r="A55" s="17" t="s">
        <v>52</v>
      </c>
      <c r="B55" s="30">
        <v>1</v>
      </c>
      <c r="C55" s="14">
        <f>C54/C53</f>
        <v>1.0023665757693805</v>
      </c>
      <c r="D55" s="14">
        <f t="shared" si="14"/>
        <v>1.0023665757693805</v>
      </c>
      <c r="E55" s="150">
        <f t="shared" ref="E55:X55" si="17">E54/E53</f>
        <v>1</v>
      </c>
      <c r="F55" s="150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50">
        <f t="shared" si="17"/>
        <v>5.2</v>
      </c>
      <c r="J55" s="150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0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0">
        <f t="shared" si="17"/>
        <v>1.0833333333333333</v>
      </c>
      <c r="R55" s="150">
        <f t="shared" si="17"/>
        <v>1.0037499999999999</v>
      </c>
      <c r="S55" s="150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50">
        <f t="shared" si="17"/>
        <v>1</v>
      </c>
      <c r="Y55" s="151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6"/>
      <c r="G56" s="31">
        <v>690</v>
      </c>
      <c r="H56" s="31"/>
      <c r="I56" s="31"/>
      <c r="J56" s="31"/>
      <c r="K56" s="31"/>
      <c r="L56" s="31"/>
      <c r="M56" s="31"/>
      <c r="N56" s="14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collapsed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6">
        <v>25</v>
      </c>
      <c r="F57" s="146">
        <v>100</v>
      </c>
      <c r="G57" s="31">
        <v>82</v>
      </c>
      <c r="H57" s="147"/>
      <c r="I57" s="146">
        <v>16</v>
      </c>
      <c r="J57" s="146">
        <v>10</v>
      </c>
      <c r="K57" s="31">
        <v>118</v>
      </c>
      <c r="L57" s="31">
        <v>75</v>
      </c>
      <c r="M57" s="31">
        <v>50</v>
      </c>
      <c r="N57" s="146">
        <v>4</v>
      </c>
      <c r="O57" s="146">
        <v>35</v>
      </c>
      <c r="P57" s="146">
        <v>97</v>
      </c>
      <c r="Q57" s="147"/>
      <c r="R57" s="146">
        <v>6</v>
      </c>
      <c r="S57" s="146">
        <v>36</v>
      </c>
      <c r="T57" s="31">
        <v>28</v>
      </c>
      <c r="U57" s="31">
        <v>5</v>
      </c>
      <c r="V57" s="31">
        <v>10</v>
      </c>
      <c r="W57" s="31">
        <v>95</v>
      </c>
      <c r="X57" s="146">
        <v>90</v>
      </c>
      <c r="Y57" s="146">
        <v>20</v>
      </c>
      <c r="Z57" s="19"/>
    </row>
    <row r="58" spans="1:26" s="2" customFormat="1" ht="28.5" customHeight="1" x14ac:dyDescent="0.25">
      <c r="A58" s="29" t="s">
        <v>154</v>
      </c>
      <c r="B58" s="25">
        <v>896</v>
      </c>
      <c r="C58" s="25">
        <f t="shared" si="16"/>
        <v>836.19500000000005</v>
      </c>
      <c r="D58" s="14">
        <f t="shared" si="14"/>
        <v>0.93325334821428574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2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1.0660000000000001</v>
      </c>
      <c r="C59" s="8">
        <f>C58/C57</f>
        <v>0.92704545454545462</v>
      </c>
      <c r="D59" s="14">
        <f t="shared" si="14"/>
        <v>0.86964864403888797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34594</v>
      </c>
      <c r="C62" s="25">
        <f>SUM(E62:Y62)</f>
        <v>31748.67</v>
      </c>
      <c r="D62" s="14">
        <f>C62/B62</f>
        <v>0.91775076602879102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39929</v>
      </c>
      <c r="C63" s="25">
        <f>SUM(E63:Y63)</f>
        <v>35498.85</v>
      </c>
      <c r="D63" s="14">
        <f t="shared" si="14"/>
        <v>0.88904931252974029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3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4"/>
      <c r="Q73" s="154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4">
        <v>160</v>
      </c>
      <c r="Q74" s="154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4">
        <v>70</v>
      </c>
      <c r="Q75" s="154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4"/>
      <c r="Q76" s="154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4"/>
      <c r="Q77" s="154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4"/>
      <c r="Q78" s="154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4"/>
      <c r="Q79" s="154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5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22181.75</v>
      </c>
      <c r="D86" s="14">
        <f t="shared" si="14"/>
        <v>7.7803402314977204</v>
      </c>
      <c r="E86" s="157">
        <f>(E42-E87)</f>
        <v>1385</v>
      </c>
      <c r="F86" s="157">
        <f t="shared" ref="F86:Y86" si="23">(F42-F87)</f>
        <v>1000</v>
      </c>
      <c r="G86" s="157">
        <f t="shared" si="23"/>
        <v>101</v>
      </c>
      <c r="H86" s="157">
        <f t="shared" si="23"/>
        <v>2400</v>
      </c>
      <c r="I86" s="157">
        <f t="shared" si="23"/>
        <v>221</v>
      </c>
      <c r="J86" s="157">
        <f t="shared" si="23"/>
        <v>0</v>
      </c>
      <c r="K86" s="157">
        <f t="shared" si="23"/>
        <v>580</v>
      </c>
      <c r="L86" s="157">
        <f t="shared" si="23"/>
        <v>216.95000000000073</v>
      </c>
      <c r="M86" s="157">
        <f t="shared" si="23"/>
        <v>1969</v>
      </c>
      <c r="N86" s="157">
        <f t="shared" si="23"/>
        <v>1014</v>
      </c>
      <c r="O86" s="157">
        <f t="shared" si="23"/>
        <v>1167</v>
      </c>
      <c r="P86" s="157">
        <f t="shared" si="23"/>
        <v>1589</v>
      </c>
      <c r="Q86" s="157">
        <f t="shared" si="23"/>
        <v>1581</v>
      </c>
      <c r="R86" s="157">
        <f t="shared" si="23"/>
        <v>566</v>
      </c>
      <c r="S86" s="157">
        <f t="shared" si="23"/>
        <v>1420</v>
      </c>
      <c r="T86" s="157">
        <f t="shared" si="23"/>
        <v>2518.3000000000002</v>
      </c>
      <c r="U86" s="157">
        <f t="shared" si="23"/>
        <v>0</v>
      </c>
      <c r="V86" s="157">
        <f t="shared" si="23"/>
        <v>919.5</v>
      </c>
      <c r="W86" s="157">
        <f t="shared" si="23"/>
        <v>2839</v>
      </c>
      <c r="X86" s="157">
        <f t="shared" si="23"/>
        <v>240</v>
      </c>
      <c r="Y86" s="157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8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296874</v>
      </c>
      <c r="C92" s="37">
        <f>C42+C54+C58+C62+C63</f>
        <v>296338.315</v>
      </c>
      <c r="D92" s="14">
        <f t="shared" si="14"/>
        <v>0.99819558129037911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4"/>
      <c r="F109" s="144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59"/>
      <c r="F110" s="159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4">
        <v>333</v>
      </c>
      <c r="F116" s="144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4">
        <v>3310</v>
      </c>
      <c r="F124" s="144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59"/>
      <c r="F125" s="159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4">
        <v>48</v>
      </c>
      <c r="F134" s="144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0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5"/>
      <c r="O169" s="160">
        <v>735</v>
      </c>
      <c r="P169" s="160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5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22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0"/>
      <c r="F196" s="160"/>
      <c r="G196" s="103">
        <f>G194/G192*10</f>
        <v>8.35</v>
      </c>
      <c r="H196" s="160"/>
      <c r="I196" s="160"/>
      <c r="J196" s="160"/>
      <c r="K196" s="160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0"/>
      <c r="V196" s="160"/>
      <c r="W196" s="160"/>
      <c r="X196" s="160"/>
      <c r="Y196" s="160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0"/>
      <c r="F197" s="160"/>
      <c r="G197" s="160"/>
      <c r="H197" s="160">
        <v>22</v>
      </c>
      <c r="I197" s="160"/>
      <c r="J197" s="160"/>
      <c r="K197" s="160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0"/>
      <c r="V197" s="160"/>
      <c r="W197" s="160">
        <v>42</v>
      </c>
      <c r="X197" s="160"/>
      <c r="Y197" s="160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0"/>
      <c r="F198" s="160"/>
      <c r="G198" s="103"/>
      <c r="H198" s="160">
        <v>35.200000000000003</v>
      </c>
      <c r="I198" s="160"/>
      <c r="J198" s="160"/>
      <c r="K198" s="160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0"/>
      <c r="V198" s="160"/>
      <c r="W198" s="160">
        <v>85.8</v>
      </c>
      <c r="X198" s="160"/>
      <c r="Y198" s="160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0"/>
      <c r="F199" s="160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0"/>
      <c r="Y199" s="160"/>
    </row>
    <row r="200" spans="1:25" s="111" customFormat="1" ht="30" customHeight="1" x14ac:dyDescent="0.2">
      <c r="A200" s="29" t="s">
        <v>118</v>
      </c>
      <c r="B200" s="22"/>
      <c r="C200" s="25">
        <f>SUM(E200:Y200)</f>
        <v>11799</v>
      </c>
      <c r="D200" s="14"/>
      <c r="E200" s="89">
        <v>1000</v>
      </c>
      <c r="F200" s="89">
        <v>821</v>
      </c>
      <c r="G200" s="89"/>
      <c r="H200" s="89">
        <v>285</v>
      </c>
      <c r="I200" s="89"/>
      <c r="J200" s="89"/>
      <c r="K200" s="89"/>
      <c r="L200" s="89"/>
      <c r="M200" s="89"/>
      <c r="N200" s="89"/>
      <c r="O200" s="89"/>
      <c r="P200" s="89"/>
      <c r="Q200" s="89">
        <v>3371</v>
      </c>
      <c r="R200" s="89"/>
      <c r="S200" s="89">
        <v>3792</v>
      </c>
      <c r="T200" s="89"/>
      <c r="U200" s="89">
        <v>680</v>
      </c>
      <c r="V200" s="89">
        <v>660</v>
      </c>
      <c r="W200" s="89"/>
      <c r="X200" s="89"/>
      <c r="Y200" s="89">
        <v>1190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0.11237142857142857</v>
      </c>
      <c r="D201" s="14" t="e">
        <f t="shared" si="83"/>
        <v>#DIV/0!</v>
      </c>
      <c r="E201" s="88">
        <f>E200/E203</f>
        <v>0.13428226131328053</v>
      </c>
      <c r="F201" s="88">
        <f t="shared" ref="F201:Y201" si="110">F200/F203</f>
        <v>0.20093000489476259</v>
      </c>
      <c r="G201" s="88">
        <f t="shared" si="110"/>
        <v>0</v>
      </c>
      <c r="H201" s="88">
        <f>H200/H203</f>
        <v>4.191176470588235E-2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0.47146853146853146</v>
      </c>
      <c r="R201" s="88">
        <f t="shared" si="110"/>
        <v>0</v>
      </c>
      <c r="S201" s="88">
        <f t="shared" si="110"/>
        <v>0.49484536082474229</v>
      </c>
      <c r="T201" s="88">
        <f t="shared" si="110"/>
        <v>0</v>
      </c>
      <c r="U201" s="88">
        <f t="shared" si="110"/>
        <v>0.20649863346492561</v>
      </c>
      <c r="V201" s="88">
        <f t="shared" si="110"/>
        <v>0.3</v>
      </c>
      <c r="W201" s="88">
        <f t="shared" si="110"/>
        <v>0</v>
      </c>
      <c r="X201" s="88">
        <f t="shared" si="110"/>
        <v>0</v>
      </c>
      <c r="Y201" s="88">
        <f t="shared" si="110"/>
        <v>0.41798384264137689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85753.8</v>
      </c>
      <c r="D209" s="14">
        <f t="shared" si="83"/>
        <v>0.95060192883272365</v>
      </c>
      <c r="E209" s="134">
        <v>525</v>
      </c>
      <c r="F209" s="134">
        <v>1935</v>
      </c>
      <c r="G209" s="134">
        <v>8650</v>
      </c>
      <c r="H209" s="162">
        <v>7207</v>
      </c>
      <c r="I209" s="134">
        <v>5166</v>
      </c>
      <c r="J209" s="134">
        <v>4954</v>
      </c>
      <c r="K209" s="134">
        <v>3099</v>
      </c>
      <c r="L209" s="162">
        <v>3731</v>
      </c>
      <c r="M209" s="134">
        <v>2352</v>
      </c>
      <c r="N209" s="162">
        <v>2754.4</v>
      </c>
      <c r="O209" s="163">
        <v>2557.6</v>
      </c>
      <c r="P209" s="161">
        <v>4265</v>
      </c>
      <c r="Q209" s="161">
        <v>4509</v>
      </c>
      <c r="R209" s="161">
        <v>2954</v>
      </c>
      <c r="S209" s="163">
        <v>4320.8</v>
      </c>
      <c r="T209" s="161">
        <v>4037</v>
      </c>
      <c r="U209" s="161">
        <v>911</v>
      </c>
      <c r="V209" s="163">
        <v>1557</v>
      </c>
      <c r="W209" s="161">
        <v>7753</v>
      </c>
      <c r="X209" s="161">
        <v>7601</v>
      </c>
      <c r="Y209" s="134">
        <v>4915</v>
      </c>
    </row>
    <row r="210" spans="1:35" s="56" customFormat="1" ht="30" customHeight="1" outlineLevel="1" x14ac:dyDescent="0.2">
      <c r="A210" s="29" t="s">
        <v>125</v>
      </c>
      <c r="B210" s="25">
        <v>10822</v>
      </c>
      <c r="C210" s="25">
        <f>SUM(E210:Y210)</f>
        <v>46223</v>
      </c>
      <c r="D210" s="14">
        <f t="shared" si="83"/>
        <v>4.2712068009610054</v>
      </c>
      <c r="E210" s="33">
        <v>450</v>
      </c>
      <c r="F210" s="33">
        <v>1332</v>
      </c>
      <c r="G210" s="33">
        <v>5080</v>
      </c>
      <c r="H210" s="33">
        <v>2857</v>
      </c>
      <c r="I210" s="33">
        <v>1490</v>
      </c>
      <c r="J210" s="33">
        <v>2930</v>
      </c>
      <c r="K210" s="43">
        <v>3545</v>
      </c>
      <c r="L210" s="33">
        <v>1127</v>
      </c>
      <c r="M210" s="33">
        <v>1392</v>
      </c>
      <c r="N210" s="33">
        <v>1923</v>
      </c>
      <c r="O210" s="33">
        <v>1232</v>
      </c>
      <c r="P210" s="33">
        <v>1547</v>
      </c>
      <c r="Q210" s="33">
        <v>2368</v>
      </c>
      <c r="R210" s="33">
        <v>855</v>
      </c>
      <c r="S210" s="33">
        <v>2695</v>
      </c>
      <c r="T210" s="33">
        <v>2504</v>
      </c>
      <c r="U210" s="33">
        <v>768</v>
      </c>
      <c r="V210" s="33">
        <v>703</v>
      </c>
      <c r="W210" s="33">
        <v>1766</v>
      </c>
      <c r="X210" s="33">
        <v>6509</v>
      </c>
      <c r="Y210" s="33">
        <v>3150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0.53901984518470314</v>
      </c>
      <c r="D211" s="14" t="e">
        <f t="shared" si="83"/>
        <v>#DIV/0!</v>
      </c>
      <c r="E211" s="66">
        <f t="shared" ref="E211:Y211" si="112">E210/E209</f>
        <v>0.8571428571428571</v>
      </c>
      <c r="F211" s="66">
        <f t="shared" si="112"/>
        <v>0.68837209302325586</v>
      </c>
      <c r="G211" s="66">
        <f t="shared" si="112"/>
        <v>0.58728323699421969</v>
      </c>
      <c r="H211" s="66">
        <f t="shared" si="112"/>
        <v>0.39642014707922851</v>
      </c>
      <c r="I211" s="66">
        <f t="shared" si="112"/>
        <v>0.28842431281455672</v>
      </c>
      <c r="J211" s="66">
        <f t="shared" si="112"/>
        <v>0.59144125958821159</v>
      </c>
      <c r="K211" s="66">
        <f t="shared" si="112"/>
        <v>1.143917392707325</v>
      </c>
      <c r="L211" s="66">
        <f t="shared" si="112"/>
        <v>0.30206378986866794</v>
      </c>
      <c r="M211" s="66">
        <f t="shared" si="112"/>
        <v>0.59183673469387754</v>
      </c>
      <c r="N211" s="66">
        <f t="shared" si="112"/>
        <v>0.69815567818762703</v>
      </c>
      <c r="O211" s="66">
        <f t="shared" si="112"/>
        <v>0.48170159524554274</v>
      </c>
      <c r="P211" s="66">
        <f t="shared" si="112"/>
        <v>0.36271981242672918</v>
      </c>
      <c r="Q211" s="66">
        <f t="shared" si="112"/>
        <v>0.52517187846529167</v>
      </c>
      <c r="R211" s="66">
        <f t="shared" si="112"/>
        <v>0.28943805010155721</v>
      </c>
      <c r="S211" s="66">
        <f t="shared" si="112"/>
        <v>0.62372708757637474</v>
      </c>
      <c r="T211" s="66">
        <f t="shared" si="112"/>
        <v>0.62026257121624973</v>
      </c>
      <c r="U211" s="66">
        <f t="shared" si="112"/>
        <v>0.8430296377607025</v>
      </c>
      <c r="V211" s="66">
        <f t="shared" si="112"/>
        <v>0.4515093127809891</v>
      </c>
      <c r="W211" s="66">
        <f t="shared" si="112"/>
        <v>0.22778279375725527</v>
      </c>
      <c r="X211" s="66">
        <f t="shared" si="112"/>
        <v>0.85633469280357843</v>
      </c>
      <c r="Y211" s="66">
        <f t="shared" si="112"/>
        <v>0.64089521871820954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83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522</v>
      </c>
      <c r="D213" s="14"/>
      <c r="E213" s="43"/>
      <c r="F213" s="33"/>
      <c r="G213" s="33">
        <v>40</v>
      </c>
      <c r="H213" s="33"/>
      <c r="I213" s="33"/>
      <c r="J213" s="33"/>
      <c r="K213" s="33">
        <v>50</v>
      </c>
      <c r="L213" s="33"/>
      <c r="M213" s="33"/>
      <c r="N213" s="33"/>
      <c r="O213" s="43"/>
      <c r="P213" s="33"/>
      <c r="Q213" s="33"/>
      <c r="R213" s="33"/>
      <c r="S213" s="33">
        <v>270</v>
      </c>
      <c r="T213" s="33">
        <v>97</v>
      </c>
      <c r="U213" s="33">
        <v>65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1989</v>
      </c>
      <c r="C216" s="25">
        <f>SUM(E216:Y216)</f>
        <v>27482</v>
      </c>
      <c r="D216" s="14"/>
      <c r="E216" s="24">
        <v>562</v>
      </c>
      <c r="F216" s="24">
        <v>1389</v>
      </c>
      <c r="G216" s="24">
        <v>1029</v>
      </c>
      <c r="H216" s="24">
        <v>3012</v>
      </c>
      <c r="I216" s="24">
        <v>1236</v>
      </c>
      <c r="J216" s="24">
        <v>2875</v>
      </c>
      <c r="K216" s="24">
        <v>700</v>
      </c>
      <c r="L216" s="24">
        <v>430</v>
      </c>
      <c r="M216" s="24">
        <v>445</v>
      </c>
      <c r="N216" s="24">
        <v>1641</v>
      </c>
      <c r="O216" s="24">
        <v>833</v>
      </c>
      <c r="P216" s="24">
        <v>812</v>
      </c>
      <c r="Q216" s="24">
        <v>1332</v>
      </c>
      <c r="R216" s="24">
        <v>601</v>
      </c>
      <c r="S216" s="24">
        <v>899</v>
      </c>
      <c r="T216" s="24">
        <v>97</v>
      </c>
      <c r="U216" s="24">
        <v>820</v>
      </c>
      <c r="V216" s="24">
        <v>408</v>
      </c>
      <c r="W216" s="24">
        <v>871</v>
      </c>
      <c r="X216" s="24">
        <v>4355</v>
      </c>
      <c r="Y216" s="24">
        <v>3135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83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895.05000000000007</v>
      </c>
      <c r="C218" s="25">
        <f>C216*0.45</f>
        <v>12366.9</v>
      </c>
      <c r="D218" s="14">
        <f t="shared" si="83"/>
        <v>13.816993464052286</v>
      </c>
      <c r="E218" s="24">
        <f>E216*0.45</f>
        <v>252.9</v>
      </c>
      <c r="F218" s="24">
        <f t="shared" ref="F218:X218" si="113">F216*0.45</f>
        <v>625.05000000000007</v>
      </c>
      <c r="G218" s="24">
        <f t="shared" si="113"/>
        <v>463.05</v>
      </c>
      <c r="H218" s="24">
        <f t="shared" si="113"/>
        <v>1355.4</v>
      </c>
      <c r="I218" s="24">
        <f t="shared" si="113"/>
        <v>556.20000000000005</v>
      </c>
      <c r="J218" s="24">
        <f t="shared" si="113"/>
        <v>1293.75</v>
      </c>
      <c r="K218" s="24">
        <f t="shared" si="113"/>
        <v>315</v>
      </c>
      <c r="L218" s="24">
        <f t="shared" si="113"/>
        <v>193.5</v>
      </c>
      <c r="M218" s="24">
        <f t="shared" si="113"/>
        <v>200.25</v>
      </c>
      <c r="N218" s="24">
        <f t="shared" si="113"/>
        <v>738.45</v>
      </c>
      <c r="O218" s="24">
        <f t="shared" si="113"/>
        <v>374.85</v>
      </c>
      <c r="P218" s="24">
        <f t="shared" si="113"/>
        <v>365.40000000000003</v>
      </c>
      <c r="Q218" s="24">
        <f t="shared" si="113"/>
        <v>599.4</v>
      </c>
      <c r="R218" s="24">
        <f t="shared" si="113"/>
        <v>270.45</v>
      </c>
      <c r="S218" s="24">
        <f t="shared" si="113"/>
        <v>404.55</v>
      </c>
      <c r="T218" s="24">
        <f t="shared" si="113"/>
        <v>43.65</v>
      </c>
      <c r="U218" s="24">
        <f t="shared" si="113"/>
        <v>369</v>
      </c>
      <c r="V218" s="24">
        <f t="shared" si="113"/>
        <v>183.6</v>
      </c>
      <c r="W218" s="24">
        <f t="shared" si="113"/>
        <v>391.95</v>
      </c>
      <c r="X218" s="24">
        <f t="shared" si="113"/>
        <v>1959.75</v>
      </c>
      <c r="Y218" s="24">
        <f>Y216*0.45</f>
        <v>1410.75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0.22832217597514362</v>
      </c>
      <c r="D219" s="14"/>
      <c r="E219" s="66">
        <f t="shared" ref="E219:Y219" si="114">E216/E217</f>
        <v>0.2212133935131731</v>
      </c>
      <c r="F219" s="66">
        <f t="shared" si="114"/>
        <v>0.45389190249003336</v>
      </c>
      <c r="G219" s="66">
        <f t="shared" si="114"/>
        <v>7.9778247999380159E-2</v>
      </c>
      <c r="H219" s="66">
        <f t="shared" si="114"/>
        <v>0.17781629312563313</v>
      </c>
      <c r="I219" s="66">
        <f t="shared" si="114"/>
        <v>0.18486719057270656</v>
      </c>
      <c r="J219" s="66">
        <f t="shared" si="114"/>
        <v>0.62627342262600627</v>
      </c>
      <c r="K219" s="66">
        <f t="shared" si="114"/>
        <v>0.12305141252083669</v>
      </c>
      <c r="L219" s="66">
        <f t="shared" si="114"/>
        <v>5.6396499744685614E-2</v>
      </c>
      <c r="M219" s="66">
        <f t="shared" si="114"/>
        <v>8.8741365066341463E-2</v>
      </c>
      <c r="N219" s="66">
        <f t="shared" si="114"/>
        <v>0.39470797863333384</v>
      </c>
      <c r="O219" s="66">
        <f t="shared" si="114"/>
        <v>0.26677376047879642</v>
      </c>
      <c r="P219" s="66">
        <f t="shared" si="114"/>
        <v>0.15748935589180871</v>
      </c>
      <c r="Q219" s="66">
        <f t="shared" si="114"/>
        <v>0.15651659752240021</v>
      </c>
      <c r="R219" s="66">
        <f t="shared" si="114"/>
        <v>0.18776034434879199</v>
      </c>
      <c r="S219" s="66">
        <f t="shared" si="114"/>
        <v>0.18569111243917016</v>
      </c>
      <c r="T219" s="66">
        <f t="shared" si="114"/>
        <v>2.918030419715056E-2</v>
      </c>
      <c r="U219" s="66">
        <f t="shared" si="114"/>
        <v>0.34025021761260527</v>
      </c>
      <c r="V219" s="66">
        <f t="shared" si="114"/>
        <v>0.36030732095022228</v>
      </c>
      <c r="W219" s="66">
        <f t="shared" si="114"/>
        <v>0.14951249656687723</v>
      </c>
      <c r="X219" s="66">
        <f t="shared" si="114"/>
        <v>0.65599698738467327</v>
      </c>
      <c r="Y219" s="66">
        <f t="shared" si="114"/>
        <v>0.44763267283491753</v>
      </c>
    </row>
    <row r="220" spans="1:35" s="112" customFormat="1" ht="30" customHeight="1" outlineLevel="1" x14ac:dyDescent="0.2">
      <c r="A220" s="49" t="s">
        <v>135</v>
      </c>
      <c r="B220" s="22">
        <v>19871</v>
      </c>
      <c r="C220" s="25">
        <f>SUM(E220:Y220)</f>
        <v>122147.7</v>
      </c>
      <c r="D220" s="14">
        <f t="shared" si="83"/>
        <v>6.1470333652055755</v>
      </c>
      <c r="E220" s="24"/>
      <c r="F220" s="24">
        <v>4525</v>
      </c>
      <c r="G220" s="24">
        <v>13299</v>
      </c>
      <c r="H220" s="24">
        <v>10598</v>
      </c>
      <c r="I220" s="24">
        <v>4461</v>
      </c>
      <c r="J220" s="24">
        <v>1700</v>
      </c>
      <c r="K220" s="24">
        <v>2800</v>
      </c>
      <c r="L220" s="24">
        <v>1460</v>
      </c>
      <c r="M220" s="24">
        <v>6150</v>
      </c>
      <c r="N220" s="24">
        <v>5000</v>
      </c>
      <c r="O220" s="24">
        <v>7040</v>
      </c>
      <c r="P220" s="24">
        <v>7600</v>
      </c>
      <c r="Q220" s="24">
        <v>717</v>
      </c>
      <c r="R220" s="24">
        <v>2500</v>
      </c>
      <c r="S220" s="24">
        <v>7500</v>
      </c>
      <c r="T220" s="24">
        <v>18125.7</v>
      </c>
      <c r="U220" s="24">
        <v>1320</v>
      </c>
      <c r="V220" s="24">
        <v>150</v>
      </c>
      <c r="W220" s="24">
        <v>4623</v>
      </c>
      <c r="X220" s="24">
        <v>16259</v>
      </c>
      <c r="Y220" s="24">
        <v>6320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83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5961.3</v>
      </c>
      <c r="C222" s="25">
        <f>C220*0.3</f>
        <v>36644.31</v>
      </c>
      <c r="D222" s="14">
        <f t="shared" si="83"/>
        <v>6.1470333652055755</v>
      </c>
      <c r="E222" s="24">
        <f>E220*0.3</f>
        <v>0</v>
      </c>
      <c r="F222" s="24">
        <f t="shared" ref="F222:Y222" si="115">F220*0.3</f>
        <v>1357.5</v>
      </c>
      <c r="G222" s="24">
        <f t="shared" si="115"/>
        <v>3989.7</v>
      </c>
      <c r="H222" s="24">
        <f t="shared" si="115"/>
        <v>3179.4</v>
      </c>
      <c r="I222" s="24">
        <f t="shared" si="115"/>
        <v>1338.3</v>
      </c>
      <c r="J222" s="24">
        <f t="shared" si="115"/>
        <v>510</v>
      </c>
      <c r="K222" s="24">
        <f t="shared" si="115"/>
        <v>840</v>
      </c>
      <c r="L222" s="24">
        <f t="shared" si="115"/>
        <v>438</v>
      </c>
      <c r="M222" s="24">
        <f t="shared" si="115"/>
        <v>1845</v>
      </c>
      <c r="N222" s="24">
        <f t="shared" si="115"/>
        <v>1500</v>
      </c>
      <c r="O222" s="24">
        <f t="shared" si="115"/>
        <v>2112</v>
      </c>
      <c r="P222" s="24">
        <f t="shared" si="115"/>
        <v>2280</v>
      </c>
      <c r="Q222" s="24">
        <f t="shared" si="115"/>
        <v>215.1</v>
      </c>
      <c r="R222" s="24">
        <f t="shared" si="115"/>
        <v>750</v>
      </c>
      <c r="S222" s="24">
        <f t="shared" si="115"/>
        <v>2250</v>
      </c>
      <c r="T222" s="24">
        <f t="shared" si="115"/>
        <v>5437.71</v>
      </c>
      <c r="U222" s="24">
        <f t="shared" si="115"/>
        <v>396</v>
      </c>
      <c r="V222" s="24">
        <f t="shared" si="115"/>
        <v>45</v>
      </c>
      <c r="W222" s="24">
        <f t="shared" si="115"/>
        <v>1386.8999999999999</v>
      </c>
      <c r="X222" s="24">
        <f t="shared" si="115"/>
        <v>4877.7</v>
      </c>
      <c r="Y222" s="24">
        <f t="shared" si="115"/>
        <v>1896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0.40523279345511004</v>
      </c>
      <c r="D223" s="14"/>
      <c r="E223" s="8"/>
      <c r="F223" s="8">
        <f t="shared" ref="F223:Y223" si="116">F220/F221</f>
        <v>0.54762192908144747</v>
      </c>
      <c r="G223" s="8">
        <f t="shared" si="116"/>
        <v>0.4983511953833471</v>
      </c>
      <c r="H223" s="8">
        <f t="shared" si="116"/>
        <v>0.55117536925317245</v>
      </c>
      <c r="I223" s="8">
        <f t="shared" si="116"/>
        <v>0.49043535620052769</v>
      </c>
      <c r="J223" s="8">
        <f t="shared" si="116"/>
        <v>0.14165486209482542</v>
      </c>
      <c r="K223" s="8">
        <f t="shared" si="116"/>
        <v>0.8</v>
      </c>
      <c r="L223" s="8">
        <f t="shared" si="116"/>
        <v>7.7187417393602964E-2</v>
      </c>
      <c r="M223" s="8">
        <f t="shared" si="116"/>
        <v>0.44465331501699079</v>
      </c>
      <c r="N223" s="8">
        <f t="shared" si="116"/>
        <v>0.34987054789727801</v>
      </c>
      <c r="O223" s="8">
        <f t="shared" si="116"/>
        <v>0.93047845625165215</v>
      </c>
      <c r="P223" s="8">
        <f t="shared" si="116"/>
        <v>0.50181578078573785</v>
      </c>
      <c r="Q223" s="8">
        <f t="shared" si="116"/>
        <v>0.2702600829249906</v>
      </c>
      <c r="R223" s="8">
        <f t="shared" si="116"/>
        <v>0.66755674232309747</v>
      </c>
      <c r="S223" s="8">
        <f t="shared" si="116"/>
        <v>0.71660615325816934</v>
      </c>
      <c r="T223" s="8">
        <f t="shared" si="116"/>
        <v>0.30292805214339436</v>
      </c>
      <c r="U223" s="8">
        <f t="shared" si="116"/>
        <v>0.31953522149600583</v>
      </c>
      <c r="V223" s="8">
        <f t="shared" si="116"/>
        <v>0.26501766784452296</v>
      </c>
      <c r="W223" s="8">
        <f t="shared" si="116"/>
        <v>0.62237479806138929</v>
      </c>
      <c r="X223" s="8">
        <f t="shared" si="116"/>
        <v>0.37678439006303299</v>
      </c>
      <c r="Y223" s="8">
        <f t="shared" si="116"/>
        <v>0.31284031284031283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5" si="117">C224/B224</f>
        <v>#DIV/0!</v>
      </c>
      <c r="E224" s="132"/>
      <c r="F224" s="137"/>
      <c r="G224" s="132"/>
      <c r="H224" s="139"/>
      <c r="I224" s="139"/>
      <c r="J224" s="137"/>
      <c r="K224" s="137"/>
      <c r="L224" s="24"/>
      <c r="M224" s="137"/>
      <c r="N224" s="137"/>
      <c r="O224" s="132"/>
      <c r="P224" s="132"/>
      <c r="Q224" s="137"/>
      <c r="R224" s="137"/>
      <c r="S224" s="137"/>
      <c r="T224" s="137"/>
      <c r="U224" s="137"/>
      <c r="V224" s="137"/>
      <c r="W224" s="132"/>
      <c r="X224" s="137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7"/>
        <v>0.82320630429431108</v>
      </c>
      <c r="E225" s="134"/>
      <c r="F225" s="134">
        <v>9181</v>
      </c>
      <c r="G225" s="134">
        <v>34469</v>
      </c>
      <c r="H225" s="134">
        <v>40058</v>
      </c>
      <c r="I225" s="134">
        <v>6997</v>
      </c>
      <c r="J225" s="134">
        <v>1312</v>
      </c>
      <c r="K225" s="134">
        <v>3702</v>
      </c>
      <c r="L225" s="28">
        <v>22727</v>
      </c>
      <c r="M225" s="134">
        <v>4853</v>
      </c>
      <c r="N225" s="134">
        <v>9095</v>
      </c>
      <c r="O225" s="134">
        <v>9608</v>
      </c>
      <c r="P225" s="134">
        <v>15575</v>
      </c>
      <c r="Q225" s="134">
        <v>1934</v>
      </c>
      <c r="R225" s="134">
        <v>1760</v>
      </c>
      <c r="S225" s="134">
        <v>6052</v>
      </c>
      <c r="T225" s="134">
        <v>58173</v>
      </c>
      <c r="U225" s="134">
        <v>4304</v>
      </c>
      <c r="V225" s="134"/>
      <c r="W225" s="134">
        <v>9467</v>
      </c>
      <c r="X225" s="134">
        <v>22129</v>
      </c>
      <c r="Y225" s="13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7"/>
        <v>0</v>
      </c>
      <c r="E226" s="132"/>
      <c r="F226" s="132">
        <f t="shared" ref="F226:Y226" si="118">F224*0.19</f>
        <v>0</v>
      </c>
      <c r="G226" s="132">
        <f t="shared" si="118"/>
        <v>0</v>
      </c>
      <c r="H226" s="132">
        <f t="shared" si="118"/>
        <v>0</v>
      </c>
      <c r="I226" s="132">
        <f t="shared" si="118"/>
        <v>0</v>
      </c>
      <c r="J226" s="132">
        <f t="shared" si="118"/>
        <v>0</v>
      </c>
      <c r="K226" s="132">
        <f t="shared" si="118"/>
        <v>0</v>
      </c>
      <c r="L226" s="24">
        <f t="shared" si="118"/>
        <v>0</v>
      </c>
      <c r="M226" s="132">
        <f t="shared" si="118"/>
        <v>0</v>
      </c>
      <c r="N226" s="132">
        <f t="shared" si="118"/>
        <v>0</v>
      </c>
      <c r="O226" s="132">
        <f t="shared" si="118"/>
        <v>0</v>
      </c>
      <c r="P226" s="132">
        <f t="shared" si="118"/>
        <v>0</v>
      </c>
      <c r="Q226" s="132">
        <f t="shared" si="118"/>
        <v>0</v>
      </c>
      <c r="R226" s="132">
        <f t="shared" si="118"/>
        <v>0</v>
      </c>
      <c r="S226" s="132">
        <f t="shared" si="118"/>
        <v>0</v>
      </c>
      <c r="T226" s="132">
        <f t="shared" si="118"/>
        <v>0</v>
      </c>
      <c r="U226" s="132">
        <f t="shared" si="118"/>
        <v>0</v>
      </c>
      <c r="V226" s="132"/>
      <c r="W226" s="132">
        <f t="shared" si="118"/>
        <v>0</v>
      </c>
      <c r="X226" s="132">
        <f t="shared" si="118"/>
        <v>0</v>
      </c>
      <c r="Y226" s="132">
        <f t="shared" si="118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7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19">I224/I225</f>
        <v>0</v>
      </c>
      <c r="J227" s="133">
        <f t="shared" ref="J227:P227" si="120">J224/J225</f>
        <v>0</v>
      </c>
      <c r="K227" s="133">
        <f t="shared" si="120"/>
        <v>0</v>
      </c>
      <c r="L227" s="88">
        <f t="shared" si="120"/>
        <v>0</v>
      </c>
      <c r="M227" s="133">
        <f t="shared" si="120"/>
        <v>0</v>
      </c>
      <c r="N227" s="133">
        <f t="shared" si="120"/>
        <v>0</v>
      </c>
      <c r="O227" s="133">
        <f t="shared" si="120"/>
        <v>0</v>
      </c>
      <c r="P227" s="133">
        <f t="shared" si="120"/>
        <v>0</v>
      </c>
      <c r="Q227" s="133">
        <f t="shared" ref="Q227" si="121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2">U224/U225</f>
        <v>0</v>
      </c>
      <c r="V227" s="133"/>
      <c r="W227" s="133">
        <f t="shared" si="122"/>
        <v>0</v>
      </c>
      <c r="X227" s="133">
        <f t="shared" si="122"/>
        <v>0</v>
      </c>
      <c r="Y227" s="133">
        <f t="shared" si="122"/>
        <v>0</v>
      </c>
    </row>
    <row r="228" spans="1:25" s="44" customFormat="1" ht="30" customHeight="1" x14ac:dyDescent="0.2">
      <c r="A228" s="49" t="s">
        <v>139</v>
      </c>
      <c r="B228" s="25">
        <v>50</v>
      </c>
      <c r="C228" s="25">
        <f>SUM(E228:Y228)</f>
        <v>12</v>
      </c>
      <c r="D228" s="8">
        <f t="shared" si="117"/>
        <v>0.24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6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7"/>
        <v>#DIV/0!</v>
      </c>
      <c r="E230" s="136"/>
      <c r="F230" s="136"/>
      <c r="G230" s="136"/>
      <c r="H230" s="136"/>
      <c r="I230" s="136"/>
      <c r="J230" s="136"/>
      <c r="K230" s="136"/>
      <c r="L230" s="43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7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6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6"/>
      <c r="F232" s="136"/>
      <c r="G232" s="136"/>
      <c r="H232" s="136"/>
      <c r="I232" s="136"/>
      <c r="J232" s="136"/>
      <c r="K232" s="136"/>
      <c r="L232" s="43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s="44" customFormat="1" ht="30" hidden="1" customHeight="1" x14ac:dyDescent="0.2">
      <c r="A233" s="29" t="s">
        <v>141</v>
      </c>
      <c r="B233" s="25">
        <f>B231+B229+B226+B222+B218</f>
        <v>7740.35</v>
      </c>
      <c r="C233" s="25">
        <f>C231+C229+C226+C222+C218</f>
        <v>49019.61</v>
      </c>
      <c r="D233" s="8">
        <f t="shared" si="117"/>
        <v>6.3329965699225488</v>
      </c>
      <c r="E233" s="132">
        <f>E231+E229+E226+E222+E218</f>
        <v>252.9</v>
      </c>
      <c r="F233" s="132">
        <f>F231+F229+F226+F222+F218</f>
        <v>1982.5500000000002</v>
      </c>
      <c r="G233" s="132">
        <f t="shared" ref="G233:Y233" si="123">G231+G229+G226+G222+G218</f>
        <v>4452.75</v>
      </c>
      <c r="H233" s="132">
        <f>H231+H229+H226+H222+H218</f>
        <v>4534.8</v>
      </c>
      <c r="I233" s="132">
        <f t="shared" si="123"/>
        <v>1894.5</v>
      </c>
      <c r="J233" s="132">
        <f t="shared" si="123"/>
        <v>1803.75</v>
      </c>
      <c r="K233" s="132">
        <f t="shared" si="123"/>
        <v>1155</v>
      </c>
      <c r="L233" s="24">
        <f t="shared" si="123"/>
        <v>631.5</v>
      </c>
      <c r="M233" s="132">
        <f t="shared" si="123"/>
        <v>2045.25</v>
      </c>
      <c r="N233" s="132">
        <f t="shared" si="123"/>
        <v>2238.4499999999998</v>
      </c>
      <c r="O233" s="132">
        <f>O231+O229+O226+O222+O218</f>
        <v>2486.85</v>
      </c>
      <c r="P233" s="136">
        <f t="shared" si="123"/>
        <v>2653.8</v>
      </c>
      <c r="Q233" s="132">
        <f t="shared" si="123"/>
        <v>814.5</v>
      </c>
      <c r="R233" s="132">
        <f t="shared" si="123"/>
        <v>1020.45</v>
      </c>
      <c r="S233" s="132">
        <f t="shared" si="123"/>
        <v>2654.55</v>
      </c>
      <c r="T233" s="132">
        <f t="shared" si="123"/>
        <v>5481.36</v>
      </c>
      <c r="U233" s="132">
        <f t="shared" si="123"/>
        <v>765</v>
      </c>
      <c r="V233" s="132">
        <f t="shared" si="123"/>
        <v>228.6</v>
      </c>
      <c r="W233" s="132">
        <f t="shared" si="123"/>
        <v>1778.85</v>
      </c>
      <c r="X233" s="132">
        <f t="shared" si="123"/>
        <v>6837.45</v>
      </c>
      <c r="Y233" s="132">
        <f t="shared" si="123"/>
        <v>3306.75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6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6.6544865877497834</v>
      </c>
      <c r="D235" s="8">
        <f t="shared" si="117"/>
        <v>0.2831696420319057</v>
      </c>
      <c r="E235" s="135">
        <f>E233/E234*10</f>
        <v>3.7163850110213081</v>
      </c>
      <c r="F235" s="135">
        <f>F233/F234*10</f>
        <v>9.3578306428773725</v>
      </c>
      <c r="G235" s="135">
        <f t="shared" ref="G235:X235" si="124">G233/G234*10</f>
        <v>6.8967520096649784</v>
      </c>
      <c r="H235" s="135">
        <f>H233/H234*10</f>
        <v>6.1634228552788954</v>
      </c>
      <c r="I235" s="135">
        <f t="shared" si="124"/>
        <v>7.1211096075778082</v>
      </c>
      <c r="J235" s="135">
        <f t="shared" si="124"/>
        <v>6.4176688251618872</v>
      </c>
      <c r="K235" s="135">
        <f t="shared" si="124"/>
        <v>9.2222931970616404</v>
      </c>
      <c r="L235" s="48">
        <f t="shared" si="124"/>
        <v>1.00493316359007</v>
      </c>
      <c r="M235" s="135">
        <f>M233/M234*10</f>
        <v>6.6590154327016995</v>
      </c>
      <c r="N235" s="135">
        <f t="shared" si="124"/>
        <v>7.4659795877526509</v>
      </c>
      <c r="O235" s="135">
        <f>O233/O234*10</f>
        <v>12.424310551558753</v>
      </c>
      <c r="P235" s="135">
        <f t="shared" si="124"/>
        <v>7.1373245118605784</v>
      </c>
      <c r="Q235" s="135">
        <f t="shared" si="124"/>
        <v>3.8485163485163483</v>
      </c>
      <c r="R235" s="135">
        <f t="shared" si="124"/>
        <v>7.084490419327965</v>
      </c>
      <c r="S235" s="135">
        <f t="shared" si="124"/>
        <v>12.428250386254039</v>
      </c>
      <c r="T235" s="135">
        <f t="shared" si="124"/>
        <v>5.77131064690027</v>
      </c>
      <c r="U235" s="135">
        <f t="shared" si="124"/>
        <v>5.6784441805225647</v>
      </c>
      <c r="V235" s="135">
        <f t="shared" si="124"/>
        <v>7.7386594448205823</v>
      </c>
      <c r="W235" s="135">
        <f t="shared" si="124"/>
        <v>8.1426805822576203</v>
      </c>
      <c r="X235" s="135">
        <f t="shared" si="124"/>
        <v>8.5827527772547541</v>
      </c>
      <c r="Y235" s="141">
        <f>Y233/Y234*10</f>
        <v>6.2744298129103262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</row>
    <row r="246" spans="1:25" ht="20.25" hidden="1" customHeight="1" x14ac:dyDescent="0.25">
      <c r="A246" s="179"/>
      <c r="B246" s="180"/>
      <c r="C246" s="180"/>
      <c r="D246" s="180"/>
      <c r="E246" s="180"/>
      <c r="F246" s="180"/>
      <c r="G246" s="180"/>
      <c r="H246" s="180"/>
      <c r="I246" s="180"/>
      <c r="J246" s="180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2023-06-21T04:41:33Z</cp:lastPrinted>
  <dcterms:created xsi:type="dcterms:W3CDTF">2017-06-08T05:54:08Z</dcterms:created>
  <dcterms:modified xsi:type="dcterms:W3CDTF">2023-06-22T11:27:57Z</dcterms:modified>
</cp:coreProperties>
</file>