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Лист1!$A$1:$W$31</definedName>
  </definedNames>
  <calcPr calcId="145621"/>
</workbook>
</file>

<file path=xl/calcChain.xml><?xml version="1.0" encoding="utf-8"?>
<calcChain xmlns="http://schemas.openxmlformats.org/spreadsheetml/2006/main">
  <c r="W28" i="1" l="1"/>
  <c r="U28" i="1"/>
  <c r="T28" i="1"/>
  <c r="S28" i="1"/>
  <c r="Q28" i="1"/>
  <c r="O28" i="1"/>
  <c r="M28" i="1"/>
  <c r="K28" i="1"/>
  <c r="G28" i="1"/>
  <c r="F28" i="1"/>
  <c r="E28" i="1"/>
  <c r="H28" i="1" s="1"/>
  <c r="C28" i="1"/>
  <c r="B28" i="1"/>
  <c r="D28" i="1" s="1"/>
  <c r="J27" i="1"/>
  <c r="N27" i="1" s="1"/>
  <c r="I27" i="1"/>
  <c r="H27" i="1"/>
  <c r="D27" i="1"/>
  <c r="P26" i="1"/>
  <c r="M26" i="1"/>
  <c r="N26" i="1" s="1"/>
  <c r="L26" i="1"/>
  <c r="J26" i="1"/>
  <c r="R26" i="1" s="1"/>
  <c r="I26" i="1"/>
  <c r="H26" i="1"/>
  <c r="D26" i="1"/>
  <c r="R25" i="1"/>
  <c r="P25" i="1"/>
  <c r="N25" i="1"/>
  <c r="L25" i="1"/>
  <c r="J25" i="1"/>
  <c r="I25" i="1"/>
  <c r="H25" i="1"/>
  <c r="D25" i="1"/>
  <c r="I24" i="1"/>
  <c r="J24" i="1" s="1"/>
  <c r="L24" i="1" s="1"/>
  <c r="H24" i="1"/>
  <c r="D24" i="1"/>
  <c r="I23" i="1"/>
  <c r="J23" i="1" s="1"/>
  <c r="H23" i="1"/>
  <c r="D23" i="1"/>
  <c r="I22" i="1"/>
  <c r="J22" i="1" s="1"/>
  <c r="H22" i="1"/>
  <c r="D22" i="1"/>
  <c r="I21" i="1"/>
  <c r="J21" i="1" s="1"/>
  <c r="H21" i="1"/>
  <c r="D21" i="1"/>
  <c r="J20" i="1"/>
  <c r="L20" i="1" s="1"/>
  <c r="I20" i="1"/>
  <c r="H20" i="1"/>
  <c r="D20" i="1"/>
  <c r="R19" i="1"/>
  <c r="P19" i="1"/>
  <c r="J19" i="1"/>
  <c r="N19" i="1" s="1"/>
  <c r="I19" i="1"/>
  <c r="H19" i="1"/>
  <c r="D19" i="1"/>
  <c r="R18" i="1"/>
  <c r="P18" i="1"/>
  <c r="J18" i="1"/>
  <c r="N18" i="1" s="1"/>
  <c r="I18" i="1"/>
  <c r="H18" i="1"/>
  <c r="D18" i="1"/>
  <c r="R17" i="1"/>
  <c r="P17" i="1"/>
  <c r="J17" i="1"/>
  <c r="N17" i="1" s="1"/>
  <c r="I17" i="1"/>
  <c r="H17" i="1"/>
  <c r="D17" i="1"/>
  <c r="J16" i="1"/>
  <c r="L16" i="1" s="1"/>
  <c r="I16" i="1"/>
  <c r="H16" i="1"/>
  <c r="I15" i="1"/>
  <c r="J15" i="1" s="1"/>
  <c r="H15" i="1"/>
  <c r="D15" i="1"/>
  <c r="I14" i="1"/>
  <c r="J14" i="1" s="1"/>
  <c r="H14" i="1"/>
  <c r="D14" i="1"/>
  <c r="I13" i="1"/>
  <c r="J13" i="1" s="1"/>
  <c r="H13" i="1"/>
  <c r="D13" i="1"/>
  <c r="I12" i="1"/>
  <c r="J12" i="1" s="1"/>
  <c r="H12" i="1"/>
  <c r="D12" i="1"/>
  <c r="I11" i="1"/>
  <c r="J11" i="1" s="1"/>
  <c r="D11" i="1"/>
  <c r="I10" i="1"/>
  <c r="J10" i="1" s="1"/>
  <c r="D10" i="1"/>
  <c r="I9" i="1"/>
  <c r="J9" i="1" s="1"/>
  <c r="D9" i="1"/>
  <c r="R8" i="1"/>
  <c r="P8" i="1"/>
  <c r="N8" i="1"/>
  <c r="L8" i="1"/>
  <c r="J8" i="1"/>
  <c r="I8" i="1"/>
  <c r="D8" i="1"/>
  <c r="J7" i="1"/>
  <c r="N7" i="1" s="1"/>
  <c r="I7" i="1"/>
  <c r="I28" i="1" s="1"/>
  <c r="L13" i="1" l="1"/>
  <c r="N13" i="1"/>
  <c r="R13" i="1"/>
  <c r="P13" i="1"/>
  <c r="R21" i="1"/>
  <c r="P21" i="1"/>
  <c r="N21" i="1"/>
  <c r="L21" i="1"/>
  <c r="R12" i="1"/>
  <c r="N12" i="1"/>
  <c r="L12" i="1"/>
  <c r="R22" i="1"/>
  <c r="P22" i="1"/>
  <c r="N22" i="1"/>
  <c r="L22" i="1"/>
  <c r="N28" i="1"/>
  <c r="R10" i="1"/>
  <c r="N10" i="1"/>
  <c r="L10" i="1"/>
  <c r="V28" i="1"/>
  <c r="R23" i="1"/>
  <c r="P23" i="1"/>
  <c r="N23" i="1"/>
  <c r="L23" i="1"/>
  <c r="R11" i="1"/>
  <c r="P11" i="1"/>
  <c r="L11" i="1"/>
  <c r="N11" i="1"/>
  <c r="L14" i="1"/>
  <c r="R14" i="1"/>
  <c r="N14" i="1"/>
  <c r="P14" i="1"/>
  <c r="L9" i="1"/>
  <c r="N9" i="1"/>
  <c r="R9" i="1"/>
  <c r="L15" i="1"/>
  <c r="R15" i="1"/>
  <c r="P15" i="1"/>
  <c r="N15" i="1"/>
  <c r="P7" i="1"/>
  <c r="P27" i="1"/>
  <c r="R7" i="1"/>
  <c r="R27" i="1"/>
  <c r="L27" i="1"/>
  <c r="L7" i="1"/>
  <c r="J28" i="1"/>
  <c r="L17" i="1"/>
  <c r="L18" i="1"/>
  <c r="L19" i="1"/>
  <c r="L28" i="1" l="1"/>
  <c r="R28" i="1"/>
  <c r="P28" i="1"/>
</calcChain>
</file>

<file path=xl/sharedStrings.xml><?xml version="1.0" encoding="utf-8"?>
<sst xmlns="http://schemas.openxmlformats.org/spreadsheetml/2006/main" count="55" uniqueCount="50">
  <si>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</si>
  <si>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</si>
  <si>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</si>
  <si>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</si>
  <si>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</si>
  <si>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</si>
  <si>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</si>
  <si>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</si>
  <si>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</si>
  <si>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</si>
  <si>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</si>
  <si>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</si>
  <si>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</si>
  <si>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</si>
  <si>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</si>
  <si>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</si>
  <si>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ОС</t>
  </si>
  <si>
    <t>ЭС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</si>
  <si>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</si>
  <si>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</si>
  <si>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</si>
  <si>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</si>
  <si>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</si>
  <si>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</si>
  <si>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</si>
  <si>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</si>
  <si>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</si>
  <si>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</si>
  <si>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</si>
  <si>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</si>
  <si>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</si>
  <si>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</si>
  <si>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</si>
  <si>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</si>
  <si>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</si>
  <si>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</si>
  <si>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</si>
  <si>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</si>
  <si>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</si>
  <si>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</si>
  <si>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</si>
  <si>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</si>
  <si>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 филиала ФГБУ "Россельхозцентр" по Чувашской Республике</t>
  </si>
  <si>
    <t>О.Н. Исаев</t>
  </si>
  <si>
    <t>Исп. Смелова Е.В., (8352) 51-41-68</t>
  </si>
  <si>
    <t>Качество и количество семян  озимых культур  в сельскохозяйственных предприятиях Чувашской Республики по состоянию на  22 сентября 2023 года.</t>
  </si>
  <si>
    <t>на 15.09.2023г</t>
  </si>
  <si>
    <t>Мариинско-Посадский</t>
  </si>
  <si>
    <t>На соответ. период 2022 г.</t>
  </si>
  <si>
    <t>Наименование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</si>
</sst>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/>
    <xf numFmtId="0" fontId="2" fillId="2" borderId="9" xfId="0" applyFont="1" applyFill="1" applyBorder="1" applyAlignment="1">
      <alignment horizontal="center"/>
    </xf>
    <xf numFmtId="0" fontId="2" fillId="3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2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/>
    <xf numFmtId="0" fontId="6" fillId="3" borderId="11" xfId="0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2" fontId="6" fillId="3" borderId="11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1" fontId="6" fillId="3" borderId="6" xfId="1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7" fillId="3" borderId="12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6" fillId="2" borderId="6" xfId="1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7" fillId="4" borderId="10" xfId="0" applyFont="1" applyFill="1" applyBorder="1"/>
    <xf numFmtId="164" fontId="6" fillId="2" borderId="9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164" fontId="6" fillId="3" borderId="11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0" fontId="7" fillId="3" borderId="14" xfId="0" applyFont="1" applyFill="1" applyBorder="1"/>
    <xf numFmtId="0" fontId="6" fillId="3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" fontId="6" fillId="3" borderId="8" xfId="1" applyNumberFormat="1" applyFont="1" applyFill="1" applyBorder="1" applyAlignment="1" applyProtection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6" fillId="3" borderId="16" xfId="0" applyNumberFormat="1" applyFont="1" applyFill="1" applyBorder="1" applyAlignment="1">
      <alignment horizontal="center"/>
    </xf>
    <xf numFmtId="1" fontId="7" fillId="3" borderId="17" xfId="0" applyNumberFormat="1" applyFont="1" applyFill="1" applyBorder="1" applyAlignment="1">
      <alignment horizontal="center"/>
    </xf>
    <xf numFmtId="0" fontId="9" fillId="3" borderId="18" xfId="0" applyFont="1" applyFill="1" applyBorder="1"/>
    <xf numFmtId="0" fontId="5" fillId="3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1" fontId="5" fillId="3" borderId="18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" fontId="5" fillId="3" borderId="18" xfId="1" applyNumberFormat="1" applyFont="1" applyFill="1" applyBorder="1" applyAlignment="1" applyProtection="1">
      <alignment horizontal="center"/>
    </xf>
    <xf numFmtId="1" fontId="5" fillId="2" borderId="18" xfId="1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9" fillId="3" borderId="22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" fontId="9" fillId="3" borderId="9" xfId="1" applyNumberFormat="1" applyFont="1" applyFill="1" applyBorder="1" applyAlignment="1" applyProtection="1">
      <alignment horizontal="center"/>
    </xf>
    <xf numFmtId="164" fontId="9" fillId="2" borderId="21" xfId="0" applyNumberFormat="1" applyFont="1" applyFill="1" applyBorder="1" applyAlignment="1">
      <alignment horizontal="center"/>
    </xf>
    <xf numFmtId="1" fontId="9" fillId="2" borderId="21" xfId="1" applyNumberFormat="1" applyFont="1" applyFill="1" applyBorder="1" applyAlignment="1" applyProtection="1">
      <alignment horizontal="center"/>
    </xf>
    <xf numFmtId="1" fontId="7" fillId="3" borderId="9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1" fontId="9" fillId="3" borderId="0" xfId="1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1" fontId="9" fillId="2" borderId="0" xfId="1" applyNumberFormat="1" applyFont="1" applyFill="1" applyBorder="1" applyAlignment="1" applyProtection="1">
      <alignment horizontal="center"/>
    </xf>
    <xf numFmtId="1" fontId="7" fillId="3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10" fillId="2" borderId="0" xfId="0" applyFont="1" applyFill="1"/>
    <xf numFmtId="0" fontId="5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7</xdr:row>
      <xdr:rowOff>200025</xdr:rowOff>
    </xdr:from>
    <xdr:to>
      <xdr:col>12</xdr:col>
      <xdr:colOff>552450</xdr:colOff>
      <xdr:row>8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639675" y="22860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639675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639675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639675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639675" y="2552700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08394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1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2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13" name="Text 2"/>
        <xdr:cNvSpPr txBox="1">
          <a:spLocks noChangeArrowheads="1"/>
        </xdr:cNvSpPr>
      </xdr:nvSpPr>
      <xdr:spPr bwMode="auto">
        <a:xfrm>
          <a:off x="108394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4" name="Text 2"/>
        <xdr:cNvSpPr txBox="1">
          <a:spLocks noChangeArrowheads="1"/>
        </xdr:cNvSpPr>
      </xdr:nvSpPr>
      <xdr:spPr bwMode="auto">
        <a:xfrm>
          <a:off x="108394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view="pageBreakPreview" zoomScale="60" zoomScaleNormal="100" workbookViewId="0">
      <selection activeCell="H18" sqref="H18"/>
    </sheetView>
  </sheetViews>
  <sheetFormatPr defaultRowHeight="15" x14ac:dyDescent="0.25"/>
  <cols>
    <col min="1" max="1" width="31.140625" customWidth="1"/>
    <col min="2" max="6" width="9.28515625" bestFit="1" customWidth="1"/>
    <col min="7" max="7" width="9.5703125" bestFit="1" customWidth="1"/>
    <col min="8" max="9" width="9.28515625" bestFit="1" customWidth="1"/>
    <col min="10" max="10" width="10.85546875" bestFit="1" customWidth="1"/>
    <col min="11" max="11" width="9.5703125" bestFit="1" customWidth="1"/>
    <col min="12" max="23" width="9.28515625" bestFit="1" customWidth="1"/>
  </cols>
  <sheetData>
    <row r="1" spans="1:2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6.5" x14ac:dyDescent="0.25">
      <c r="A2" s="85" t="s">
        <v>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"/>
    </row>
    <row r="3" spans="1:23" ht="16.5" customHeight="1" thickBot="1" x14ac:dyDescent="0.3">
      <c r="A3" s="9"/>
      <c r="B3" s="9"/>
      <c r="C3" s="9"/>
      <c r="D3" s="9"/>
      <c r="E3" s="9"/>
      <c r="F3" s="9"/>
      <c r="G3" s="9"/>
      <c r="H3" s="9"/>
      <c r="I3" s="9"/>
      <c r="J3" s="10"/>
      <c r="K3" s="9"/>
      <c r="L3" s="9"/>
      <c r="M3" s="9"/>
      <c r="N3" s="9"/>
      <c r="O3" s="9"/>
      <c r="P3" s="11"/>
      <c r="Q3" s="11"/>
      <c r="R3" s="11"/>
      <c r="S3" s="11"/>
      <c r="T3" s="11"/>
      <c r="U3" s="11"/>
      <c r="V3" s="11"/>
      <c r="W3" s="11"/>
    </row>
    <row r="4" spans="1:23" ht="16.5" customHeight="1" thickBot="1" x14ac:dyDescent="0.3">
      <c r="A4" s="86" t="s">
        <v>49</v>
      </c>
      <c r="B4" s="84" t="s">
        <v>0</v>
      </c>
      <c r="C4" s="84" t="s">
        <v>1</v>
      </c>
      <c r="D4" s="87" t="s">
        <v>2</v>
      </c>
      <c r="E4" s="87" t="s">
        <v>3</v>
      </c>
      <c r="F4" s="87"/>
      <c r="G4" s="87"/>
      <c r="H4" s="87"/>
      <c r="I4" s="84" t="s">
        <v>4</v>
      </c>
      <c r="J4" s="84" t="s">
        <v>5</v>
      </c>
      <c r="K4" s="84" t="s">
        <v>6</v>
      </c>
      <c r="L4" s="84" t="s">
        <v>7</v>
      </c>
      <c r="M4" s="84" t="s">
        <v>8</v>
      </c>
      <c r="N4" s="84" t="s">
        <v>7</v>
      </c>
      <c r="O4" s="87" t="s">
        <v>9</v>
      </c>
      <c r="P4" s="87" t="s">
        <v>7</v>
      </c>
      <c r="Q4" s="12" t="s">
        <v>10</v>
      </c>
      <c r="R4" s="13"/>
      <c r="S4" s="88" t="s">
        <v>3</v>
      </c>
      <c r="T4" s="88"/>
      <c r="U4" s="91" t="s">
        <v>11</v>
      </c>
      <c r="V4" s="91"/>
      <c r="W4" s="92" t="s">
        <v>12</v>
      </c>
    </row>
    <row r="5" spans="1:23" ht="17.25" thickBot="1" x14ac:dyDescent="0.3">
      <c r="A5" s="86"/>
      <c r="B5" s="84"/>
      <c r="C5" s="84"/>
      <c r="D5" s="87"/>
      <c r="E5" s="87"/>
      <c r="F5" s="87"/>
      <c r="G5" s="87"/>
      <c r="H5" s="87"/>
      <c r="I5" s="84"/>
      <c r="J5" s="84"/>
      <c r="K5" s="84"/>
      <c r="L5" s="84"/>
      <c r="M5" s="84"/>
      <c r="N5" s="84"/>
      <c r="O5" s="87"/>
      <c r="P5" s="87"/>
      <c r="Q5" s="89" t="s">
        <v>13</v>
      </c>
      <c r="R5" s="14"/>
      <c r="S5" s="90" t="s">
        <v>14</v>
      </c>
      <c r="T5" s="90" t="s">
        <v>15</v>
      </c>
      <c r="U5" s="89" t="s">
        <v>13</v>
      </c>
      <c r="V5" s="15"/>
      <c r="W5" s="92"/>
    </row>
    <row r="6" spans="1:23" ht="49.5" x14ac:dyDescent="0.25">
      <c r="A6" s="86"/>
      <c r="B6" s="84"/>
      <c r="C6" s="84"/>
      <c r="D6" s="87"/>
      <c r="E6" s="16" t="s">
        <v>16</v>
      </c>
      <c r="F6" s="16" t="s">
        <v>17</v>
      </c>
      <c r="G6" s="16" t="s">
        <v>18</v>
      </c>
      <c r="H6" s="16" t="s">
        <v>19</v>
      </c>
      <c r="I6" s="84"/>
      <c r="J6" s="84"/>
      <c r="K6" s="84"/>
      <c r="L6" s="84"/>
      <c r="M6" s="84"/>
      <c r="N6" s="84"/>
      <c r="O6" s="87"/>
      <c r="P6" s="87"/>
      <c r="Q6" s="89"/>
      <c r="R6" s="17" t="s">
        <v>20</v>
      </c>
      <c r="S6" s="90"/>
      <c r="T6" s="90"/>
      <c r="U6" s="89"/>
      <c r="V6" s="17" t="s">
        <v>20</v>
      </c>
      <c r="W6" s="92"/>
    </row>
    <row r="7" spans="1:23" ht="18.75" x14ac:dyDescent="0.3">
      <c r="A7" s="18" t="s">
        <v>21</v>
      </c>
      <c r="B7" s="19">
        <v>1884</v>
      </c>
      <c r="C7" s="19">
        <v>1441</v>
      </c>
      <c r="D7" s="20">
        <v>0</v>
      </c>
      <c r="E7" s="21">
        <v>20</v>
      </c>
      <c r="F7" s="21">
        <v>141</v>
      </c>
      <c r="G7" s="20">
        <v>1080</v>
      </c>
      <c r="H7" s="20">
        <v>200</v>
      </c>
      <c r="I7" s="22">
        <f>C7</f>
        <v>1441</v>
      </c>
      <c r="J7" s="22">
        <f>I7</f>
        <v>1441</v>
      </c>
      <c r="K7" s="22">
        <v>1441</v>
      </c>
      <c r="L7" s="23">
        <f t="shared" ref="L7:L28" si="0">K7/J7*100</f>
        <v>100</v>
      </c>
      <c r="M7" s="24">
        <v>0</v>
      </c>
      <c r="N7" s="23">
        <f t="shared" ref="N7:N28" si="1">M7/J7*100</f>
        <v>0</v>
      </c>
      <c r="O7" s="24">
        <v>0</v>
      </c>
      <c r="P7" s="25">
        <f t="shared" ref="P7:P28" si="2">O7/J7*100</f>
        <v>0</v>
      </c>
      <c r="Q7" s="24">
        <v>0</v>
      </c>
      <c r="R7" s="25">
        <f t="shared" ref="R7:R28" si="3">Q7/J7*100</f>
        <v>0</v>
      </c>
      <c r="S7" s="24">
        <v>0</v>
      </c>
      <c r="T7" s="25"/>
      <c r="U7" s="22"/>
      <c r="V7" s="25"/>
      <c r="W7" s="26"/>
    </row>
    <row r="8" spans="1:23" ht="18.75" x14ac:dyDescent="0.3">
      <c r="A8" s="18" t="s">
        <v>22</v>
      </c>
      <c r="B8" s="19">
        <v>1034</v>
      </c>
      <c r="C8" s="27">
        <v>666</v>
      </c>
      <c r="D8" s="28">
        <f t="shared" ref="D8:D28" si="4">C8/B8*100</f>
        <v>64.410058027079316</v>
      </c>
      <c r="E8" s="28">
        <v>0</v>
      </c>
      <c r="F8" s="28">
        <v>50</v>
      </c>
      <c r="G8" s="28">
        <v>377</v>
      </c>
      <c r="H8" s="20">
        <v>239</v>
      </c>
      <c r="I8" s="22">
        <f t="shared" ref="I8:I27" si="5">C8</f>
        <v>666</v>
      </c>
      <c r="J8" s="22">
        <f t="shared" ref="J8:J27" si="6">I8</f>
        <v>666</v>
      </c>
      <c r="K8" s="27">
        <v>666</v>
      </c>
      <c r="L8" s="29">
        <f t="shared" si="0"/>
        <v>100</v>
      </c>
      <c r="M8" s="22">
        <v>0</v>
      </c>
      <c r="N8" s="29">
        <f t="shared" si="1"/>
        <v>0</v>
      </c>
      <c r="O8" s="30">
        <v>0</v>
      </c>
      <c r="P8" s="31">
        <f t="shared" si="2"/>
        <v>0</v>
      </c>
      <c r="Q8" s="24">
        <v>0</v>
      </c>
      <c r="R8" s="32">
        <f t="shared" si="3"/>
        <v>0</v>
      </c>
      <c r="S8" s="32"/>
      <c r="T8" s="32"/>
      <c r="U8" s="32"/>
      <c r="V8" s="32"/>
      <c r="W8" s="33"/>
    </row>
    <row r="9" spans="1:23" ht="18.75" x14ac:dyDescent="0.3">
      <c r="A9" s="18" t="s">
        <v>23</v>
      </c>
      <c r="B9" s="19">
        <v>1390</v>
      </c>
      <c r="C9" s="27">
        <v>909</v>
      </c>
      <c r="D9" s="28">
        <f t="shared" si="4"/>
        <v>65.39568345323741</v>
      </c>
      <c r="E9" s="28">
        <v>0</v>
      </c>
      <c r="F9" s="28">
        <v>173</v>
      </c>
      <c r="G9" s="34">
        <v>696</v>
      </c>
      <c r="H9" s="20">
        <v>40</v>
      </c>
      <c r="I9" s="22">
        <f t="shared" si="5"/>
        <v>909</v>
      </c>
      <c r="J9" s="22">
        <f t="shared" si="6"/>
        <v>909</v>
      </c>
      <c r="K9" s="27">
        <v>909</v>
      </c>
      <c r="L9" s="23">
        <f t="shared" si="0"/>
        <v>100</v>
      </c>
      <c r="M9" s="24">
        <v>0</v>
      </c>
      <c r="N9" s="29">
        <f t="shared" si="1"/>
        <v>0</v>
      </c>
      <c r="O9" s="30">
        <v>0</v>
      </c>
      <c r="P9" s="24">
        <v>0</v>
      </c>
      <c r="Q9" s="24">
        <v>0</v>
      </c>
      <c r="R9" s="32">
        <f t="shared" si="3"/>
        <v>0</v>
      </c>
      <c r="S9" s="32"/>
      <c r="T9" s="32"/>
      <c r="U9" s="32"/>
      <c r="V9" s="32"/>
      <c r="W9" s="33"/>
    </row>
    <row r="10" spans="1:23" ht="18.75" x14ac:dyDescent="0.3">
      <c r="A10" s="18" t="s">
        <v>24</v>
      </c>
      <c r="B10" s="19">
        <v>1706</v>
      </c>
      <c r="C10" s="27">
        <v>1791.3</v>
      </c>
      <c r="D10" s="28">
        <f t="shared" si="4"/>
        <v>105</v>
      </c>
      <c r="E10" s="34">
        <v>152.25</v>
      </c>
      <c r="F10" s="28">
        <v>680</v>
      </c>
      <c r="G10" s="34">
        <v>959.05</v>
      </c>
      <c r="H10" s="20">
        <v>0</v>
      </c>
      <c r="I10" s="22">
        <f t="shared" si="5"/>
        <v>1791.3</v>
      </c>
      <c r="J10" s="22">
        <f t="shared" si="6"/>
        <v>1791.3</v>
      </c>
      <c r="K10" s="30">
        <v>1695.6</v>
      </c>
      <c r="L10" s="23">
        <f t="shared" si="0"/>
        <v>94.657511304639087</v>
      </c>
      <c r="M10" s="24">
        <v>95.7</v>
      </c>
      <c r="N10" s="29">
        <f t="shared" si="1"/>
        <v>5.3424886953609114</v>
      </c>
      <c r="O10" s="30">
        <v>95.7</v>
      </c>
      <c r="P10" s="24">
        <v>0</v>
      </c>
      <c r="Q10" s="24">
        <v>0</v>
      </c>
      <c r="R10" s="32">
        <f t="shared" si="3"/>
        <v>0</v>
      </c>
      <c r="S10" s="32"/>
      <c r="T10" s="32"/>
      <c r="U10" s="32"/>
      <c r="V10" s="32"/>
      <c r="W10" s="33"/>
    </row>
    <row r="11" spans="1:23" ht="18.75" x14ac:dyDescent="0.3">
      <c r="A11" s="18" t="s">
        <v>25</v>
      </c>
      <c r="B11" s="19">
        <v>853</v>
      </c>
      <c r="C11" s="27">
        <v>1499.77</v>
      </c>
      <c r="D11" s="28">
        <f t="shared" si="4"/>
        <v>175.82297772567409</v>
      </c>
      <c r="E11" s="28">
        <v>150</v>
      </c>
      <c r="F11" s="28">
        <v>96.77</v>
      </c>
      <c r="G11" s="27">
        <v>1253</v>
      </c>
      <c r="H11" s="20">
        <v>0</v>
      </c>
      <c r="I11" s="22">
        <f t="shared" si="5"/>
        <v>1499.77</v>
      </c>
      <c r="J11" s="22">
        <f t="shared" si="6"/>
        <v>1499.77</v>
      </c>
      <c r="K11" s="27">
        <v>1459.77</v>
      </c>
      <c r="L11" s="23">
        <f t="shared" si="0"/>
        <v>97.332924381738522</v>
      </c>
      <c r="M11" s="24">
        <v>40</v>
      </c>
      <c r="N11" s="29">
        <f t="shared" si="1"/>
        <v>2.6670756182614666</v>
      </c>
      <c r="O11" s="30">
        <v>40</v>
      </c>
      <c r="P11" s="31">
        <f t="shared" si="2"/>
        <v>2.6670756182614666</v>
      </c>
      <c r="Q11" s="24">
        <v>0</v>
      </c>
      <c r="R11" s="32">
        <f t="shared" si="3"/>
        <v>0</v>
      </c>
      <c r="S11" s="32"/>
      <c r="T11" s="32"/>
      <c r="U11" s="32"/>
      <c r="V11" s="32"/>
      <c r="W11" s="33"/>
    </row>
    <row r="12" spans="1:23" ht="18.75" x14ac:dyDescent="0.3">
      <c r="A12" s="18" t="s">
        <v>26</v>
      </c>
      <c r="B12" s="19">
        <v>1501</v>
      </c>
      <c r="C12" s="27">
        <v>1756</v>
      </c>
      <c r="D12" s="28">
        <f t="shared" si="4"/>
        <v>116.98867421718855</v>
      </c>
      <c r="E12" s="28">
        <v>0</v>
      </c>
      <c r="F12" s="28">
        <v>0</v>
      </c>
      <c r="G12" s="28">
        <v>1681</v>
      </c>
      <c r="H12" s="20">
        <f>C12-E12-F12-G12</f>
        <v>75</v>
      </c>
      <c r="I12" s="22">
        <f t="shared" si="5"/>
        <v>1756</v>
      </c>
      <c r="J12" s="22">
        <f t="shared" si="6"/>
        <v>1756</v>
      </c>
      <c r="K12" s="30">
        <v>1756</v>
      </c>
      <c r="L12" s="29">
        <f>K12/J12*100</f>
        <v>100</v>
      </c>
      <c r="M12" s="24">
        <v>0</v>
      </c>
      <c r="N12" s="29">
        <f t="shared" si="1"/>
        <v>0</v>
      </c>
      <c r="O12" s="24">
        <v>0</v>
      </c>
      <c r="P12" s="31">
        <v>0</v>
      </c>
      <c r="Q12" s="24">
        <v>0</v>
      </c>
      <c r="R12" s="32">
        <f t="shared" si="3"/>
        <v>0</v>
      </c>
      <c r="S12" s="32"/>
      <c r="T12" s="32"/>
      <c r="U12" s="32"/>
      <c r="V12" s="32"/>
      <c r="W12" s="33"/>
    </row>
    <row r="13" spans="1:23" ht="18.75" x14ac:dyDescent="0.3">
      <c r="A13" s="35" t="s">
        <v>27</v>
      </c>
      <c r="B13" s="19">
        <v>1088</v>
      </c>
      <c r="C13" s="27">
        <v>827</v>
      </c>
      <c r="D13" s="28">
        <f t="shared" si="4"/>
        <v>76.01102941176471</v>
      </c>
      <c r="E13" s="28">
        <v>0</v>
      </c>
      <c r="F13" s="28">
        <v>82</v>
      </c>
      <c r="G13" s="28">
        <v>745</v>
      </c>
      <c r="H13" s="20">
        <f t="shared" ref="H13:H27" si="7">C13-E13-F13-G13</f>
        <v>0</v>
      </c>
      <c r="I13" s="22">
        <f t="shared" si="5"/>
        <v>827</v>
      </c>
      <c r="J13" s="22">
        <f t="shared" si="6"/>
        <v>827</v>
      </c>
      <c r="K13" s="30">
        <v>827</v>
      </c>
      <c r="L13" s="23">
        <f t="shared" si="0"/>
        <v>100</v>
      </c>
      <c r="M13" s="24">
        <v>0</v>
      </c>
      <c r="N13" s="29">
        <f t="shared" si="1"/>
        <v>0</v>
      </c>
      <c r="O13" s="24">
        <v>0</v>
      </c>
      <c r="P13" s="31">
        <f t="shared" si="2"/>
        <v>0</v>
      </c>
      <c r="Q13" s="24">
        <v>0</v>
      </c>
      <c r="R13" s="32">
        <f t="shared" si="3"/>
        <v>0</v>
      </c>
      <c r="S13" s="32"/>
      <c r="T13" s="32"/>
      <c r="U13" s="32"/>
      <c r="V13" s="32"/>
      <c r="W13" s="33"/>
    </row>
    <row r="14" spans="1:23" ht="18.75" x14ac:dyDescent="0.3">
      <c r="A14" s="35" t="s">
        <v>28</v>
      </c>
      <c r="B14" s="19">
        <v>1303</v>
      </c>
      <c r="C14" s="27">
        <v>1015</v>
      </c>
      <c r="D14" s="28">
        <f t="shared" si="4"/>
        <v>77.897160399079041</v>
      </c>
      <c r="E14" s="28">
        <v>20</v>
      </c>
      <c r="F14" s="34">
        <v>158</v>
      </c>
      <c r="G14" s="34">
        <v>682</v>
      </c>
      <c r="H14" s="20">
        <f t="shared" si="7"/>
        <v>155</v>
      </c>
      <c r="I14" s="22">
        <f t="shared" si="5"/>
        <v>1015</v>
      </c>
      <c r="J14" s="22">
        <f t="shared" si="6"/>
        <v>1015</v>
      </c>
      <c r="K14" s="30">
        <v>1015</v>
      </c>
      <c r="L14" s="23">
        <f t="shared" si="0"/>
        <v>100</v>
      </c>
      <c r="M14" s="24">
        <v>0</v>
      </c>
      <c r="N14" s="29">
        <f t="shared" si="1"/>
        <v>0</v>
      </c>
      <c r="O14" s="24">
        <v>0</v>
      </c>
      <c r="P14" s="31">
        <f t="shared" si="2"/>
        <v>0</v>
      </c>
      <c r="Q14" s="24">
        <v>0</v>
      </c>
      <c r="R14" s="32">
        <f t="shared" si="3"/>
        <v>0</v>
      </c>
      <c r="S14" s="36"/>
      <c r="T14" s="36"/>
      <c r="U14" s="32"/>
      <c r="V14" s="32"/>
      <c r="W14" s="33"/>
    </row>
    <row r="15" spans="1:23" ht="18.75" x14ac:dyDescent="0.3">
      <c r="A15" s="18" t="s">
        <v>29</v>
      </c>
      <c r="B15" s="19">
        <v>1151</v>
      </c>
      <c r="C15" s="27">
        <v>1597.03</v>
      </c>
      <c r="D15" s="28">
        <f t="shared" si="4"/>
        <v>138.75152041702867</v>
      </c>
      <c r="E15" s="28">
        <v>40</v>
      </c>
      <c r="F15" s="34">
        <v>309.5</v>
      </c>
      <c r="G15" s="37">
        <v>1241.53</v>
      </c>
      <c r="H15" s="20">
        <f t="shared" si="7"/>
        <v>6</v>
      </c>
      <c r="I15" s="22">
        <f t="shared" si="5"/>
        <v>1597.03</v>
      </c>
      <c r="J15" s="22">
        <f t="shared" si="6"/>
        <v>1597.03</v>
      </c>
      <c r="K15" s="27">
        <v>1597.03</v>
      </c>
      <c r="L15" s="23">
        <f t="shared" si="0"/>
        <v>100</v>
      </c>
      <c r="M15" s="24">
        <v>0</v>
      </c>
      <c r="N15" s="29">
        <f t="shared" si="1"/>
        <v>0</v>
      </c>
      <c r="O15" s="24">
        <v>0</v>
      </c>
      <c r="P15" s="31">
        <f t="shared" si="2"/>
        <v>0</v>
      </c>
      <c r="Q15" s="24">
        <v>0</v>
      </c>
      <c r="R15" s="32">
        <f t="shared" si="3"/>
        <v>0</v>
      </c>
      <c r="S15" s="32"/>
      <c r="T15" s="32"/>
      <c r="U15" s="32"/>
      <c r="V15" s="32"/>
      <c r="W15" s="33"/>
    </row>
    <row r="16" spans="1:23" ht="18.75" x14ac:dyDescent="0.3">
      <c r="A16" s="35" t="s">
        <v>30</v>
      </c>
      <c r="B16" s="19">
        <v>564</v>
      </c>
      <c r="C16" s="27">
        <v>410</v>
      </c>
      <c r="D16" s="28">
        <v>0</v>
      </c>
      <c r="E16" s="28">
        <v>0</v>
      </c>
      <c r="F16" s="28">
        <v>35</v>
      </c>
      <c r="G16" s="28">
        <v>360</v>
      </c>
      <c r="H16" s="20">
        <f t="shared" si="7"/>
        <v>15</v>
      </c>
      <c r="I16" s="22">
        <f t="shared" si="5"/>
        <v>410</v>
      </c>
      <c r="J16" s="22">
        <f t="shared" si="6"/>
        <v>410</v>
      </c>
      <c r="K16" s="27">
        <v>410</v>
      </c>
      <c r="L16" s="23">
        <f t="shared" si="0"/>
        <v>100</v>
      </c>
      <c r="M16" s="24">
        <v>0</v>
      </c>
      <c r="N16" s="29">
        <v>0</v>
      </c>
      <c r="O16" s="30">
        <v>0</v>
      </c>
      <c r="P16" s="31">
        <v>0</v>
      </c>
      <c r="Q16" s="24">
        <v>0</v>
      </c>
      <c r="R16" s="32">
        <v>0</v>
      </c>
      <c r="S16" s="32"/>
      <c r="T16" s="32"/>
      <c r="U16" s="32"/>
      <c r="V16" s="32"/>
      <c r="W16" s="33"/>
    </row>
    <row r="17" spans="1:23" ht="18.75" x14ac:dyDescent="0.3">
      <c r="A17" s="35" t="s">
        <v>47</v>
      </c>
      <c r="B17" s="19">
        <v>784</v>
      </c>
      <c r="C17" s="27">
        <v>553</v>
      </c>
      <c r="D17" s="28">
        <f t="shared" si="4"/>
        <v>70.535714285714292</v>
      </c>
      <c r="E17" s="28">
        <v>0</v>
      </c>
      <c r="F17" s="28">
        <v>0</v>
      </c>
      <c r="G17" s="28">
        <v>553</v>
      </c>
      <c r="H17" s="20">
        <f t="shared" si="7"/>
        <v>0</v>
      </c>
      <c r="I17" s="22">
        <f t="shared" si="5"/>
        <v>553</v>
      </c>
      <c r="J17" s="22">
        <f t="shared" si="6"/>
        <v>553</v>
      </c>
      <c r="K17" s="27">
        <v>553</v>
      </c>
      <c r="L17" s="23">
        <f>K17/J17*100</f>
        <v>100</v>
      </c>
      <c r="M17" s="24">
        <v>0</v>
      </c>
      <c r="N17" s="29">
        <f t="shared" si="1"/>
        <v>0</v>
      </c>
      <c r="O17" s="30">
        <v>0</v>
      </c>
      <c r="P17" s="31">
        <f t="shared" si="2"/>
        <v>0</v>
      </c>
      <c r="Q17" s="24">
        <v>0</v>
      </c>
      <c r="R17" s="32">
        <f t="shared" si="3"/>
        <v>0</v>
      </c>
      <c r="S17" s="32"/>
      <c r="T17" s="32"/>
      <c r="U17" s="32"/>
      <c r="V17" s="32"/>
      <c r="W17" s="33"/>
    </row>
    <row r="18" spans="1:23" ht="18.75" x14ac:dyDescent="0.3">
      <c r="A18" s="18" t="s">
        <v>31</v>
      </c>
      <c r="B18" s="19">
        <v>1784</v>
      </c>
      <c r="C18" s="27">
        <v>2267</v>
      </c>
      <c r="D18" s="28">
        <f t="shared" si="4"/>
        <v>127.07399103139014</v>
      </c>
      <c r="E18" s="34">
        <v>80</v>
      </c>
      <c r="F18" s="28">
        <v>40</v>
      </c>
      <c r="G18" s="28">
        <v>2087</v>
      </c>
      <c r="H18" s="20">
        <f t="shared" si="7"/>
        <v>60</v>
      </c>
      <c r="I18" s="22">
        <f t="shared" si="5"/>
        <v>2267</v>
      </c>
      <c r="J18" s="22">
        <f t="shared" si="6"/>
        <v>2267</v>
      </c>
      <c r="K18" s="30">
        <v>2267</v>
      </c>
      <c r="L18" s="23">
        <f t="shared" si="0"/>
        <v>100</v>
      </c>
      <c r="M18" s="24">
        <v>0</v>
      </c>
      <c r="N18" s="29">
        <f t="shared" si="1"/>
        <v>0</v>
      </c>
      <c r="O18" s="30">
        <v>0</v>
      </c>
      <c r="P18" s="31">
        <f t="shared" si="2"/>
        <v>0</v>
      </c>
      <c r="Q18" s="24">
        <v>0</v>
      </c>
      <c r="R18" s="32">
        <f t="shared" si="3"/>
        <v>0</v>
      </c>
      <c r="S18" s="32"/>
      <c r="T18" s="32"/>
      <c r="U18" s="32"/>
      <c r="V18" s="32"/>
      <c r="W18" s="33"/>
    </row>
    <row r="19" spans="1:23" ht="18.75" x14ac:dyDescent="0.3">
      <c r="A19" s="35" t="s">
        <v>32</v>
      </c>
      <c r="B19" s="19">
        <v>1911</v>
      </c>
      <c r="C19" s="27">
        <v>1837</v>
      </c>
      <c r="D19" s="28">
        <f t="shared" si="4"/>
        <v>96.127681841967558</v>
      </c>
      <c r="E19" s="28">
        <v>0</v>
      </c>
      <c r="F19" s="28">
        <v>116</v>
      </c>
      <c r="G19" s="34">
        <v>641</v>
      </c>
      <c r="H19" s="20">
        <f t="shared" si="7"/>
        <v>1080</v>
      </c>
      <c r="I19" s="22">
        <f t="shared" si="5"/>
        <v>1837</v>
      </c>
      <c r="J19" s="22">
        <f t="shared" si="6"/>
        <v>1837</v>
      </c>
      <c r="K19" s="27">
        <v>1837</v>
      </c>
      <c r="L19" s="29">
        <f>K19/J19*100</f>
        <v>100</v>
      </c>
      <c r="M19" s="24">
        <v>0</v>
      </c>
      <c r="N19" s="29">
        <f t="shared" si="1"/>
        <v>0</v>
      </c>
      <c r="O19" s="30">
        <v>0</v>
      </c>
      <c r="P19" s="31">
        <f t="shared" si="2"/>
        <v>0</v>
      </c>
      <c r="Q19" s="24">
        <v>0</v>
      </c>
      <c r="R19" s="32">
        <f t="shared" si="3"/>
        <v>0</v>
      </c>
      <c r="S19" s="32"/>
      <c r="T19" s="32"/>
      <c r="U19" s="32"/>
      <c r="V19" s="32"/>
      <c r="W19" s="33"/>
    </row>
    <row r="20" spans="1:23" ht="18.75" x14ac:dyDescent="0.3">
      <c r="A20" s="18" t="s">
        <v>33</v>
      </c>
      <c r="B20" s="19">
        <v>1293</v>
      </c>
      <c r="C20" s="27">
        <v>1306</v>
      </c>
      <c r="D20" s="28">
        <f t="shared" si="4"/>
        <v>101.00541376643464</v>
      </c>
      <c r="E20" s="28">
        <v>133</v>
      </c>
      <c r="F20" s="28">
        <v>180</v>
      </c>
      <c r="G20" s="28">
        <v>993</v>
      </c>
      <c r="H20" s="20">
        <f t="shared" si="7"/>
        <v>0</v>
      </c>
      <c r="I20" s="22">
        <f t="shared" si="5"/>
        <v>1306</v>
      </c>
      <c r="J20" s="22">
        <f t="shared" si="6"/>
        <v>1306</v>
      </c>
      <c r="K20" s="27">
        <v>1306</v>
      </c>
      <c r="L20" s="23">
        <f>K20/J20*100</f>
        <v>100</v>
      </c>
      <c r="M20" s="24">
        <v>0</v>
      </c>
      <c r="N20" s="29">
        <v>0</v>
      </c>
      <c r="O20" s="30">
        <v>0</v>
      </c>
      <c r="P20" s="31">
        <v>0</v>
      </c>
      <c r="Q20" s="24">
        <v>0</v>
      </c>
      <c r="R20" s="32">
        <v>0</v>
      </c>
      <c r="S20" s="32"/>
      <c r="T20" s="32"/>
      <c r="U20" s="32"/>
      <c r="V20" s="32"/>
      <c r="W20" s="33"/>
    </row>
    <row r="21" spans="1:23" ht="18.75" x14ac:dyDescent="0.3">
      <c r="A21" s="35" t="s">
        <v>34</v>
      </c>
      <c r="B21" s="19">
        <v>1939</v>
      </c>
      <c r="C21" s="27">
        <v>3109.63</v>
      </c>
      <c r="D21" s="28">
        <f t="shared" si="4"/>
        <v>160.37287261474989</v>
      </c>
      <c r="E21" s="37">
        <v>80.650000000000006</v>
      </c>
      <c r="F21" s="37">
        <v>547.5</v>
      </c>
      <c r="G21" s="37">
        <v>2481.48</v>
      </c>
      <c r="H21" s="20">
        <f t="shared" si="7"/>
        <v>0</v>
      </c>
      <c r="I21" s="22">
        <f t="shared" si="5"/>
        <v>3109.63</v>
      </c>
      <c r="J21" s="22">
        <f t="shared" si="6"/>
        <v>3109.63</v>
      </c>
      <c r="K21" s="27">
        <v>3109.63</v>
      </c>
      <c r="L21" s="23">
        <f t="shared" si="0"/>
        <v>100</v>
      </c>
      <c r="M21" s="24">
        <v>0</v>
      </c>
      <c r="N21" s="29">
        <f t="shared" si="1"/>
        <v>0</v>
      </c>
      <c r="O21" s="24">
        <v>0</v>
      </c>
      <c r="P21" s="31">
        <f t="shared" si="2"/>
        <v>0</v>
      </c>
      <c r="Q21" s="24">
        <v>0</v>
      </c>
      <c r="R21" s="32">
        <f t="shared" si="3"/>
        <v>0</v>
      </c>
      <c r="S21" s="32"/>
      <c r="T21" s="32"/>
      <c r="U21" s="32"/>
      <c r="V21" s="32"/>
      <c r="W21" s="33"/>
    </row>
    <row r="22" spans="1:23" ht="18.75" x14ac:dyDescent="0.3">
      <c r="A22" s="18" t="s">
        <v>35</v>
      </c>
      <c r="B22" s="19">
        <v>1034</v>
      </c>
      <c r="C22" s="34">
        <v>1449.9</v>
      </c>
      <c r="D22" s="28">
        <f t="shared" si="4"/>
        <v>140.22243713733076</v>
      </c>
      <c r="E22" s="34">
        <v>83</v>
      </c>
      <c r="F22" s="34">
        <v>635.70000000000005</v>
      </c>
      <c r="G22" s="34">
        <v>530.20000000000005</v>
      </c>
      <c r="H22" s="20">
        <f t="shared" si="7"/>
        <v>201</v>
      </c>
      <c r="I22" s="22">
        <f t="shared" si="5"/>
        <v>1449.9</v>
      </c>
      <c r="J22" s="22">
        <f t="shared" si="6"/>
        <v>1449.9</v>
      </c>
      <c r="K22" s="30">
        <v>1422.9</v>
      </c>
      <c r="L22" s="23">
        <f>K22/J22*100</f>
        <v>98.137802607076353</v>
      </c>
      <c r="M22" s="24">
        <v>27</v>
      </c>
      <c r="N22" s="29">
        <f t="shared" si="1"/>
        <v>1.8621973929236497</v>
      </c>
      <c r="O22" s="30">
        <v>27</v>
      </c>
      <c r="P22" s="31">
        <f t="shared" si="2"/>
        <v>1.8621973929236497</v>
      </c>
      <c r="Q22" s="24">
        <v>0</v>
      </c>
      <c r="R22" s="32">
        <f t="shared" si="3"/>
        <v>0</v>
      </c>
      <c r="S22" s="32"/>
      <c r="T22" s="32"/>
      <c r="U22" s="32"/>
      <c r="V22" s="32"/>
      <c r="W22" s="33"/>
    </row>
    <row r="23" spans="1:23" ht="18.75" x14ac:dyDescent="0.3">
      <c r="A23" s="38" t="s">
        <v>36</v>
      </c>
      <c r="B23" s="19">
        <v>833</v>
      </c>
      <c r="C23" s="27">
        <v>600.6</v>
      </c>
      <c r="D23" s="28">
        <f t="shared" si="4"/>
        <v>72.100840336134453</v>
      </c>
      <c r="E23" s="28">
        <v>24</v>
      </c>
      <c r="F23" s="34">
        <v>212.6</v>
      </c>
      <c r="G23" s="28">
        <v>353</v>
      </c>
      <c r="H23" s="20">
        <f t="shared" si="7"/>
        <v>11</v>
      </c>
      <c r="I23" s="22">
        <f t="shared" si="5"/>
        <v>600.6</v>
      </c>
      <c r="J23" s="22">
        <f t="shared" si="6"/>
        <v>600.6</v>
      </c>
      <c r="K23" s="30">
        <v>600.6</v>
      </c>
      <c r="L23" s="23">
        <f t="shared" si="0"/>
        <v>100</v>
      </c>
      <c r="M23" s="24">
        <v>0</v>
      </c>
      <c r="N23" s="29">
        <f t="shared" si="1"/>
        <v>0</v>
      </c>
      <c r="O23" s="24">
        <v>0</v>
      </c>
      <c r="P23" s="31">
        <f t="shared" si="2"/>
        <v>0</v>
      </c>
      <c r="Q23" s="24">
        <v>0</v>
      </c>
      <c r="R23" s="32">
        <f t="shared" si="3"/>
        <v>0</v>
      </c>
      <c r="S23" s="32"/>
      <c r="T23" s="32"/>
      <c r="U23" s="32"/>
      <c r="V23" s="32"/>
      <c r="W23" s="33"/>
    </row>
    <row r="24" spans="1:23" ht="18.75" x14ac:dyDescent="0.3">
      <c r="A24" s="18" t="s">
        <v>37</v>
      </c>
      <c r="B24" s="19">
        <v>538</v>
      </c>
      <c r="C24" s="27">
        <v>274</v>
      </c>
      <c r="D24" s="28">
        <f t="shared" si="4"/>
        <v>50.929368029739777</v>
      </c>
      <c r="E24" s="28">
        <v>0</v>
      </c>
      <c r="F24" s="28">
        <v>0</v>
      </c>
      <c r="G24" s="28">
        <v>274</v>
      </c>
      <c r="H24" s="20">
        <f t="shared" si="7"/>
        <v>0</v>
      </c>
      <c r="I24" s="22">
        <f t="shared" si="5"/>
        <v>274</v>
      </c>
      <c r="J24" s="22">
        <f t="shared" si="6"/>
        <v>274</v>
      </c>
      <c r="K24" s="27">
        <v>274</v>
      </c>
      <c r="L24" s="23">
        <f>K24/J24*100</f>
        <v>100</v>
      </c>
      <c r="M24" s="24">
        <v>0</v>
      </c>
      <c r="N24" s="29">
        <v>0</v>
      </c>
      <c r="O24" s="30">
        <v>0</v>
      </c>
      <c r="P24" s="31">
        <v>0</v>
      </c>
      <c r="Q24" s="24">
        <v>0</v>
      </c>
      <c r="R24" s="32">
        <v>0</v>
      </c>
      <c r="S24" s="32"/>
      <c r="T24" s="32"/>
      <c r="U24" s="32"/>
      <c r="V24" s="32"/>
      <c r="W24" s="33"/>
    </row>
    <row r="25" spans="1:23" ht="18.75" x14ac:dyDescent="0.3">
      <c r="A25" s="35" t="s">
        <v>38</v>
      </c>
      <c r="B25" s="19">
        <v>1542</v>
      </c>
      <c r="C25" s="27">
        <v>1609</v>
      </c>
      <c r="D25" s="28">
        <f t="shared" si="4"/>
        <v>104.34500648508431</v>
      </c>
      <c r="E25" s="28">
        <v>54</v>
      </c>
      <c r="F25" s="28">
        <v>5</v>
      </c>
      <c r="G25" s="34">
        <v>1465</v>
      </c>
      <c r="H25" s="20">
        <f t="shared" si="7"/>
        <v>85</v>
      </c>
      <c r="I25" s="22">
        <f t="shared" si="5"/>
        <v>1609</v>
      </c>
      <c r="J25" s="22">
        <f t="shared" si="6"/>
        <v>1609</v>
      </c>
      <c r="K25" s="27">
        <v>1609</v>
      </c>
      <c r="L25" s="23">
        <f>K25/J25*100</f>
        <v>100</v>
      </c>
      <c r="M25" s="24">
        <v>0</v>
      </c>
      <c r="N25" s="29">
        <f t="shared" si="1"/>
        <v>0</v>
      </c>
      <c r="O25" s="30">
        <v>0</v>
      </c>
      <c r="P25" s="31">
        <f t="shared" si="2"/>
        <v>0</v>
      </c>
      <c r="Q25" s="24">
        <v>0</v>
      </c>
      <c r="R25" s="32">
        <f t="shared" si="3"/>
        <v>0</v>
      </c>
      <c r="S25" s="32"/>
      <c r="T25" s="32"/>
      <c r="U25" s="32"/>
      <c r="V25" s="32"/>
      <c r="W25" s="33"/>
    </row>
    <row r="26" spans="1:23" ht="18.75" x14ac:dyDescent="0.3">
      <c r="A26" s="18" t="s">
        <v>39</v>
      </c>
      <c r="B26" s="19">
        <v>1746</v>
      </c>
      <c r="C26" s="19">
        <v>1665</v>
      </c>
      <c r="D26" s="20">
        <f t="shared" si="4"/>
        <v>95.360824742268051</v>
      </c>
      <c r="E26" s="39">
        <v>20</v>
      </c>
      <c r="F26" s="39">
        <v>103</v>
      </c>
      <c r="G26" s="19">
        <v>1542</v>
      </c>
      <c r="H26" s="20">
        <f t="shared" si="7"/>
        <v>0</v>
      </c>
      <c r="I26" s="22">
        <f t="shared" si="5"/>
        <v>1665</v>
      </c>
      <c r="J26" s="22">
        <f t="shared" si="6"/>
        <v>1665</v>
      </c>
      <c r="K26" s="19">
        <v>1665</v>
      </c>
      <c r="L26" s="23">
        <f>K26/J26*100</f>
        <v>100</v>
      </c>
      <c r="M26" s="17">
        <f>J26-K26</f>
        <v>0</v>
      </c>
      <c r="N26" s="23">
        <f t="shared" si="1"/>
        <v>0</v>
      </c>
      <c r="O26" s="24">
        <v>0</v>
      </c>
      <c r="P26" s="25">
        <f t="shared" si="2"/>
        <v>0</v>
      </c>
      <c r="Q26" s="24">
        <v>0</v>
      </c>
      <c r="R26" s="40">
        <f t="shared" si="3"/>
        <v>0</v>
      </c>
      <c r="S26" s="40"/>
      <c r="T26" s="40"/>
      <c r="U26" s="40"/>
      <c r="V26" s="40"/>
      <c r="W26" s="41"/>
    </row>
    <row r="27" spans="1:23" ht="18.75" x14ac:dyDescent="0.3">
      <c r="A27" s="42" t="s">
        <v>40</v>
      </c>
      <c r="B27" s="43">
        <v>720</v>
      </c>
      <c r="C27" s="44">
        <v>658</v>
      </c>
      <c r="D27" s="45">
        <f t="shared" si="4"/>
        <v>91.388888888888886</v>
      </c>
      <c r="E27" s="45">
        <v>0</v>
      </c>
      <c r="F27" s="45">
        <v>100</v>
      </c>
      <c r="G27" s="46">
        <v>383</v>
      </c>
      <c r="H27" s="20">
        <f t="shared" si="7"/>
        <v>175</v>
      </c>
      <c r="I27" s="22">
        <f t="shared" si="5"/>
        <v>658</v>
      </c>
      <c r="J27" s="22">
        <f t="shared" si="6"/>
        <v>658</v>
      </c>
      <c r="K27" s="44">
        <v>658</v>
      </c>
      <c r="L27" s="47">
        <f>K27/J27*100</f>
        <v>100</v>
      </c>
      <c r="M27" s="24">
        <v>0</v>
      </c>
      <c r="N27" s="47">
        <f t="shared" si="1"/>
        <v>0</v>
      </c>
      <c r="O27" s="24">
        <v>0</v>
      </c>
      <c r="P27" s="48">
        <f t="shared" si="2"/>
        <v>0</v>
      </c>
      <c r="Q27" s="24">
        <v>0</v>
      </c>
      <c r="R27" s="49">
        <f t="shared" si="3"/>
        <v>0</v>
      </c>
      <c r="S27" s="50"/>
      <c r="T27" s="50"/>
      <c r="U27" s="50"/>
      <c r="V27" s="49"/>
      <c r="W27" s="51"/>
    </row>
    <row r="28" spans="1:23" ht="18.75" x14ac:dyDescent="0.3">
      <c r="A28" s="52" t="s">
        <v>41</v>
      </c>
      <c r="B28" s="53">
        <f>SUM(B7:B27)</f>
        <v>26598</v>
      </c>
      <c r="C28" s="54">
        <f>SUM(C7:C27)</f>
        <v>27241.23</v>
      </c>
      <c r="D28" s="55">
        <f t="shared" si="4"/>
        <v>102.41833972479132</v>
      </c>
      <c r="E28" s="55">
        <f>SUM(E7:E27)</f>
        <v>856.9</v>
      </c>
      <c r="F28" s="55">
        <f>SUM(F7:F27)</f>
        <v>3665.07</v>
      </c>
      <c r="G28" s="55">
        <f>SUM(G7:G27)</f>
        <v>20377.260000000002</v>
      </c>
      <c r="H28" s="56">
        <f>C28-E28-F28-G28</f>
        <v>2341.9999999999964</v>
      </c>
      <c r="I28" s="54">
        <f>SUM(I7:I27)</f>
        <v>27241.23</v>
      </c>
      <c r="J28" s="57">
        <f>SUM(J7:J27)</f>
        <v>27241.23</v>
      </c>
      <c r="K28" s="58">
        <f>SUM(K7:K27)</f>
        <v>27078.530000000002</v>
      </c>
      <c r="L28" s="59">
        <f t="shared" si="0"/>
        <v>99.402743561872953</v>
      </c>
      <c r="M28" s="54">
        <f>O28</f>
        <v>162.69999999999999</v>
      </c>
      <c r="N28" s="60">
        <f t="shared" si="1"/>
        <v>0.59725643812705953</v>
      </c>
      <c r="O28" s="54">
        <f>SUM(O7:O27)</f>
        <v>162.69999999999999</v>
      </c>
      <c r="P28" s="56">
        <f t="shared" si="2"/>
        <v>0.59725643812705953</v>
      </c>
      <c r="Q28" s="54">
        <f>SUM(Q7:Q27)</f>
        <v>0</v>
      </c>
      <c r="R28" s="58">
        <f t="shared" si="3"/>
        <v>0</v>
      </c>
      <c r="S28" s="55">
        <f>SUM(S7:S27)</f>
        <v>0</v>
      </c>
      <c r="T28" s="55">
        <f>SUM(T9:T27)</f>
        <v>0</v>
      </c>
      <c r="U28" s="55">
        <f>SUM(U7:U27)</f>
        <v>0</v>
      </c>
      <c r="V28" s="55">
        <f>U28/J28*100</f>
        <v>0</v>
      </c>
      <c r="W28" s="61">
        <f>SUM(W7:W27)</f>
        <v>0</v>
      </c>
    </row>
    <row r="29" spans="1:23" ht="18.75" hidden="1" x14ac:dyDescent="0.3">
      <c r="A29" s="3" t="s">
        <v>46</v>
      </c>
      <c r="B29" s="62">
        <v>26598</v>
      </c>
      <c r="C29" s="4">
        <v>25698.44</v>
      </c>
      <c r="D29" s="63">
        <v>97</v>
      </c>
      <c r="E29" s="64">
        <v>708</v>
      </c>
      <c r="F29" s="64">
        <v>3553</v>
      </c>
      <c r="G29" s="64">
        <v>19092</v>
      </c>
      <c r="H29" s="65">
        <v>2346</v>
      </c>
      <c r="I29" s="4">
        <v>25698.44</v>
      </c>
      <c r="J29" s="66">
        <v>25698.44</v>
      </c>
      <c r="K29" s="66">
        <v>25535.7</v>
      </c>
      <c r="L29" s="67">
        <v>99</v>
      </c>
      <c r="M29" s="68">
        <v>162.69999999999999</v>
      </c>
      <c r="N29" s="69">
        <v>0</v>
      </c>
      <c r="O29" s="4">
        <v>162.69999999999999</v>
      </c>
      <c r="P29" s="70">
        <v>0</v>
      </c>
      <c r="Q29" s="4"/>
      <c r="R29" s="71">
        <v>0</v>
      </c>
      <c r="S29" s="72"/>
      <c r="T29" s="72">
        <v>0</v>
      </c>
      <c r="U29" s="4">
        <v>0</v>
      </c>
      <c r="V29" s="72">
        <v>0</v>
      </c>
      <c r="W29" s="4">
        <v>0</v>
      </c>
    </row>
    <row r="30" spans="1:23" ht="18.75" hidden="1" x14ac:dyDescent="0.3">
      <c r="A30" s="5"/>
      <c r="B30" s="73"/>
      <c r="C30" s="6"/>
      <c r="D30" s="74"/>
      <c r="E30" s="75"/>
      <c r="F30" s="75"/>
      <c r="G30" s="75"/>
      <c r="H30" s="76"/>
      <c r="I30" s="6"/>
      <c r="J30" s="73"/>
      <c r="K30" s="73"/>
      <c r="L30" s="77"/>
      <c r="M30" s="78"/>
      <c r="N30" s="79"/>
      <c r="O30" s="6"/>
      <c r="P30" s="80"/>
      <c r="Q30" s="6"/>
      <c r="R30" s="81"/>
      <c r="S30" s="75"/>
      <c r="T30" s="75"/>
      <c r="U30" s="6"/>
      <c r="V30" s="75"/>
      <c r="W30" s="6"/>
    </row>
    <row r="31" spans="1:23" ht="15.75" x14ac:dyDescent="0.25">
      <c r="A31" s="1" t="s">
        <v>48</v>
      </c>
      <c r="B31" s="2">
        <v>26598</v>
      </c>
      <c r="C31" s="2">
        <v>22396.2</v>
      </c>
      <c r="D31" s="2">
        <v>84</v>
      </c>
      <c r="E31" s="2">
        <v>460</v>
      </c>
      <c r="F31" s="2">
        <v>2594</v>
      </c>
      <c r="G31" s="2">
        <v>15163</v>
      </c>
      <c r="H31" s="2">
        <v>4180</v>
      </c>
      <c r="I31" s="2">
        <v>21789.200000000001</v>
      </c>
      <c r="J31" s="2">
        <v>2170502</v>
      </c>
      <c r="K31" s="2">
        <v>21565.200000000001</v>
      </c>
      <c r="L31" s="2">
        <v>99</v>
      </c>
      <c r="M31" s="2">
        <v>140</v>
      </c>
      <c r="N31" s="2">
        <v>1</v>
      </c>
      <c r="O31" s="2">
        <v>140</v>
      </c>
      <c r="P31" s="2"/>
      <c r="Q31" s="2"/>
      <c r="R31" s="2"/>
      <c r="S31" s="1"/>
      <c r="T31" s="1"/>
      <c r="U31" s="1"/>
      <c r="V31" s="1"/>
      <c r="W31" s="1"/>
    </row>
    <row r="32" spans="1:2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6.5" x14ac:dyDescent="0.25">
      <c r="A34" s="82" t="s">
        <v>42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 t="s">
        <v>43</v>
      </c>
      <c r="T34" s="82"/>
      <c r="U34" s="7"/>
      <c r="V34" s="7"/>
      <c r="W34" s="7"/>
    </row>
    <row r="35" spans="1:23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6.5" x14ac:dyDescent="0.25">
      <c r="A37" s="83" t="s">
        <v>44</v>
      </c>
      <c r="B37" s="83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</sheetData>
  <mergeCells count="21">
    <mergeCell ref="W4:W6"/>
    <mergeCell ref="U5:U6"/>
    <mergeCell ref="A2:V2"/>
    <mergeCell ref="A4:A6"/>
    <mergeCell ref="B4:B6"/>
    <mergeCell ref="C4:C6"/>
    <mergeCell ref="D4:D6"/>
    <mergeCell ref="E4:H5"/>
    <mergeCell ref="N4:N6"/>
    <mergeCell ref="O4:O6"/>
    <mergeCell ref="P4:P6"/>
    <mergeCell ref="S4:T4"/>
    <mergeCell ref="Q5:Q6"/>
    <mergeCell ref="S5:S6"/>
    <mergeCell ref="T5:T6"/>
    <mergeCell ref="U4:V4"/>
    <mergeCell ref="I4:I6"/>
    <mergeCell ref="J4:J6"/>
    <mergeCell ref="K4:K6"/>
    <mergeCell ref="L4:L6"/>
    <mergeCell ref="M4:M6"/>
  </mergeCells>
  <pageMargins left="0.7" right="0.7" top="0.75" bottom="0.75" header="0.3" footer="0.3"/>
  <pageSetup paperSize="9" scale="3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2023-09-22T06:18:30Z</dcterms:modified>
</cp:coreProperties>
</file>