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</sheets>
  <definedNames>
    <definedName name="_xlnm.Print_Area" localSheetId="0">'Лист1'!$A$1:$M$53</definedName>
  </definedNames>
  <calcPr fullCalcOnLoad="1"/>
</workbook>
</file>

<file path=xl/sharedStrings.xml><?xml version="1.0" encoding="utf-8"?>
<sst xmlns="http://schemas.openxmlformats.org/spreadsheetml/2006/main" count="101" uniqueCount="95">
  <si>
    <t>№ п/п</t>
  </si>
  <si>
    <t>Наименование муниципальной программы</t>
  </si>
  <si>
    <t>средства республиканского бюджета ЧР</t>
  </si>
  <si>
    <t>средства местного бюджета</t>
  </si>
  <si>
    <t>% освоения (гр.6/гр.3*100)</t>
  </si>
  <si>
    <t>Всего (гр.4+гр.5)</t>
  </si>
  <si>
    <t>в том числе:</t>
  </si>
  <si>
    <t>ПЛАН</t>
  </si>
  <si>
    <t>Объем финансирования</t>
  </si>
  <si>
    <t>тыс. рублей</t>
  </si>
  <si>
    <t>Всего (гр.7+гр.8)</t>
  </si>
  <si>
    <t>Примечание (причины неосвоения - ОБЯЗАТЕЛЬНО)</t>
  </si>
  <si>
    <t>Всего (гр. 12+гр.13)</t>
  </si>
  <si>
    <t>1.1</t>
  </si>
  <si>
    <t>2</t>
  </si>
  <si>
    <t>3</t>
  </si>
  <si>
    <t>4</t>
  </si>
  <si>
    <t>5</t>
  </si>
  <si>
    <t>6</t>
  </si>
  <si>
    <t>7</t>
  </si>
  <si>
    <t>8</t>
  </si>
  <si>
    <t>9</t>
  </si>
  <si>
    <t xml:space="preserve"> </t>
  </si>
  <si>
    <t>2.1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</si>
  <si>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</si>
  <si>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9.1</t>
  </si>
  <si>
    <t>6.1</t>
  </si>
  <si>
    <t>Реализация мероприятий по развитию общественной инфраструктуры населенных пунктов</t>
  </si>
  <si>
    <t>17.1</t>
  </si>
  <si>
    <t>16.1</t>
  </si>
  <si>
    <t>В.А.Облинова</t>
  </si>
  <si>
    <t>2023 год</t>
  </si>
  <si>
    <t>2024 год</t>
  </si>
  <si>
    <t>Исполнение (на 01.01.2024)</t>
  </si>
  <si>
    <t>Начальник финансового отдела администрации Ядринского муниципального округа  Чувашской Республики</t>
  </si>
  <si>
    <t>Модернизация и развитие сферы жилищно-коммунального хозяйства</t>
  </si>
  <si>
    <t>Капитальный ремонт источников водоснабжения (водонапорных башен и водозаборных скважин) в населенных пунктах</t>
  </si>
  <si>
    <t>1.2</t>
  </si>
  <si>
    <t>Создание и модернизация объектов водоотведения и очистки бытовых сточных вод</t>
  </si>
  <si>
    <t>Обеспечение граждан доступным и комфортным жильем</t>
  </si>
  <si>
    <t>Обеспечение общественного порядка и противодействие преступности</t>
  </si>
  <si>
    <t>Развитие земельных и имущественных отношений</t>
  </si>
  <si>
    <t>Формирование современной городской среды на территории Чувашской Республики</t>
  </si>
  <si>
    <t>5.1</t>
  </si>
  <si>
    <t>5.2</t>
  </si>
  <si>
    <t>Реализация мероприятий по благоустройству дворовых территорий и тротуаров</t>
  </si>
  <si>
    <t>Реализация программ формирования современной городской среды</t>
  </si>
  <si>
    <t>Комплексное развитие сельских территорий Чувашской Республики</t>
  </si>
  <si>
    <t>Социальная поддержка граждан</t>
  </si>
  <si>
    <t xml:space="preserve">Развитие культуры </t>
  </si>
  <si>
    <t>Укрепление материально-технической базы муниципальных учреждений культурно- досугового типа</t>
  </si>
  <si>
    <t>Развитие физической культуры и спорта</t>
  </si>
  <si>
    <t>Содействие занятости населения</t>
  </si>
  <si>
    <t>Развитие образования</t>
  </si>
  <si>
    <t>Реализация мероприятий по обеспечению антитеррористической защищенности объектов (территорий), пожарной безопасности и оснащение медицинских блоков муниципальных образовательных организаций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</si>
  <si>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</si>
  <si>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</si>
  <si>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</si>
  <si>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Повышение безопасности жизнедеятельности населения и территории Чувашской Республики</t>
  </si>
  <si>
    <t>Развитие сельского хозяйства и регулирование рынка сельскохозяйственной продукции, сырья и продовольствия</t>
  </si>
  <si>
    <t>Экономическое развитие</t>
  </si>
  <si>
    <t>Развитие транспортной системы</t>
  </si>
  <si>
    <t>Развитие потенциала природно-сырьевых ресурсов и повышение экологической безопасности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</si>
  <si>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</si>
  <si>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</si>
  <si>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</si>
  <si>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</si>
  <si>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</si>
  <si>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Управление общественными финансами и муниципальным долгом</t>
  </si>
  <si>
    <t>Реализация вопросов местного значения в сфере образования, культуры и физической культуры и спорта</t>
  </si>
  <si>
    <t>По программе "Управление общественными финансами и муниицпальным долгом Ядринского муниципального округа Чувашской Республики" подпрограмме "Совершенствование бюджетной политики и обеспечение сбалансированности бюджета Ядринского муниципального округа Чувашской Республики" основному мероприятию "Развитие бюджетного планирования, формирование республиканского бюджета Чувашской Республики на очередной финансовый год и плановый период" в общем объеме плановых назначений предусмотрены средства резервного фонда администрации  Ядринского муниципального округа Чувашской Республики в общей  сумме 592,58462 тыс.руб. Кассовый расход по данному мероприятию произведен в пределах фактической потребности в общей сумме 7,0 тыс.руб., в соответствии с изданными нормативными актами, дающими право на осуществление расходования средств. Остаток неиспользованных средств резевного фонда по итогам 2023 года составил в сумме 585,58462 тыс.руб. По основному мероприятию "Организация исполнения и подготовка отчетов об исполнении муниципального бюджета" виду расходов "Исполнение судебных актов Российской Федерации и мировых соглашений по возмещению причиненного вреда" предусмотрено 10,0 тыс.руб., кассовый расход по данному мероприятию произведен в пределах фактической потребности.</t>
  </si>
  <si>
    <t>Развитие потенциала муниципального управления</t>
  </si>
  <si>
    <t xml:space="preserve">Цифровое общество </t>
  </si>
  <si>
    <t>2.2</t>
  </si>
  <si>
    <t>Обеспечение жилыми помещениями многодетных семей, имеющих пять и более несовершеннолетних детей и состоящих на учете в качестве нуждающихся в жилых помещениях</t>
  </si>
  <si>
    <t>Развитие туризма и индустрии гостеприимства</t>
  </si>
  <si>
    <t>10</t>
  </si>
  <si>
    <t>12.1</t>
  </si>
  <si>
    <t>12.2</t>
  </si>
  <si>
    <t>12.3</t>
  </si>
  <si>
    <t>12.4</t>
  </si>
  <si>
    <t>16.2</t>
  </si>
  <si>
    <t>16.3</t>
  </si>
  <si>
    <t>16.4</t>
  </si>
  <si>
    <t>16.5</t>
  </si>
  <si>
    <t>18.1</t>
  </si>
  <si>
    <t>9.2</t>
  </si>
  <si>
    <t>Техническое оснащение региональных и муниципальных музеев</t>
  </si>
  <si>
    <t>10.1</t>
  </si>
  <si>
    <t>Укрепление материально-технической базы муниципальных учреждений в сфере физической культуры и спорта</t>
  </si>
  <si>
    <t>17.2</t>
  </si>
  <si>
    <t>Разработка проектной документации, проведение государственной экспертизы проектной документации и результатов инженерных изысканий по капитальному ремонту гидротехнических сооружений, находящихся в муниципальной собственности</t>
  </si>
  <si>
    <t>Обеспечение контейнерами и бункерами для твердых коммунальных отходов</t>
  </si>
  <si>
    <t>Финансирование муниципальных программ Ядринского муниципального округа Чувашской Республики за  2023 год и плановые назначения на 2024 год</t>
  </si>
  <si>
    <t xml:space="preserve">Всего по муниципальным программам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</si>
</sst>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4" fontId="48" fillId="33" borderId="10" xfId="0" applyNumberFormat="1" applyFont="1" applyFill="1" applyBorder="1" applyAlignment="1">
      <alignment vertical="center"/>
    </xf>
    <xf numFmtId="4" fontId="48" fillId="33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 horizontal="right" vertical="center"/>
    </xf>
    <xf numFmtId="0" fontId="46" fillId="0" borderId="0" xfId="0" applyFont="1" applyAlignment="1">
      <alignment horizontal="right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4" fontId="50" fillId="33" borderId="10" xfId="0" applyNumberFormat="1" applyFont="1" applyFill="1" applyBorder="1" applyAlignment="1">
      <alignment vertical="center"/>
    </xf>
    <xf numFmtId="4" fontId="50" fillId="33" borderId="10" xfId="0" applyNumberFormat="1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4" fontId="50" fillId="0" borderId="10" xfId="0" applyNumberFormat="1" applyFont="1" applyBorder="1" applyAlignment="1">
      <alignment vertical="center"/>
    </xf>
    <xf numFmtId="49" fontId="50" fillId="0" borderId="10" xfId="0" applyNumberFormat="1" applyFont="1" applyBorder="1" applyAlignment="1">
      <alignment vertical="center" wrapText="1"/>
    </xf>
    <xf numFmtId="4" fontId="50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vertical="center"/>
    </xf>
    <xf numFmtId="4" fontId="44" fillId="0" borderId="10" xfId="0" applyNumberFormat="1" applyFont="1" applyFill="1" applyBorder="1" applyAlignment="1">
      <alignment horizontal="right" vertical="center"/>
    </xf>
    <xf numFmtId="0" fontId="50" fillId="0" borderId="10" xfId="0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="90" zoomScaleSheetLayoutView="90" zoomScalePageLayoutView="0" workbookViewId="0" topLeftCell="A1">
      <selection activeCell="P47" sqref="P47"/>
    </sheetView>
  </sheetViews>
  <sheetFormatPr defaultColWidth="9.140625" defaultRowHeight="15"/>
  <cols>
    <col min="1" max="1" width="5.00390625" style="6" customWidth="1"/>
    <col min="2" max="2" width="58.00390625" style="9" customWidth="1"/>
    <col min="3" max="3" width="12.8515625" style="0" customWidth="1"/>
    <col min="4" max="9" width="11.7109375" style="0" customWidth="1"/>
    <col min="10" max="10" width="44.57421875" style="0" customWidth="1"/>
    <col min="11" max="13" width="11.7109375" style="0" customWidth="1"/>
  </cols>
  <sheetData>
    <row r="1" spans="1:13" ht="33" customHeight="1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19"/>
      <c r="B2" s="20"/>
      <c r="C2" s="1"/>
      <c r="D2" s="2"/>
      <c r="E2" s="2"/>
      <c r="F2" s="2"/>
      <c r="G2" s="2"/>
      <c r="H2" s="2"/>
      <c r="I2" s="2"/>
      <c r="J2" s="3"/>
      <c r="K2" s="2"/>
      <c r="L2" s="49" t="s">
        <v>9</v>
      </c>
      <c r="M2" s="49"/>
    </row>
    <row r="3" spans="1:13" ht="15">
      <c r="A3" s="46" t="s">
        <v>0</v>
      </c>
      <c r="B3" s="46" t="s">
        <v>1</v>
      </c>
      <c r="C3" s="47" t="s">
        <v>8</v>
      </c>
      <c r="D3" s="47"/>
      <c r="E3" s="47"/>
      <c r="F3" s="47"/>
      <c r="G3" s="47"/>
      <c r="H3" s="47"/>
      <c r="I3" s="47"/>
      <c r="J3" s="47"/>
      <c r="K3" s="52"/>
      <c r="L3" s="52"/>
      <c r="M3" s="52"/>
    </row>
    <row r="4" spans="1:13" ht="15">
      <c r="A4" s="46"/>
      <c r="B4" s="46"/>
      <c r="C4" s="47" t="s">
        <v>31</v>
      </c>
      <c r="D4" s="47"/>
      <c r="E4" s="47"/>
      <c r="F4" s="47"/>
      <c r="G4" s="47"/>
      <c r="H4" s="47"/>
      <c r="I4" s="47"/>
      <c r="J4" s="47"/>
      <c r="K4" s="51" t="s">
        <v>32</v>
      </c>
      <c r="L4" s="50"/>
      <c r="M4" s="50"/>
    </row>
    <row r="5" spans="1:13" ht="15">
      <c r="A5" s="46"/>
      <c r="B5" s="46"/>
      <c r="C5" s="47" t="s">
        <v>7</v>
      </c>
      <c r="D5" s="47"/>
      <c r="E5" s="47"/>
      <c r="F5" s="47" t="s">
        <v>33</v>
      </c>
      <c r="G5" s="47"/>
      <c r="H5" s="47"/>
      <c r="I5" s="46" t="s">
        <v>4</v>
      </c>
      <c r="J5" s="53" t="s">
        <v>11</v>
      </c>
      <c r="K5" s="46" t="s">
        <v>7</v>
      </c>
      <c r="L5" s="50"/>
      <c r="M5" s="50"/>
    </row>
    <row r="6" spans="1:13" ht="15">
      <c r="A6" s="46"/>
      <c r="B6" s="46"/>
      <c r="C6" s="46" t="s">
        <v>5</v>
      </c>
      <c r="D6" s="47" t="s">
        <v>6</v>
      </c>
      <c r="E6" s="47"/>
      <c r="F6" s="46" t="s">
        <v>10</v>
      </c>
      <c r="G6" s="47" t="s">
        <v>6</v>
      </c>
      <c r="H6" s="47"/>
      <c r="I6" s="47"/>
      <c r="J6" s="53"/>
      <c r="K6" s="46" t="s">
        <v>12</v>
      </c>
      <c r="L6" s="12"/>
      <c r="M6" s="12"/>
    </row>
    <row r="7" spans="1:13" ht="55.5" customHeight="1">
      <c r="A7" s="46"/>
      <c r="B7" s="46"/>
      <c r="C7" s="47"/>
      <c r="D7" s="25" t="s">
        <v>2</v>
      </c>
      <c r="E7" s="25" t="s">
        <v>3</v>
      </c>
      <c r="F7" s="46"/>
      <c r="G7" s="25" t="s">
        <v>2</v>
      </c>
      <c r="H7" s="25" t="s">
        <v>3</v>
      </c>
      <c r="I7" s="47"/>
      <c r="J7" s="53"/>
      <c r="K7" s="46"/>
      <c r="L7" s="25" t="s">
        <v>2</v>
      </c>
      <c r="M7" s="25" t="s">
        <v>3</v>
      </c>
    </row>
    <row r="8" spans="1:13" ht="15">
      <c r="A8" s="25">
        <v>1</v>
      </c>
      <c r="B8" s="25">
        <v>2</v>
      </c>
      <c r="C8" s="24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4">
        <v>9</v>
      </c>
      <c r="J8" s="25">
        <v>10</v>
      </c>
      <c r="K8" s="21">
        <v>11</v>
      </c>
      <c r="L8" s="21">
        <v>12</v>
      </c>
      <c r="M8" s="21">
        <v>13</v>
      </c>
    </row>
    <row r="9" spans="1:13" ht="31.5">
      <c r="A9" s="26">
        <v>1</v>
      </c>
      <c r="B9" s="27" t="s">
        <v>35</v>
      </c>
      <c r="C9" s="28">
        <f aca="true" t="shared" si="0" ref="C9:C14">SUM(D9+E9)</f>
        <v>45283.1899</v>
      </c>
      <c r="D9" s="28">
        <v>27174.07873</v>
      </c>
      <c r="E9" s="28">
        <v>18109.11117</v>
      </c>
      <c r="F9" s="28">
        <f>SUM(G9+H9)</f>
        <v>42317.060320000004</v>
      </c>
      <c r="G9" s="28">
        <v>27174.07873</v>
      </c>
      <c r="H9" s="28">
        <v>15142.98159</v>
      </c>
      <c r="I9" s="29">
        <f>SUM(F9/C9*100)</f>
        <v>93.44982191724971</v>
      </c>
      <c r="J9" s="30"/>
      <c r="K9" s="29">
        <f>AVERAGE(L9+M9)</f>
        <v>3505.72</v>
      </c>
      <c r="L9" s="29">
        <v>0</v>
      </c>
      <c r="M9" s="29">
        <v>3505.72</v>
      </c>
    </row>
    <row r="10" spans="1:13" ht="28.5" customHeight="1">
      <c r="A10" s="14" t="s">
        <v>13</v>
      </c>
      <c r="B10" s="15" t="s">
        <v>36</v>
      </c>
      <c r="C10" s="16">
        <f t="shared" si="0"/>
        <v>17427.38015</v>
      </c>
      <c r="D10" s="16">
        <v>16200.12873</v>
      </c>
      <c r="E10" s="16">
        <v>1227.25142</v>
      </c>
      <c r="F10" s="16">
        <f>SUM(G10+H10)</f>
        <v>17427.38015</v>
      </c>
      <c r="G10" s="16">
        <v>16200.12873</v>
      </c>
      <c r="H10" s="16">
        <v>1227.25142</v>
      </c>
      <c r="I10" s="17">
        <f>SUM(F10/C10*100)</f>
        <v>100</v>
      </c>
      <c r="J10" s="18"/>
      <c r="K10" s="17">
        <f aca="true" t="shared" si="1" ref="K10:K50">AVERAGE(L10+M10)</f>
        <v>0</v>
      </c>
      <c r="L10" s="17">
        <v>0</v>
      </c>
      <c r="M10" s="17">
        <v>0</v>
      </c>
    </row>
    <row r="11" spans="1:13" ht="25.5">
      <c r="A11" s="14" t="s">
        <v>37</v>
      </c>
      <c r="B11" s="15" t="s">
        <v>38</v>
      </c>
      <c r="C11" s="16">
        <f t="shared" si="0"/>
        <v>12980</v>
      </c>
      <c r="D11" s="16">
        <v>10973.95</v>
      </c>
      <c r="E11" s="16">
        <v>2006.05</v>
      </c>
      <c r="F11" s="16">
        <f>SUM(G11+H11)</f>
        <v>12980</v>
      </c>
      <c r="G11" s="16">
        <v>10973.95</v>
      </c>
      <c r="H11" s="16">
        <v>2006.05</v>
      </c>
      <c r="I11" s="17">
        <f>SUM(F11/C11*100)</f>
        <v>100</v>
      </c>
      <c r="J11" s="18"/>
      <c r="K11" s="17">
        <f>AVERAGE(L11+M11)</f>
        <v>0</v>
      </c>
      <c r="L11" s="17">
        <v>0</v>
      </c>
      <c r="M11" s="17">
        <v>0</v>
      </c>
    </row>
    <row r="12" spans="1:13" ht="19.5" customHeight="1">
      <c r="A12" s="31" t="s">
        <v>14</v>
      </c>
      <c r="B12" s="27" t="s">
        <v>39</v>
      </c>
      <c r="C12" s="28">
        <f t="shared" si="0"/>
        <v>35699.01451</v>
      </c>
      <c r="D12" s="28">
        <v>34935.80326</v>
      </c>
      <c r="E12" s="28">
        <v>763.21125</v>
      </c>
      <c r="F12" s="28">
        <f>SUM(G12+H12)</f>
        <v>35699.01451</v>
      </c>
      <c r="G12" s="28">
        <v>34935.80326</v>
      </c>
      <c r="H12" s="28">
        <v>763.21125</v>
      </c>
      <c r="I12" s="29">
        <f aca="true" t="shared" si="2" ref="I12:I50">SUM(F12/C12*100)</f>
        <v>100</v>
      </c>
      <c r="J12" s="30"/>
      <c r="K12" s="29">
        <f t="shared" si="1"/>
        <v>47043.13918</v>
      </c>
      <c r="L12" s="29">
        <v>46531.63918</v>
      </c>
      <c r="M12" s="29">
        <v>511.5</v>
      </c>
    </row>
    <row r="13" spans="1:13" ht="40.5" customHeight="1">
      <c r="A13" s="14" t="s">
        <v>23</v>
      </c>
      <c r="B13" s="15" t="s">
        <v>24</v>
      </c>
      <c r="C13" s="16">
        <f t="shared" si="0"/>
        <v>27151.36841</v>
      </c>
      <c r="D13" s="16">
        <v>27151.36841</v>
      </c>
      <c r="E13" s="16">
        <v>0</v>
      </c>
      <c r="F13" s="16">
        <f>SUM(G13+H13)</f>
        <v>27151.36841</v>
      </c>
      <c r="G13" s="16">
        <v>27151.36841</v>
      </c>
      <c r="H13" s="16">
        <v>0</v>
      </c>
      <c r="I13" s="17">
        <f t="shared" si="2"/>
        <v>100</v>
      </c>
      <c r="J13" s="18"/>
      <c r="K13" s="17">
        <f t="shared" si="1"/>
        <v>32953.571</v>
      </c>
      <c r="L13" s="17">
        <v>32953.571</v>
      </c>
      <c r="M13" s="17">
        <v>0</v>
      </c>
    </row>
    <row r="14" spans="1:13" ht="40.5" customHeight="1">
      <c r="A14" s="14" t="s">
        <v>73</v>
      </c>
      <c r="B14" s="15" t="s">
        <v>74</v>
      </c>
      <c r="C14" s="16">
        <f t="shared" si="0"/>
        <v>3335.1461</v>
      </c>
      <c r="D14" s="16">
        <v>3335.1461</v>
      </c>
      <c r="E14" s="16">
        <v>0</v>
      </c>
      <c r="F14" s="16">
        <f>SUM(G14+H14)</f>
        <v>3335.1461</v>
      </c>
      <c r="G14" s="16">
        <v>3335.1461</v>
      </c>
      <c r="H14" s="16">
        <v>0</v>
      </c>
      <c r="I14" s="17">
        <f>SUM(F14/C14*100)</f>
        <v>100</v>
      </c>
      <c r="J14" s="18"/>
      <c r="K14" s="17">
        <f>AVERAGE(L14+M14)</f>
        <v>10868.5652</v>
      </c>
      <c r="L14" s="17">
        <v>10868.5652</v>
      </c>
      <c r="M14" s="17">
        <v>0</v>
      </c>
    </row>
    <row r="15" spans="1:13" ht="31.5">
      <c r="A15" s="31" t="s">
        <v>15</v>
      </c>
      <c r="B15" s="27" t="s">
        <v>40</v>
      </c>
      <c r="C15" s="28">
        <f aca="true" t="shared" si="3" ref="C15:C50">SUM(D15+E15)</f>
        <v>588.84</v>
      </c>
      <c r="D15" s="28">
        <v>452.8</v>
      </c>
      <c r="E15" s="28">
        <v>136.04</v>
      </c>
      <c r="F15" s="28">
        <f>SUM(G15+H15)</f>
        <v>583</v>
      </c>
      <c r="G15" s="28">
        <v>452.8</v>
      </c>
      <c r="H15" s="28">
        <v>130.2</v>
      </c>
      <c r="I15" s="29">
        <f t="shared" si="2"/>
        <v>99.00821955030227</v>
      </c>
      <c r="J15" s="32"/>
      <c r="K15" s="29">
        <f t="shared" si="1"/>
        <v>844</v>
      </c>
      <c r="L15" s="29">
        <v>477</v>
      </c>
      <c r="M15" s="29">
        <v>367</v>
      </c>
    </row>
    <row r="16" spans="1:13" ht="15.75">
      <c r="A16" s="31" t="s">
        <v>16</v>
      </c>
      <c r="B16" s="27" t="s">
        <v>41</v>
      </c>
      <c r="C16" s="28">
        <f t="shared" si="3"/>
        <v>1335.18739</v>
      </c>
      <c r="D16" s="28">
        <v>295.9872</v>
      </c>
      <c r="E16" s="28">
        <v>1039.20019</v>
      </c>
      <c r="F16" s="28">
        <f>SUM(G16+H16)</f>
        <v>1329.7815</v>
      </c>
      <c r="G16" s="28">
        <v>295.9872</v>
      </c>
      <c r="H16" s="28">
        <v>1033.7943</v>
      </c>
      <c r="I16" s="29">
        <f t="shared" si="2"/>
        <v>99.59512125110767</v>
      </c>
      <c r="J16" s="32"/>
      <c r="K16" s="29">
        <f t="shared" si="1"/>
        <v>780.01959</v>
      </c>
      <c r="L16" s="29">
        <v>195.5</v>
      </c>
      <c r="M16" s="29">
        <v>584.51959</v>
      </c>
    </row>
    <row r="17" spans="1:13" ht="31.5">
      <c r="A17" s="31" t="s">
        <v>17</v>
      </c>
      <c r="B17" s="27" t="s">
        <v>42</v>
      </c>
      <c r="C17" s="28">
        <f t="shared" si="3"/>
        <v>94420.3708</v>
      </c>
      <c r="D17" s="28">
        <v>44999.5427</v>
      </c>
      <c r="E17" s="28">
        <v>49420.8281</v>
      </c>
      <c r="F17" s="28">
        <f>SUM(G17+H17)</f>
        <v>71013.35717999999</v>
      </c>
      <c r="G17" s="28">
        <v>23737.0847</v>
      </c>
      <c r="H17" s="28">
        <v>47276.27248</v>
      </c>
      <c r="I17" s="29">
        <f t="shared" si="2"/>
        <v>75.20978426405416</v>
      </c>
      <c r="J17" s="32"/>
      <c r="K17" s="29">
        <f t="shared" si="1"/>
        <v>51106.53805</v>
      </c>
      <c r="L17" s="29">
        <v>27062.258</v>
      </c>
      <c r="M17" s="29">
        <v>24044.28005</v>
      </c>
    </row>
    <row r="18" spans="1:13" ht="29.25" customHeight="1">
      <c r="A18" s="14" t="s">
        <v>43</v>
      </c>
      <c r="B18" s="15" t="s">
        <v>45</v>
      </c>
      <c r="C18" s="16">
        <f t="shared" si="3"/>
        <v>41257.363399999995</v>
      </c>
      <c r="D18" s="16">
        <v>38646.5024</v>
      </c>
      <c r="E18" s="16">
        <v>2610.861</v>
      </c>
      <c r="F18" s="16">
        <f>SUM(G18+H18)</f>
        <v>18617.68322</v>
      </c>
      <c r="G18" s="16">
        <v>17384.0444</v>
      </c>
      <c r="H18" s="16">
        <v>1233.63882</v>
      </c>
      <c r="I18" s="17">
        <f t="shared" si="2"/>
        <v>45.12572226076861</v>
      </c>
      <c r="J18" s="34"/>
      <c r="K18" s="17">
        <f>AVERAGE(L18+M18)</f>
        <v>22619.636199999997</v>
      </c>
      <c r="L18" s="17">
        <v>21262.458</v>
      </c>
      <c r="M18" s="17">
        <v>1357.1782</v>
      </c>
    </row>
    <row r="19" spans="1:13" ht="18" customHeight="1">
      <c r="A19" s="14" t="s">
        <v>44</v>
      </c>
      <c r="B19" s="15" t="s">
        <v>46</v>
      </c>
      <c r="C19" s="16">
        <f t="shared" si="3"/>
        <v>6372.15677</v>
      </c>
      <c r="D19" s="16">
        <v>6353.0403</v>
      </c>
      <c r="E19" s="16">
        <v>19.11647</v>
      </c>
      <c r="F19" s="16">
        <f>SUM(G19+H19)</f>
        <v>6372.15677</v>
      </c>
      <c r="G19" s="16">
        <v>6353.0403</v>
      </c>
      <c r="H19" s="16">
        <v>19.11647</v>
      </c>
      <c r="I19" s="17">
        <f t="shared" si="2"/>
        <v>100</v>
      </c>
      <c r="J19" s="34"/>
      <c r="K19" s="17">
        <f>AVERAGE(L19+M19)</f>
        <v>5817.251850000001</v>
      </c>
      <c r="L19" s="17">
        <v>5799.8</v>
      </c>
      <c r="M19" s="17">
        <v>17.45185</v>
      </c>
    </row>
    <row r="20" spans="1:13" ht="32.25" customHeight="1">
      <c r="A20" s="31" t="s">
        <v>18</v>
      </c>
      <c r="B20" s="27" t="s">
        <v>47</v>
      </c>
      <c r="C20" s="28">
        <f t="shared" si="3"/>
        <v>123469.70713</v>
      </c>
      <c r="D20" s="28">
        <v>100832.09717</v>
      </c>
      <c r="E20" s="28">
        <v>22637.60996</v>
      </c>
      <c r="F20" s="28">
        <f>SUM(G20+H20)</f>
        <v>57099.51072</v>
      </c>
      <c r="G20" s="28">
        <v>34520.04249</v>
      </c>
      <c r="H20" s="28">
        <v>22579.46823</v>
      </c>
      <c r="I20" s="29">
        <f t="shared" si="2"/>
        <v>46.24576509271258</v>
      </c>
      <c r="J20" s="32"/>
      <c r="K20" s="29">
        <f t="shared" si="1"/>
        <v>101374.82985000001</v>
      </c>
      <c r="L20" s="29">
        <v>61031.8</v>
      </c>
      <c r="M20" s="29">
        <v>40343.02985</v>
      </c>
    </row>
    <row r="21" spans="1:13" ht="28.5" customHeight="1">
      <c r="A21" s="14" t="s">
        <v>26</v>
      </c>
      <c r="B21" s="15" t="s">
        <v>27</v>
      </c>
      <c r="C21" s="16">
        <f>SUM(D21+E21)</f>
        <v>120597.47351</v>
      </c>
      <c r="D21" s="16">
        <v>98789.04994</v>
      </c>
      <c r="E21" s="16">
        <v>21808.42357</v>
      </c>
      <c r="F21" s="16">
        <f>SUM(G21+H21)</f>
        <v>54232.09343</v>
      </c>
      <c r="G21" s="16">
        <v>32476.99526</v>
      </c>
      <c r="H21" s="16">
        <v>21755.09817</v>
      </c>
      <c r="I21" s="17">
        <f>SUM(F21/C21*100)</f>
        <v>44.9695104313301</v>
      </c>
      <c r="J21" s="13"/>
      <c r="K21" s="17">
        <f>AVERAGE(L21+M21)</f>
        <v>100838.67</v>
      </c>
      <c r="L21" s="17">
        <v>60503.2</v>
      </c>
      <c r="M21" s="17">
        <v>40335.47</v>
      </c>
    </row>
    <row r="22" spans="1:13" ht="15.75">
      <c r="A22" s="31" t="s">
        <v>19</v>
      </c>
      <c r="B22" s="27" t="s">
        <v>75</v>
      </c>
      <c r="C22" s="28">
        <f>SUM(D22+E22)</f>
        <v>0</v>
      </c>
      <c r="D22" s="28">
        <v>0</v>
      </c>
      <c r="E22" s="28">
        <v>0</v>
      </c>
      <c r="F22" s="28">
        <f>SUM(G22+H22)</f>
        <v>0</v>
      </c>
      <c r="G22" s="28">
        <v>0</v>
      </c>
      <c r="H22" s="28">
        <v>0</v>
      </c>
      <c r="I22" s="29">
        <v>0</v>
      </c>
      <c r="J22" s="32"/>
      <c r="K22" s="29">
        <f>AVERAGE(L22+M22)</f>
        <v>500</v>
      </c>
      <c r="L22" s="29">
        <v>0</v>
      </c>
      <c r="M22" s="29">
        <v>500</v>
      </c>
    </row>
    <row r="23" spans="1:13" ht="15.75">
      <c r="A23" s="31" t="s">
        <v>20</v>
      </c>
      <c r="B23" s="27" t="s">
        <v>48</v>
      </c>
      <c r="C23" s="28">
        <f t="shared" si="3"/>
        <v>3310.0971400000003</v>
      </c>
      <c r="D23" s="28">
        <v>3299.1835</v>
      </c>
      <c r="E23" s="28">
        <v>10.91364</v>
      </c>
      <c r="F23" s="28">
        <f>SUM(G23+H23)</f>
        <v>3310.06514</v>
      </c>
      <c r="G23" s="28">
        <v>3299.1515</v>
      </c>
      <c r="H23" s="28">
        <v>10.91364</v>
      </c>
      <c r="I23" s="29">
        <f t="shared" si="2"/>
        <v>99.99903326099971</v>
      </c>
      <c r="J23" s="27"/>
      <c r="K23" s="29">
        <f t="shared" si="1"/>
        <v>3443.7</v>
      </c>
      <c r="L23" s="29">
        <v>3443.7</v>
      </c>
      <c r="M23" s="29">
        <v>0</v>
      </c>
    </row>
    <row r="24" spans="1:13" ht="17.25" customHeight="1">
      <c r="A24" s="31" t="s">
        <v>21</v>
      </c>
      <c r="B24" s="27" t="s">
        <v>49</v>
      </c>
      <c r="C24" s="28">
        <f t="shared" si="3"/>
        <v>57748.548729999995</v>
      </c>
      <c r="D24" s="28">
        <v>13285.2</v>
      </c>
      <c r="E24" s="28">
        <v>44463.34873</v>
      </c>
      <c r="F24" s="28">
        <f>SUM(G24+H24)</f>
        <v>47607.05517</v>
      </c>
      <c r="G24" s="28">
        <v>4323.3</v>
      </c>
      <c r="H24" s="28">
        <v>43283.75517</v>
      </c>
      <c r="I24" s="29">
        <f t="shared" si="2"/>
        <v>82.43853086695569</v>
      </c>
      <c r="J24" s="33"/>
      <c r="K24" s="29">
        <f t="shared" si="1"/>
        <v>57254.40415</v>
      </c>
      <c r="L24" s="29">
        <v>6098.5</v>
      </c>
      <c r="M24" s="29">
        <v>51155.90415</v>
      </c>
    </row>
    <row r="25" spans="1:13" ht="26.25" customHeight="1">
      <c r="A25" s="14" t="s">
        <v>25</v>
      </c>
      <c r="B25" s="15" t="s">
        <v>50</v>
      </c>
      <c r="C25" s="16">
        <f>SUM(D25+E25)</f>
        <v>9533.936169999999</v>
      </c>
      <c r="D25" s="16">
        <v>8961.9</v>
      </c>
      <c r="E25" s="16">
        <v>572.03617</v>
      </c>
      <c r="F25" s="16">
        <f>SUM(G25+H25)</f>
        <v>0</v>
      </c>
      <c r="G25" s="16">
        <v>0</v>
      </c>
      <c r="H25" s="16">
        <v>0</v>
      </c>
      <c r="I25" s="17">
        <f>SUM(F25/C25*100)</f>
        <v>0</v>
      </c>
      <c r="J25" s="33"/>
      <c r="K25" s="17">
        <f>AVERAGE(L25+M25)</f>
        <v>0</v>
      </c>
      <c r="L25" s="17">
        <v>0</v>
      </c>
      <c r="M25" s="17">
        <v>0</v>
      </c>
    </row>
    <row r="26" spans="1:13" ht="15.75">
      <c r="A26" s="14" t="s">
        <v>86</v>
      </c>
      <c r="B26" s="15" t="s">
        <v>87</v>
      </c>
      <c r="C26" s="16">
        <f>SUM(D26+E26)</f>
        <v>0</v>
      </c>
      <c r="D26" s="16">
        <v>0</v>
      </c>
      <c r="E26" s="16">
        <v>0</v>
      </c>
      <c r="F26" s="16">
        <f>SUM(G26+H26)</f>
        <v>0</v>
      </c>
      <c r="G26" s="16">
        <v>0</v>
      </c>
      <c r="H26" s="16">
        <v>0</v>
      </c>
      <c r="I26" s="17">
        <v>0</v>
      </c>
      <c r="J26" s="33"/>
      <c r="K26" s="17">
        <f>AVERAGE(L26+M26)</f>
        <v>6121.818</v>
      </c>
      <c r="L26" s="17">
        <v>6060.6</v>
      </c>
      <c r="M26" s="17">
        <v>61.218</v>
      </c>
    </row>
    <row r="27" spans="1:13" ht="15.75">
      <c r="A27" s="31" t="s">
        <v>76</v>
      </c>
      <c r="B27" s="27" t="s">
        <v>51</v>
      </c>
      <c r="C27" s="28">
        <f t="shared" si="3"/>
        <v>25549.6699</v>
      </c>
      <c r="D27" s="28">
        <v>0</v>
      </c>
      <c r="E27" s="28">
        <v>25549.6699</v>
      </c>
      <c r="F27" s="28">
        <f>SUM(G27+H27)</f>
        <v>20821.98173</v>
      </c>
      <c r="G27" s="28">
        <v>0</v>
      </c>
      <c r="H27" s="28">
        <v>20821.98173</v>
      </c>
      <c r="I27" s="29">
        <f t="shared" si="2"/>
        <v>81.49608903557693</v>
      </c>
      <c r="J27" s="30"/>
      <c r="K27" s="29">
        <f t="shared" si="1"/>
        <v>34935.8456</v>
      </c>
      <c r="L27" s="29">
        <v>10651.4</v>
      </c>
      <c r="M27" s="29">
        <v>24284.4456</v>
      </c>
    </row>
    <row r="28" spans="1:13" ht="26.25" customHeight="1">
      <c r="A28" s="14" t="s">
        <v>88</v>
      </c>
      <c r="B28" s="15" t="s">
        <v>89</v>
      </c>
      <c r="C28" s="16">
        <f>SUM(D28+E28)</f>
        <v>0</v>
      </c>
      <c r="D28" s="16">
        <v>0</v>
      </c>
      <c r="E28" s="16">
        <v>0</v>
      </c>
      <c r="F28" s="16">
        <f>SUM(G28+H28)</f>
        <v>0</v>
      </c>
      <c r="G28" s="16">
        <v>0</v>
      </c>
      <c r="H28" s="16">
        <v>0</v>
      </c>
      <c r="I28" s="17">
        <v>0</v>
      </c>
      <c r="J28" s="33"/>
      <c r="K28" s="17">
        <f t="shared" si="1"/>
        <v>11331.2766</v>
      </c>
      <c r="L28" s="17">
        <v>10651.4</v>
      </c>
      <c r="M28" s="17">
        <v>679.8766</v>
      </c>
    </row>
    <row r="29" spans="1:13" ht="15.75">
      <c r="A29" s="26">
        <v>11</v>
      </c>
      <c r="B29" s="27" t="s">
        <v>52</v>
      </c>
      <c r="C29" s="28">
        <f t="shared" si="3"/>
        <v>399.6016</v>
      </c>
      <c r="D29" s="28">
        <v>120.8</v>
      </c>
      <c r="E29" s="28">
        <v>278.8016</v>
      </c>
      <c r="F29" s="28">
        <f>SUM(G29+H29)</f>
        <v>399.6016</v>
      </c>
      <c r="G29" s="28">
        <v>120.8</v>
      </c>
      <c r="H29" s="28">
        <v>278.8016</v>
      </c>
      <c r="I29" s="29">
        <f t="shared" si="2"/>
        <v>100</v>
      </c>
      <c r="J29" s="30"/>
      <c r="K29" s="29">
        <f t="shared" si="1"/>
        <v>414.978</v>
      </c>
      <c r="L29" s="29">
        <v>127.3</v>
      </c>
      <c r="M29" s="29">
        <v>287.678</v>
      </c>
    </row>
    <row r="30" spans="1:13" ht="15.75">
      <c r="A30" s="26">
        <v>12</v>
      </c>
      <c r="B30" s="27" t="s">
        <v>53</v>
      </c>
      <c r="C30" s="28">
        <f t="shared" si="3"/>
        <v>403408.26081</v>
      </c>
      <c r="D30" s="28">
        <v>322592.04772</v>
      </c>
      <c r="E30" s="28">
        <v>80816.21309</v>
      </c>
      <c r="F30" s="28">
        <f>SUM(G30+H30)</f>
        <v>394917.2444</v>
      </c>
      <c r="G30" s="28">
        <v>321069.2947</v>
      </c>
      <c r="H30" s="28">
        <v>73847.9497</v>
      </c>
      <c r="I30" s="29">
        <f t="shared" si="2"/>
        <v>97.89518033345402</v>
      </c>
      <c r="J30" s="32"/>
      <c r="K30" s="29">
        <f t="shared" si="1"/>
        <v>412687.67925</v>
      </c>
      <c r="L30" s="29">
        <v>305252.35125</v>
      </c>
      <c r="M30" s="29">
        <v>107435.328</v>
      </c>
    </row>
    <row r="31" spans="1:13" ht="51">
      <c r="A31" s="14" t="s">
        <v>77</v>
      </c>
      <c r="B31" s="15" t="s">
        <v>54</v>
      </c>
      <c r="C31" s="16">
        <f>SUM(D31+E31)</f>
        <v>15119.468089999998</v>
      </c>
      <c r="D31" s="16">
        <v>14212.3</v>
      </c>
      <c r="E31" s="16">
        <v>907.16809</v>
      </c>
      <c r="F31" s="16">
        <f>SUM(G31+H31)</f>
        <v>15119.468089999998</v>
      </c>
      <c r="G31" s="16">
        <v>14212.3</v>
      </c>
      <c r="H31" s="16">
        <v>907.16809</v>
      </c>
      <c r="I31" s="17">
        <f>SUM(F31/C31*100)</f>
        <v>100</v>
      </c>
      <c r="J31" s="13"/>
      <c r="K31" s="17">
        <f t="shared" si="1"/>
        <v>0</v>
      </c>
      <c r="L31" s="17">
        <v>0</v>
      </c>
      <c r="M31" s="17">
        <v>0</v>
      </c>
    </row>
    <row r="32" spans="1:13" ht="68.25" customHeight="1">
      <c r="A32" s="14" t="s">
        <v>78</v>
      </c>
      <c r="B32" s="15" t="s">
        <v>55</v>
      </c>
      <c r="C32" s="16">
        <f>SUM(D32+E32)</f>
        <v>1204.44422</v>
      </c>
      <c r="D32" s="16">
        <v>1084</v>
      </c>
      <c r="E32" s="16">
        <v>120.44422</v>
      </c>
      <c r="F32" s="16">
        <f>SUM(G32+H32)</f>
        <v>1141.55428</v>
      </c>
      <c r="G32" s="16">
        <v>1027.39819</v>
      </c>
      <c r="H32" s="16">
        <v>114.15609</v>
      </c>
      <c r="I32" s="17">
        <f>SUM(F32/C32*100)</f>
        <v>94.7785095435968</v>
      </c>
      <c r="J32" s="13"/>
      <c r="K32" s="17">
        <f>AVERAGE(L32+M32)</f>
        <v>2028.6125</v>
      </c>
      <c r="L32" s="17">
        <v>1825.75125</v>
      </c>
      <c r="M32" s="17">
        <v>202.86125</v>
      </c>
    </row>
    <row r="33" spans="1:13" ht="102">
      <c r="A33" s="14" t="s">
        <v>79</v>
      </c>
      <c r="B33" s="15" t="s">
        <v>56</v>
      </c>
      <c r="C33" s="16">
        <f>SUM(D33+E33)</f>
        <v>413.62</v>
      </c>
      <c r="D33" s="16">
        <v>413.62</v>
      </c>
      <c r="E33" s="16">
        <v>0</v>
      </c>
      <c r="F33" s="16">
        <f>SUM(G33+H33)</f>
        <v>413.62</v>
      </c>
      <c r="G33" s="16">
        <v>413.62</v>
      </c>
      <c r="H33" s="16">
        <v>0</v>
      </c>
      <c r="I33" s="17">
        <f>SUM(F33/C33*100)</f>
        <v>100</v>
      </c>
      <c r="J33" s="13"/>
      <c r="K33" s="17">
        <f>AVERAGE(L33+M33)</f>
        <v>1280.5</v>
      </c>
      <c r="L33" s="17">
        <v>1280.5</v>
      </c>
      <c r="M33" s="17">
        <v>0</v>
      </c>
    </row>
    <row r="34" spans="1:13" ht="38.25">
      <c r="A34" s="14" t="s">
        <v>80</v>
      </c>
      <c r="B34" s="15" t="s">
        <v>57</v>
      </c>
      <c r="C34" s="16">
        <f>SUM(D34+E34)</f>
        <v>9392.3331</v>
      </c>
      <c r="D34" s="16">
        <v>9345.37155</v>
      </c>
      <c r="E34" s="16">
        <v>46.96155</v>
      </c>
      <c r="F34" s="16">
        <f>SUM(G34+H34)</f>
        <v>8604.493690000001</v>
      </c>
      <c r="G34" s="16">
        <v>8561.47133</v>
      </c>
      <c r="H34" s="16">
        <v>43.02236</v>
      </c>
      <c r="I34" s="17">
        <f>SUM(F34/C34*100)</f>
        <v>91.61188810477773</v>
      </c>
      <c r="J34" s="13"/>
      <c r="K34" s="17">
        <f>AVERAGE(L34+M34)</f>
        <v>10768.099999999999</v>
      </c>
      <c r="L34" s="17">
        <v>10714.3</v>
      </c>
      <c r="M34" s="17">
        <v>53.8</v>
      </c>
    </row>
    <row r="35" spans="1:13" ht="32.25" customHeight="1">
      <c r="A35" s="26">
        <v>13</v>
      </c>
      <c r="B35" s="27" t="s">
        <v>58</v>
      </c>
      <c r="C35" s="28">
        <f t="shared" si="3"/>
        <v>4549.85427</v>
      </c>
      <c r="D35" s="28">
        <v>0</v>
      </c>
      <c r="E35" s="28">
        <v>4549.85427</v>
      </c>
      <c r="F35" s="28">
        <f>SUM(G35+H35)</f>
        <v>4477.71618</v>
      </c>
      <c r="G35" s="28">
        <v>0</v>
      </c>
      <c r="H35" s="28">
        <v>4477.71618</v>
      </c>
      <c r="I35" s="29">
        <f t="shared" si="2"/>
        <v>98.4144966911215</v>
      </c>
      <c r="J35" s="32"/>
      <c r="K35" s="29">
        <f t="shared" si="1"/>
        <v>5930.111</v>
      </c>
      <c r="L35" s="29">
        <v>0</v>
      </c>
      <c r="M35" s="29">
        <v>5930.111</v>
      </c>
    </row>
    <row r="36" spans="1:13" ht="31.5" customHeight="1">
      <c r="A36" s="26">
        <v>14</v>
      </c>
      <c r="B36" s="27" t="s">
        <v>59</v>
      </c>
      <c r="C36" s="28">
        <f t="shared" si="3"/>
        <v>2067.07309</v>
      </c>
      <c r="D36" s="28">
        <v>1862.6302</v>
      </c>
      <c r="E36" s="28">
        <v>204.44289</v>
      </c>
      <c r="F36" s="28">
        <f>SUM(G36+H36)</f>
        <v>1858.4028799999999</v>
      </c>
      <c r="G36" s="28">
        <v>1654.21114</v>
      </c>
      <c r="H36" s="28">
        <v>204.19174</v>
      </c>
      <c r="I36" s="29">
        <f t="shared" si="2"/>
        <v>89.90503959393133</v>
      </c>
      <c r="J36" s="32"/>
      <c r="K36" s="29">
        <f t="shared" si="1"/>
        <v>3216.17957</v>
      </c>
      <c r="L36" s="29">
        <v>2878.2</v>
      </c>
      <c r="M36" s="29">
        <v>337.97957</v>
      </c>
    </row>
    <row r="37" spans="1:13" ht="15.75">
      <c r="A37" s="26">
        <v>15</v>
      </c>
      <c r="B37" s="27" t="s">
        <v>60</v>
      </c>
      <c r="C37" s="28">
        <f t="shared" si="3"/>
        <v>170</v>
      </c>
      <c r="D37" s="28">
        <v>0</v>
      </c>
      <c r="E37" s="28">
        <v>170</v>
      </c>
      <c r="F37" s="28">
        <f>SUM(G37+H37)</f>
        <v>170</v>
      </c>
      <c r="G37" s="28">
        <v>0</v>
      </c>
      <c r="H37" s="28">
        <v>170</v>
      </c>
      <c r="I37" s="29">
        <f t="shared" si="2"/>
        <v>100</v>
      </c>
      <c r="J37" s="32"/>
      <c r="K37" s="29">
        <f t="shared" si="1"/>
        <v>213.01</v>
      </c>
      <c r="L37" s="29">
        <v>0</v>
      </c>
      <c r="M37" s="29">
        <v>213.01</v>
      </c>
    </row>
    <row r="38" spans="1:13" ht="15.75">
      <c r="A38" s="26">
        <v>16</v>
      </c>
      <c r="B38" s="27" t="s">
        <v>61</v>
      </c>
      <c r="C38" s="28">
        <f t="shared" si="3"/>
        <v>87405.23916</v>
      </c>
      <c r="D38" s="28">
        <v>65918.3821</v>
      </c>
      <c r="E38" s="28">
        <v>21486.85706</v>
      </c>
      <c r="F38" s="28">
        <f>SUM(G38+H38)</f>
        <v>86436.01203000001</v>
      </c>
      <c r="G38" s="28">
        <v>65913.6821</v>
      </c>
      <c r="H38" s="28">
        <v>20522.32993</v>
      </c>
      <c r="I38" s="35">
        <f t="shared" si="2"/>
        <v>98.89111094561991</v>
      </c>
      <c r="J38" s="32"/>
      <c r="K38" s="29">
        <f t="shared" si="1"/>
        <v>68004.388</v>
      </c>
      <c r="L38" s="29">
        <v>57277.3</v>
      </c>
      <c r="M38" s="29">
        <v>10727.088</v>
      </c>
    </row>
    <row r="39" spans="1:13" ht="38.25">
      <c r="A39" s="14" t="s">
        <v>29</v>
      </c>
      <c r="B39" s="15" t="s">
        <v>63</v>
      </c>
      <c r="C39" s="16">
        <f t="shared" si="3"/>
        <v>30525.114820000003</v>
      </c>
      <c r="D39" s="16">
        <v>27769.91482</v>
      </c>
      <c r="E39" s="16">
        <v>2755.2</v>
      </c>
      <c r="F39" s="16">
        <f>SUM(G39+H39)</f>
        <v>30525.114820000003</v>
      </c>
      <c r="G39" s="16">
        <v>27769.91482</v>
      </c>
      <c r="H39" s="16">
        <v>2755.2</v>
      </c>
      <c r="I39" s="17">
        <f t="shared" si="2"/>
        <v>100</v>
      </c>
      <c r="J39" s="13"/>
      <c r="K39" s="17">
        <f t="shared" si="1"/>
        <v>26112.97872</v>
      </c>
      <c r="L39" s="17">
        <v>24546.2</v>
      </c>
      <c r="M39" s="17">
        <v>1566.77872</v>
      </c>
    </row>
    <row r="40" spans="1:13" ht="38.25">
      <c r="A40" s="14" t="s">
        <v>81</v>
      </c>
      <c r="B40" s="15" t="s">
        <v>64</v>
      </c>
      <c r="C40" s="16">
        <f>SUM(D40+E40)</f>
        <v>10285.40534</v>
      </c>
      <c r="D40" s="16">
        <v>9456.867</v>
      </c>
      <c r="E40" s="16">
        <v>828.53834</v>
      </c>
      <c r="F40" s="16">
        <f>SUM(G40+H40)</f>
        <v>10285.40534</v>
      </c>
      <c r="G40" s="16">
        <v>9456.867</v>
      </c>
      <c r="H40" s="16">
        <v>828.53834</v>
      </c>
      <c r="I40" s="17">
        <f>SUM(F40/C40*100)</f>
        <v>100</v>
      </c>
      <c r="J40" s="13"/>
      <c r="K40" s="17">
        <f>AVERAGE(L40+M40)</f>
        <v>6516.382979999999</v>
      </c>
      <c r="L40" s="17">
        <v>6125.4</v>
      </c>
      <c r="M40" s="17">
        <v>390.98298</v>
      </c>
    </row>
    <row r="41" spans="1:13" ht="38.25">
      <c r="A41" s="14" t="s">
        <v>82</v>
      </c>
      <c r="B41" s="15" t="s">
        <v>65</v>
      </c>
      <c r="C41" s="16">
        <f>SUM(D41+E41)</f>
        <v>24872.78128</v>
      </c>
      <c r="D41" s="16">
        <v>22436.53628</v>
      </c>
      <c r="E41" s="16">
        <v>2436.245</v>
      </c>
      <c r="F41" s="16">
        <f>SUM(G41+H41)</f>
        <v>24872.78128</v>
      </c>
      <c r="G41" s="16">
        <v>22436.53628</v>
      </c>
      <c r="H41" s="16">
        <v>2436.245</v>
      </c>
      <c r="I41" s="17">
        <f>SUM(F41/C41*100)</f>
        <v>100</v>
      </c>
      <c r="J41" s="13"/>
      <c r="K41" s="17">
        <f>AVERAGE(L41+M41)</f>
        <v>23346.70213</v>
      </c>
      <c r="L41" s="17">
        <v>21945.9</v>
      </c>
      <c r="M41" s="17">
        <v>1400.80213</v>
      </c>
    </row>
    <row r="42" spans="1:13" ht="25.5" customHeight="1">
      <c r="A42" s="14" t="s">
        <v>83</v>
      </c>
      <c r="B42" s="15" t="s">
        <v>66</v>
      </c>
      <c r="C42" s="16">
        <f t="shared" si="3"/>
        <v>3887.889</v>
      </c>
      <c r="D42" s="16">
        <v>3499.1</v>
      </c>
      <c r="E42" s="16">
        <v>388.789</v>
      </c>
      <c r="F42" s="16">
        <f>SUM(G42+H42)</f>
        <v>3887.889</v>
      </c>
      <c r="G42" s="16">
        <v>3499.1</v>
      </c>
      <c r="H42" s="16">
        <v>388.789</v>
      </c>
      <c r="I42" s="17">
        <f t="shared" si="2"/>
        <v>100</v>
      </c>
      <c r="J42" s="13"/>
      <c r="K42" s="17">
        <f t="shared" si="1"/>
        <v>3715.3191500000003</v>
      </c>
      <c r="L42" s="17">
        <v>3492.4</v>
      </c>
      <c r="M42" s="17">
        <v>222.91915</v>
      </c>
    </row>
    <row r="43" spans="1:13" ht="39.75" customHeight="1">
      <c r="A43" s="14" t="s">
        <v>84</v>
      </c>
      <c r="B43" s="15" t="s">
        <v>67</v>
      </c>
      <c r="C43" s="16">
        <f>SUM(D43+E43)</f>
        <v>2926.8766</v>
      </c>
      <c r="D43" s="16">
        <v>2751.264</v>
      </c>
      <c r="E43" s="16">
        <v>175.6126</v>
      </c>
      <c r="F43" s="16">
        <f>SUM(G43+H43)</f>
        <v>2926.8766</v>
      </c>
      <c r="G43" s="16">
        <v>2751.264</v>
      </c>
      <c r="H43" s="16">
        <v>175.6126</v>
      </c>
      <c r="I43" s="17">
        <f>SUM(F43/C43*100)</f>
        <v>100</v>
      </c>
      <c r="J43" s="13"/>
      <c r="K43" s="17">
        <f>AVERAGE(L43+M43)</f>
        <v>1236.48936</v>
      </c>
      <c r="L43" s="17">
        <v>1162.3</v>
      </c>
      <c r="M43" s="17">
        <v>74.18936</v>
      </c>
    </row>
    <row r="44" spans="1:13" ht="31.5">
      <c r="A44" s="26">
        <v>17</v>
      </c>
      <c r="B44" s="27" t="s">
        <v>62</v>
      </c>
      <c r="C44" s="28">
        <f t="shared" si="3"/>
        <v>675.03812</v>
      </c>
      <c r="D44" s="28">
        <v>0</v>
      </c>
      <c r="E44" s="28">
        <v>675.03812</v>
      </c>
      <c r="F44" s="28">
        <f>SUM(G44+H44)</f>
        <v>620.49217</v>
      </c>
      <c r="G44" s="28">
        <v>0</v>
      </c>
      <c r="H44" s="28">
        <v>620.49217</v>
      </c>
      <c r="I44" s="35">
        <f t="shared" si="2"/>
        <v>91.91957485304681</v>
      </c>
      <c r="J44" s="32"/>
      <c r="K44" s="29">
        <f t="shared" si="1"/>
        <v>7222.55319</v>
      </c>
      <c r="L44" s="29">
        <v>5054.9</v>
      </c>
      <c r="M44" s="29">
        <v>2167.65319</v>
      </c>
    </row>
    <row r="45" spans="1:13" ht="53.25" customHeight="1">
      <c r="A45" s="14" t="s">
        <v>28</v>
      </c>
      <c r="B45" s="15" t="s">
        <v>91</v>
      </c>
      <c r="C45" s="16">
        <f t="shared" si="3"/>
        <v>0</v>
      </c>
      <c r="D45" s="16">
        <v>0</v>
      </c>
      <c r="E45" s="16">
        <v>0</v>
      </c>
      <c r="F45" s="16">
        <f>SUM(G45+H45)</f>
        <v>0</v>
      </c>
      <c r="G45" s="16">
        <v>0</v>
      </c>
      <c r="H45" s="16">
        <v>0</v>
      </c>
      <c r="I45" s="17">
        <v>0</v>
      </c>
      <c r="J45" s="13"/>
      <c r="K45" s="17">
        <f t="shared" si="1"/>
        <v>3517.55319</v>
      </c>
      <c r="L45" s="17">
        <v>3306.5</v>
      </c>
      <c r="M45" s="17">
        <v>211.05319</v>
      </c>
    </row>
    <row r="46" spans="1:13" ht="27" customHeight="1">
      <c r="A46" s="14" t="s">
        <v>90</v>
      </c>
      <c r="B46" s="15" t="s">
        <v>92</v>
      </c>
      <c r="C46" s="16">
        <f t="shared" si="3"/>
        <v>0</v>
      </c>
      <c r="D46" s="16">
        <v>0</v>
      </c>
      <c r="E46" s="16">
        <v>0</v>
      </c>
      <c r="F46" s="16">
        <f>SUM(G46+H46)</f>
        <v>0</v>
      </c>
      <c r="G46" s="16">
        <v>0</v>
      </c>
      <c r="H46" s="16">
        <v>0</v>
      </c>
      <c r="I46" s="17">
        <v>0</v>
      </c>
      <c r="J46" s="13"/>
      <c r="K46" s="17">
        <f t="shared" si="1"/>
        <v>1860</v>
      </c>
      <c r="L46" s="17">
        <v>1748.4</v>
      </c>
      <c r="M46" s="17">
        <v>111.6</v>
      </c>
    </row>
    <row r="47" spans="1:13" ht="244.5" customHeight="1">
      <c r="A47" s="36">
        <v>18</v>
      </c>
      <c r="B47" s="37" t="s">
        <v>68</v>
      </c>
      <c r="C47" s="38">
        <f t="shared" si="3"/>
        <v>37472.51011</v>
      </c>
      <c r="D47" s="38">
        <v>30334</v>
      </c>
      <c r="E47" s="38">
        <v>7138.51011</v>
      </c>
      <c r="F47" s="38">
        <f>SUM(G47+H47)</f>
        <v>36876.82444</v>
      </c>
      <c r="G47" s="38">
        <v>30334</v>
      </c>
      <c r="H47" s="38">
        <v>6542.82444</v>
      </c>
      <c r="I47" s="35">
        <f t="shared" si="2"/>
        <v>98.41033955758132</v>
      </c>
      <c r="J47" s="54" t="s">
        <v>70</v>
      </c>
      <c r="K47" s="22">
        <f t="shared" si="1"/>
        <v>45338.19899999999</v>
      </c>
      <c r="L47" s="22">
        <v>21259.6</v>
      </c>
      <c r="M47" s="22">
        <v>24078.599</v>
      </c>
    </row>
    <row r="48" spans="1:13" ht="25.5">
      <c r="A48" s="14" t="s">
        <v>85</v>
      </c>
      <c r="B48" s="15" t="s">
        <v>69</v>
      </c>
      <c r="C48" s="16">
        <f t="shared" si="3"/>
        <v>26434.94949</v>
      </c>
      <c r="D48" s="16">
        <v>26170.6</v>
      </c>
      <c r="E48" s="16">
        <v>264.34949</v>
      </c>
      <c r="F48" s="16">
        <f>SUM(G48+H48)</f>
        <v>26434.94949</v>
      </c>
      <c r="G48" s="16">
        <v>26170.6</v>
      </c>
      <c r="H48" s="16">
        <v>264.34949</v>
      </c>
      <c r="I48" s="17">
        <f t="shared" si="2"/>
        <v>100</v>
      </c>
      <c r="J48" s="54"/>
      <c r="K48" s="17">
        <f t="shared" si="1"/>
        <v>20036.263000000003</v>
      </c>
      <c r="L48" s="17">
        <v>19835.9</v>
      </c>
      <c r="M48" s="17">
        <v>200.363</v>
      </c>
    </row>
    <row r="49" spans="1:15" ht="15.75">
      <c r="A49" s="36">
        <v>19</v>
      </c>
      <c r="B49" s="37" t="s">
        <v>71</v>
      </c>
      <c r="C49" s="28">
        <f t="shared" si="3"/>
        <v>91554.15562</v>
      </c>
      <c r="D49" s="38">
        <v>1504.1</v>
      </c>
      <c r="E49" s="38">
        <v>90050.05562</v>
      </c>
      <c r="F49" s="28">
        <f>SUM(G49+H49)</f>
        <v>89934.67734000001</v>
      </c>
      <c r="G49" s="38">
        <v>1504.1</v>
      </c>
      <c r="H49" s="38">
        <v>88430.57734</v>
      </c>
      <c r="I49" s="35">
        <f t="shared" si="2"/>
        <v>98.2311253169963</v>
      </c>
      <c r="J49" s="39"/>
      <c r="K49" s="29">
        <f t="shared" si="1"/>
        <v>76242.352</v>
      </c>
      <c r="L49" s="40">
        <v>1509.8</v>
      </c>
      <c r="M49" s="40">
        <v>74732.552</v>
      </c>
      <c r="O49" t="s">
        <v>22</v>
      </c>
    </row>
    <row r="50" spans="1:13" ht="15.75">
      <c r="A50" s="36">
        <v>20</v>
      </c>
      <c r="B50" s="37" t="s">
        <v>72</v>
      </c>
      <c r="C50" s="38">
        <f t="shared" si="3"/>
        <v>3702.7234099999996</v>
      </c>
      <c r="D50" s="38">
        <v>3110.2</v>
      </c>
      <c r="E50" s="38">
        <v>592.52341</v>
      </c>
      <c r="F50" s="38">
        <f>SUM(G50+H50)</f>
        <v>3700.56537</v>
      </c>
      <c r="G50" s="38">
        <v>3110.2</v>
      </c>
      <c r="H50" s="38">
        <v>590.36537</v>
      </c>
      <c r="I50" s="35">
        <f t="shared" si="2"/>
        <v>99.94171749382707</v>
      </c>
      <c r="J50" s="39"/>
      <c r="K50" s="40">
        <f t="shared" si="1"/>
        <v>474</v>
      </c>
      <c r="L50" s="40">
        <v>0</v>
      </c>
      <c r="M50" s="40">
        <v>474</v>
      </c>
    </row>
    <row r="51" spans="1:13" ht="15.75">
      <c r="A51" s="36"/>
      <c r="B51" s="41" t="s">
        <v>94</v>
      </c>
      <c r="C51" s="42">
        <f>SUM(C9+C12+C15+C16+C17+C20+C22+C23+C24+C27+C29+C30+C35+C36+C37+C38+C44+C47+C49+C50)</f>
        <v>1018809.0816899999</v>
      </c>
      <c r="D51" s="42">
        <f>SUM(D9+D12+D15+D16+D17+D20+D22+D23+D24+D27+D29+D30+D35+D36+D37+D38+D44+D47+D49+D50)</f>
        <v>650716.85258</v>
      </c>
      <c r="E51" s="42">
        <f>SUM(E9+E12+E15+E16+E17+E20+E22+E23+E24+E27+E29+E30+E35+E36+E37+E38+E44+E47+E49+E50)</f>
        <v>368092.22911</v>
      </c>
      <c r="F51" s="42">
        <f>SUM(F9+F12+F15+F16+F17+F20+F22+F23+F24+F27+F29+F30+F35+F36+F37+F38+F44+F47+F49+F50)</f>
        <v>899172.3626799999</v>
      </c>
      <c r="G51" s="42">
        <f>SUM(G9+G12+G15+G16+G17+G20+G22+G23+G24+G27+G29+G30+G35+G36+G37+G38+G44+G47+G49+G50)</f>
        <v>552444.53582</v>
      </c>
      <c r="H51" s="42">
        <f>SUM(H9+H12+H15+H16+H17+H20+H22+H23+H24+H27+H29+H30+H35+H36+H37+H38+H44+H47+H49+H50)</f>
        <v>346727.82686000003</v>
      </c>
      <c r="I51" s="43">
        <f>SUM(F51/C51*100)</f>
        <v>88.25719939485161</v>
      </c>
      <c r="J51" s="44"/>
      <c r="K51" s="42">
        <f>SUM(K9+K12+K15+K16+K17+K20+K22+K23+K24+K27+K29+K30+K35+K36+K37+K38+K44+K47+K49+K50)</f>
        <v>920531.6464300002</v>
      </c>
      <c r="L51" s="42">
        <f>SUM(L9+L12+L15+L16+L17+L20+L22+L23+L24+L27+L29+L30+L35+L36+L37+L38+L44+L47+L49+L50)</f>
        <v>548851.24843</v>
      </c>
      <c r="M51" s="42">
        <f>SUM(M9+M12+M15+M16+M17+M20+M22+M23+M24+M27+M29+M30+M35+M36+M37+M38+M44+M47+M49+M50)</f>
        <v>371680.3979999999</v>
      </c>
    </row>
    <row r="52" spans="1:12" ht="15">
      <c r="A52" s="7"/>
      <c r="B52" s="10"/>
      <c r="C52" s="4"/>
      <c r="D52" s="4"/>
      <c r="E52" s="4"/>
      <c r="F52" s="4"/>
      <c r="G52" s="4"/>
      <c r="H52" s="4"/>
      <c r="I52" s="4"/>
      <c r="J52" s="4"/>
      <c r="K52" s="2"/>
      <c r="L52" s="2"/>
    </row>
    <row r="53" spans="1:13" ht="15">
      <c r="A53" s="45" t="s">
        <v>34</v>
      </c>
      <c r="B53" s="45"/>
      <c r="C53" s="45"/>
      <c r="D53" s="45"/>
      <c r="E53" s="45"/>
      <c r="F53" s="45"/>
      <c r="G53" s="4"/>
      <c r="H53" s="4"/>
      <c r="I53" s="4"/>
      <c r="J53" s="23"/>
      <c r="K53" s="2"/>
      <c r="L53" s="23" t="s">
        <v>30</v>
      </c>
      <c r="M53" s="2"/>
    </row>
    <row r="54" spans="1:13" ht="15">
      <c r="A54" s="7"/>
      <c r="B54" s="10"/>
      <c r="C54" s="4"/>
      <c r="D54" s="4"/>
      <c r="E54" s="4"/>
      <c r="F54" s="4"/>
      <c r="G54" s="4"/>
      <c r="H54" s="4"/>
      <c r="I54" s="4"/>
      <c r="J54" s="4"/>
      <c r="K54" s="2"/>
      <c r="L54" s="2"/>
      <c r="M54" s="2"/>
    </row>
    <row r="55" spans="1:10" ht="15">
      <c r="A55" s="8"/>
      <c r="B55" s="11"/>
      <c r="C55" s="5"/>
      <c r="D55" s="5"/>
      <c r="E55" s="5"/>
      <c r="F55" s="5"/>
      <c r="G55" s="5"/>
      <c r="H55" s="5"/>
      <c r="I55" s="5"/>
      <c r="J55" s="5"/>
    </row>
    <row r="56" spans="1:10" ht="15">
      <c r="A56" s="8"/>
      <c r="B56" s="11"/>
      <c r="C56" s="5"/>
      <c r="D56" s="5"/>
      <c r="E56" s="5"/>
      <c r="F56" s="5"/>
      <c r="G56" s="5"/>
      <c r="H56" s="5"/>
      <c r="I56" s="5"/>
      <c r="J56" s="5"/>
    </row>
    <row r="57" spans="1:10" ht="15">
      <c r="A57" s="8"/>
      <c r="B57" s="11"/>
      <c r="C57" s="5"/>
      <c r="D57" s="5"/>
      <c r="E57" s="5"/>
      <c r="F57" s="5"/>
      <c r="G57" s="5"/>
      <c r="H57" s="5"/>
      <c r="I57" s="5"/>
      <c r="J57" s="5"/>
    </row>
    <row r="58" spans="1:10" ht="15">
      <c r="A58" s="8"/>
      <c r="B58" s="11"/>
      <c r="C58" s="5"/>
      <c r="D58" s="5"/>
      <c r="E58" s="5"/>
      <c r="F58" s="5"/>
      <c r="G58" s="5"/>
      <c r="H58" s="5"/>
      <c r="I58" s="5"/>
      <c r="J58" s="5"/>
    </row>
  </sheetData>
  <sheetProtection/>
  <mergeCells count="19">
    <mergeCell ref="G6:H6"/>
    <mergeCell ref="C5:E5"/>
    <mergeCell ref="F5:H5"/>
    <mergeCell ref="A53:F53"/>
    <mergeCell ref="I5:I7"/>
    <mergeCell ref="A1:M1"/>
    <mergeCell ref="L2:M2"/>
    <mergeCell ref="K6:K7"/>
    <mergeCell ref="K5:M5"/>
    <mergeCell ref="K4:M4"/>
    <mergeCell ref="C3:M3"/>
    <mergeCell ref="C6:C7"/>
    <mergeCell ref="F6:F7"/>
    <mergeCell ref="C4:J4"/>
    <mergeCell ref="B3:B7"/>
    <mergeCell ref="A3:A7"/>
    <mergeCell ref="J5:J7"/>
    <mergeCell ref="J47:J48"/>
    <mergeCell ref="D6:E6"/>
  </mergeCells>
  <printOptions/>
  <pageMargins left="0" right="0" top="0.7874015748031497" bottom="0" header="0.31496062992125984" footer="0.31496062992125984"/>
  <pageSetup horizontalDpi="600" verticalDpi="600" orientation="landscape" paperSize="9" scale="62" r:id="rId1"/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yadrin_econ</dc:creator>
  <cp:keywords/>
  <dc:description/>
  <cp:lastModifiedBy>yadrin_econ</cp:lastModifiedBy>
  <cp:lastPrinted>2024-01-17T13:33:07Z</cp:lastPrinted>
  <dcterms:created xsi:type="dcterms:W3CDTF">2017-07-12T10:10:08Z</dcterms:created>
  <dcterms:modified xsi:type="dcterms:W3CDTF">2024-02-22T05:38:13Z</dcterms:modified>
  <cp:category/>
  <cp:version/>
  <cp:contentType/>
  <cp:contentStatus/>
</cp:coreProperties>
</file>