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30" yWindow="0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J63" i="1" l="1"/>
  <c r="K63" i="1"/>
  <c r="L63" i="1"/>
  <c r="M63" i="1"/>
  <c r="N63" i="1"/>
  <c r="I63" i="1"/>
  <c r="P63" i="1"/>
  <c r="Q63" i="1"/>
  <c r="R63" i="1"/>
  <c r="S63" i="1"/>
  <c r="U63" i="1"/>
  <c r="V63" i="1"/>
  <c r="X63" i="1"/>
  <c r="AA63" i="1"/>
  <c r="J64" i="1"/>
  <c r="K64" i="1"/>
  <c r="L64" i="1"/>
  <c r="I64" i="1"/>
  <c r="AC63" i="1"/>
  <c r="AB63" i="1"/>
  <c r="Z63" i="1"/>
  <c r="Y63" i="1"/>
  <c r="W63" i="1"/>
  <c r="Y60" i="1"/>
  <c r="Z60" i="1"/>
  <c r="U60" i="1"/>
  <c r="L60" i="1"/>
  <c r="AC56" i="1"/>
  <c r="I42" i="1"/>
  <c r="T42" i="1"/>
  <c r="U42" i="1"/>
  <c r="V42" i="1"/>
  <c r="W42" i="1"/>
  <c r="R42" i="1"/>
  <c r="O42" i="1"/>
  <c r="L42" i="1"/>
  <c r="J42" i="1"/>
  <c r="K42" i="1"/>
  <c r="M42" i="1"/>
  <c r="Z11" i="1"/>
  <c r="O11" i="1"/>
  <c r="T190" i="1"/>
  <c r="AB232" i="1"/>
  <c r="AC232" i="1"/>
  <c r="Y232" i="1"/>
  <c r="Z232" i="1"/>
  <c r="T232" i="1"/>
  <c r="U232" i="1"/>
  <c r="M232" i="1"/>
  <c r="N232" i="1"/>
  <c r="O232" i="1"/>
  <c r="P232" i="1"/>
  <c r="Q232" i="1"/>
  <c r="R232" i="1"/>
  <c r="J232" i="1"/>
  <c r="K232" i="1"/>
  <c r="I232" i="1"/>
  <c r="I223" i="1"/>
  <c r="K223" i="1"/>
  <c r="M223" i="1"/>
  <c r="N223" i="1"/>
  <c r="O223" i="1"/>
  <c r="P223" i="1"/>
  <c r="Q223" i="1"/>
  <c r="R223" i="1"/>
  <c r="T223" i="1"/>
  <c r="U223" i="1"/>
  <c r="W223" i="1"/>
  <c r="Y223" i="1"/>
  <c r="Z223" i="1"/>
  <c r="AB223" i="1"/>
  <c r="AC223" i="1"/>
  <c r="AC220" i="1"/>
  <c r="Y220" i="1"/>
  <c r="Z220" i="1"/>
  <c r="S220" i="1"/>
  <c r="T220" i="1"/>
  <c r="O220" i="1"/>
  <c r="P220" i="1"/>
  <c r="Q220" i="1"/>
  <c r="J220" i="1"/>
  <c r="K220" i="1"/>
  <c r="Z215" i="1"/>
  <c r="AA215" i="1"/>
  <c r="T215" i="1"/>
  <c r="U215" i="1"/>
  <c r="V215" i="1"/>
  <c r="W215" i="1"/>
  <c r="X215" i="1"/>
  <c r="Q215" i="1"/>
  <c r="L215" i="1"/>
  <c r="M215" i="1"/>
  <c r="N215" i="1"/>
  <c r="O215" i="1"/>
  <c r="J215" i="1"/>
  <c r="I215" i="1"/>
  <c r="J212" i="1"/>
  <c r="AC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I212" i="1"/>
  <c r="Z206" i="1"/>
  <c r="AA206" i="1"/>
  <c r="AB206" i="1"/>
  <c r="AC206" i="1"/>
  <c r="S206" i="1"/>
  <c r="T206" i="1"/>
  <c r="U206" i="1"/>
  <c r="P206" i="1"/>
  <c r="Q206" i="1"/>
  <c r="K206" i="1"/>
  <c r="L206" i="1"/>
  <c r="M206" i="1"/>
  <c r="N206" i="1"/>
  <c r="AC203" i="1"/>
  <c r="Y203" i="1"/>
  <c r="Z203" i="1"/>
  <c r="S203" i="1"/>
  <c r="Q200" i="1"/>
  <c r="K190" i="1"/>
  <c r="J190" i="1"/>
  <c r="I190" i="1"/>
  <c r="Z187" i="1"/>
  <c r="AA187" i="1"/>
  <c r="AB187" i="1"/>
  <c r="AC187" i="1"/>
  <c r="Y187" i="1"/>
  <c r="X187" i="1"/>
  <c r="Z183" i="1"/>
  <c r="AA183" i="1"/>
  <c r="X183" i="1"/>
  <c r="S183" i="1"/>
  <c r="T183" i="1"/>
  <c r="U183" i="1"/>
  <c r="V183" i="1"/>
  <c r="W183" i="1"/>
  <c r="Q183" i="1"/>
  <c r="O183" i="1"/>
  <c r="L183" i="1"/>
  <c r="J183" i="1"/>
  <c r="I183" i="1"/>
  <c r="Y179" i="1"/>
  <c r="U179" i="1"/>
  <c r="R179" i="1"/>
  <c r="L179" i="1"/>
  <c r="J156" i="1"/>
  <c r="K156" i="1"/>
  <c r="M156" i="1"/>
  <c r="N156" i="1"/>
  <c r="P156" i="1"/>
  <c r="R156" i="1"/>
  <c r="S156" i="1"/>
  <c r="U156" i="1"/>
  <c r="V156" i="1"/>
  <c r="W156" i="1"/>
  <c r="AC156" i="1"/>
  <c r="Y156" i="1"/>
  <c r="Z156" i="1"/>
  <c r="AA156" i="1"/>
  <c r="AB156" i="1"/>
  <c r="AC155" i="1"/>
  <c r="AA155" i="1"/>
  <c r="V155" i="1"/>
  <c r="W155" i="1"/>
  <c r="X155" i="1"/>
  <c r="Y155" i="1"/>
  <c r="M155" i="1"/>
  <c r="N155" i="1"/>
  <c r="O155" i="1"/>
  <c r="P155" i="1"/>
  <c r="Q155" i="1"/>
  <c r="S155" i="1"/>
  <c r="T155" i="1"/>
  <c r="Y154" i="1"/>
  <c r="Y153" i="1"/>
  <c r="U153" i="1"/>
  <c r="Q153" i="1"/>
  <c r="M153" i="1"/>
  <c r="K153" i="1"/>
  <c r="U105" i="1"/>
  <c r="P105" i="1"/>
  <c r="X105" i="1"/>
  <c r="I105" i="1"/>
  <c r="J105" i="1"/>
  <c r="K105" i="1"/>
  <c r="L105" i="1"/>
  <c r="M105" i="1"/>
  <c r="N105" i="1"/>
  <c r="O105" i="1"/>
  <c r="Q105" i="1"/>
  <c r="R105" i="1"/>
  <c r="S105" i="1"/>
  <c r="T105" i="1"/>
  <c r="V105" i="1"/>
  <c r="W105" i="1"/>
  <c r="I156" i="1" l="1"/>
  <c r="S223" i="1" l="1"/>
  <c r="T203" i="1" l="1"/>
  <c r="R215" i="1" l="1"/>
  <c r="V187" i="1" l="1"/>
  <c r="V189" i="1" s="1"/>
  <c r="T156" i="1" l="1"/>
  <c r="I220" i="1" l="1"/>
  <c r="Z155" i="1" l="1"/>
  <c r="S215" i="1" l="1"/>
  <c r="Q167" i="1" l="1"/>
  <c r="N220" i="1" l="1"/>
  <c r="N203" i="1"/>
  <c r="AA203" i="1" l="1"/>
  <c r="AA223" i="1"/>
  <c r="AA220" i="1"/>
  <c r="V223" i="1" l="1"/>
  <c r="Y189" i="1" l="1"/>
  <c r="Y267" i="1" l="1"/>
  <c r="R180" i="1" l="1"/>
  <c r="Q271" i="1" l="1"/>
  <c r="V203" i="1" l="1"/>
  <c r="Z158" i="1" l="1"/>
  <c r="X166" i="1" l="1"/>
  <c r="I242" i="1" l="1"/>
  <c r="K179" i="1" l="1"/>
  <c r="AC167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6" i="1" l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R107" i="1"/>
  <c r="S121" i="1"/>
  <c r="S122" i="1" s="1"/>
  <c r="Y105" i="1"/>
  <c r="Z105" i="1"/>
  <c r="AA105" i="1"/>
  <c r="AB105" i="1"/>
  <c r="AC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W187" i="1"/>
  <c r="W189" i="1" s="1"/>
  <c r="X189" i="1"/>
  <c r="Z189" i="1"/>
  <c r="AA189" i="1"/>
  <c r="AB189" i="1"/>
  <c r="AC189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Z197" i="1" s="1"/>
  <c r="AA190" i="1"/>
  <c r="AB190" i="1"/>
  <c r="AC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92" i="1" l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T92" i="1" l="1"/>
  <c r="AB200" i="1" l="1"/>
  <c r="B154" i="1" l="1"/>
  <c r="O92" i="1" l="1"/>
  <c r="N64" i="1" l="1"/>
  <c r="K92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N42" i="1" l="1"/>
  <c r="N92" i="1" s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T63" i="1" l="1"/>
  <c r="O63" i="1" l="1"/>
  <c r="AA42" i="1" l="1"/>
  <c r="AA92" i="1" s="1"/>
  <c r="AB42" i="1"/>
  <c r="AB92" i="1" s="1"/>
  <c r="AC42" i="1"/>
  <c r="AC92" i="1" s="1"/>
  <c r="Z42" i="1"/>
  <c r="Z92" i="1" s="1"/>
  <c r="X42" i="1"/>
  <c r="X92" i="1" s="1"/>
  <c r="W92" i="1"/>
  <c r="V92" i="1"/>
  <c r="U92" i="1"/>
  <c r="S42" i="1" l="1"/>
  <c r="S92" i="1" s="1"/>
  <c r="R92" i="1"/>
  <c r="P42" i="1"/>
  <c r="P92" i="1" s="1"/>
  <c r="Q42" i="1"/>
  <c r="Q92" i="1" s="1"/>
  <c r="M92" i="1"/>
  <c r="J330" i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F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<sst xmlns="http://schemas.openxmlformats.org/spreadsheetml/2006/main" count="317" uniqueCount="248">
  <si>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</si>
  <si>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</si>
  <si>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</si>
  <si>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</si>
  <si>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</si>
  <si>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</si>
  <si>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</si>
  <si>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</si>
  <si>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</si>
  <si>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</si>
  <si>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</si>
  <si>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</si>
  <si>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</si>
  <si>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</si>
  <si>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</si>
  <si>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</si>
  <si>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</si>
  <si>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</si>
  <si>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</si>
  <si>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</si>
  <si>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</si>
  <si>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</si>
  <si>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</si>
  <si>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</si>
  <si>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</si>
  <si>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</si>
  <si>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</si>
  <si>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</si>
  <si>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</si>
  <si>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</si>
  <si>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</si>
  <si>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</si>
  <si>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</si>
  <si>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</si>
  <si>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</si>
  <si>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</si>
  <si>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</si>
  <si>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</si>
  <si>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</si>
  <si>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</si>
  <si>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</si>
  <si>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</si>
  <si>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</si>
  <si>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</si>
  <si>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</si>
  <si>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</si>
  <si>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</si>
  <si>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</si>
  <si>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</si>
  <si>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</si>
  <si>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</si>
  <si>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</si>
  <si>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</si>
  <si>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</si>
  <si>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</si>
  <si>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</si>
  <si>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</si>
  <si>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</si>
  <si>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</si>
  <si>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</si>
  <si>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</si>
  <si>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</si>
  <si>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</si>
  <si>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</si>
  <si>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</si>
  <si>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</si>
  <si>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</si>
  <si>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</si>
  <si>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</si>
  <si>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</si>
  <si>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</si>
  <si>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</si>
  <si>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</si>
  <si>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</si>
  <si>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</si>
  <si>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</si>
  <si>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</si>
  <si>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</si>
  <si>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</si>
  <si>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</si>
  <si>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</si>
  <si>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</si>
  <si>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</si>
  <si>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</si>
  <si>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</si>
  <si>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</si>
  <si>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</si>
  <si>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</si>
  <si>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</si>
  <si>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</si>
  <si>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</si>
  <si>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</si>
  <si>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</si>
  <si>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</si>
  <si>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</si>
  <si>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</si>
  <si>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</si>
  <si>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</si>
  <si>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</si>
  <si>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</si>
  <si>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</si>
  <si>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</si>
  <si>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</si>
  <si>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</si>
  <si>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</si>
  <si>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</si>
  <si>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</si>
  <si>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</si>
  <si>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</si>
  <si>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</si>
  <si>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</si>
  <si>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</si>
  <si>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</si>
  <si>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</si>
  <si>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</si>
  <si>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</si>
  <si>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</si>
  <si>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</si>
  <si>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</si>
  <si>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</si>
  <si>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</si>
  <si>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</si>
  <si>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</si>
  <si>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</si>
  <si>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</si>
  <si>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</si>
  <si>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</si>
  <si>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</si>
  <si>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</si>
  <si>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</si>
  <si>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</si>
  <si>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</si>
  <si>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</si>
  <si>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</si>
  <si>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</si>
  <si>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</si>
  <si>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</si>
  <si>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</si>
  <si>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</si>
  <si>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</si>
  <si>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</si>
  <si>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</si>
  <si>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</si>
  <si>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</si>
  <si>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</si>
  <si>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</si>
  <si>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</si>
  <si>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</si>
  <si>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</si>
  <si>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</si>
  <si>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</si>
  <si>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</si>
  <si>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</si>
  <si>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</si>
  <si>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</si>
  <si>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</si>
  <si>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</si>
  <si>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</si>
  <si>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</si>
  <si>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</si>
  <si>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</si>
  <si>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</si>
  <si>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</si>
  <si>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</si>
  <si>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</si>
  <si>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</si>
  <si>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</si>
  <si>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</si>
  <si>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</si>
  <si>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</si>
  <si>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</si>
  <si>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</si>
  <si>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</si>
  <si>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</si>
  <si>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</si>
  <si>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</si>
  <si>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</si>
  <si>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</si>
  <si>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</si>
  <si>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</si>
  <si>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</si>
  <si>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</si>
  <si>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</si>
  <si>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</si>
  <si>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</si>
  <si>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</si>
  <si>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</si>
  <si>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</si>
  <si>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</si>
  <si>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</si>
  <si>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</si>
  <si>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</si>
  <si>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</si>
  <si>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</si>
  <si>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</si>
  <si>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</si>
  <si>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</si>
  <si>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</si>
  <si>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</si>
  <si>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</si>
  <si>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</si>
  <si>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</si>
  <si>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</si>
  <si>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</si>
  <si>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</si>
  <si>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</si>
  <si>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</si>
  <si>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</si>
  <si>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</si>
  <si>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</si>
  <si>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</si>
  <si>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</si>
  <si>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</si>
  <si>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</si>
  <si>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</si>
  <si>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</si>
  <si>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</si>
  <si>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</si>
  <si>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</si>
  <si>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</si>
  <si>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</si>
  <si>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</si>
  <si>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</si>
  <si>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</si>
  <si>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</si>
  <si>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</si>
  <si>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</si>
  <si>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</si>
  <si>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</si>
  <si>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</si>
  <si>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</si>
  <si>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</si>
  <si>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</si>
  <si>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</si>
  <si>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</si>
  <si>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</si>
  <si>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</si>
  <si>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</si>
  <si>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</si>
  <si>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</si>
  <si>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</si>
  <si>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</si>
  <si>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</si>
  <si>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>к к плану</t>
  </si>
  <si>
    <t xml:space="preserve">На соответ. период 2024 г.                   </t>
  </si>
  <si>
    <t>Всего период 2025 г.</t>
  </si>
  <si>
    <t>2025 г. к 2024 г., %</t>
  </si>
  <si>
    <t>Информация о сельскохозяйственных работах по состоянию на10 марта 2025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</si>
</sst>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  <numFmt numFmtId="170" formatCode="_-* #,##0.0\ _₽_-;\-* #,##0.0\ _₽_-;_-* &quot;-&quot;??\ _₽_-;_-@_-"/>
  </numFmts>
  <fonts count="32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  <font>
      <i/>
      <sz val="2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7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70" fontId="28" fillId="0" borderId="2" xfId="5" applyNumberFormat="1" applyFont="1" applyFill="1" applyBorder="1" applyAlignment="1">
      <alignment horizontal="center" vertical="center"/>
    </xf>
    <xf numFmtId="3" fontId="31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40" zoomScaleNormal="60" zoomScaleSheetLayoutView="4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L29" sqref="L29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6" t="s">
        <v>247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7" t="s">
        <v>3</v>
      </c>
      <c r="B4" s="310" t="s">
        <v>244</v>
      </c>
      <c r="C4" s="301"/>
      <c r="D4" s="313" t="s">
        <v>214</v>
      </c>
      <c r="E4" s="313" t="s">
        <v>245</v>
      </c>
      <c r="F4" s="313" t="s">
        <v>246</v>
      </c>
      <c r="G4" s="313" t="s">
        <v>238</v>
      </c>
      <c r="H4" s="321" t="s">
        <v>195</v>
      </c>
      <c r="I4" s="316" t="s">
        <v>4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8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8"/>
      <c r="B5" s="311"/>
      <c r="C5" s="302"/>
      <c r="D5" s="314"/>
      <c r="E5" s="314"/>
      <c r="F5" s="314"/>
      <c r="G5" s="314"/>
      <c r="H5" s="323"/>
      <c r="I5" s="319" t="s">
        <v>5</v>
      </c>
      <c r="J5" s="319" t="s">
        <v>6</v>
      </c>
      <c r="K5" s="319" t="s">
        <v>7</v>
      </c>
      <c r="L5" s="319" t="s">
        <v>8</v>
      </c>
      <c r="M5" s="319" t="s">
        <v>9</v>
      </c>
      <c r="N5" s="319" t="s">
        <v>10</v>
      </c>
      <c r="O5" s="319" t="s">
        <v>11</v>
      </c>
      <c r="P5" s="319" t="s">
        <v>12</v>
      </c>
      <c r="Q5" s="319" t="s">
        <v>13</v>
      </c>
      <c r="R5" s="319" t="s">
        <v>14</v>
      </c>
      <c r="S5" s="319" t="s">
        <v>15</v>
      </c>
      <c r="T5" s="319" t="s">
        <v>16</v>
      </c>
      <c r="U5" s="319" t="s">
        <v>17</v>
      </c>
      <c r="V5" s="319" t="s">
        <v>18</v>
      </c>
      <c r="W5" s="319" t="s">
        <v>19</v>
      </c>
      <c r="X5" s="319" t="s">
        <v>20</v>
      </c>
      <c r="Y5" s="319" t="s">
        <v>21</v>
      </c>
      <c r="Z5" s="321" t="s">
        <v>22</v>
      </c>
      <c r="AA5" s="319" t="s">
        <v>23</v>
      </c>
      <c r="AB5" s="319" t="s">
        <v>24</v>
      </c>
      <c r="AC5" s="319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9"/>
      <c r="B6" s="312"/>
      <c r="C6" s="303" t="s">
        <v>221</v>
      </c>
      <c r="D6" s="315"/>
      <c r="E6" s="315"/>
      <c r="F6" s="315"/>
      <c r="G6" s="315"/>
      <c r="H6" s="322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2"/>
      <c r="AA6" s="320"/>
      <c r="AB6" s="320"/>
      <c r="AC6" s="320"/>
      <c r="AE6" s="17"/>
      <c r="AF6" s="17"/>
      <c r="AG6" s="17"/>
      <c r="AH6" s="17"/>
      <c r="AI6" s="17"/>
      <c r="AR6" s="17"/>
      <c r="AS6" s="17"/>
    </row>
    <row r="7" spans="1:46" s="12" customFormat="1" ht="58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0</v>
      </c>
      <c r="F7" s="104">
        <f>E7/B7</f>
        <v>0</v>
      </c>
      <c r="G7" s="104"/>
      <c r="H7" s="105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E7" s="17"/>
      <c r="AF7" s="17"/>
      <c r="AG7" s="17"/>
      <c r="AH7" s="17"/>
      <c r="AI7" s="17"/>
      <c r="AR7" s="17"/>
      <c r="AS7" s="18">
        <f>E7-AR7</f>
        <v>0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0</v>
      </c>
      <c r="F8" s="104">
        <f>E8/B8</f>
        <v>0</v>
      </c>
      <c r="G8" s="104"/>
      <c r="H8" s="105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E8" s="19"/>
      <c r="AF8" s="19"/>
      <c r="AG8" s="19"/>
      <c r="AH8" s="19"/>
      <c r="AI8" s="19"/>
      <c r="AR8" s="19"/>
      <c r="AS8" s="18">
        <f>E8-AR8</f>
        <v>0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 t="e">
        <f t="shared" ref="E9:AC9" si="1">E8/E7</f>
        <v>#DIV/0!</v>
      </c>
      <c r="F9" s="109" t="e">
        <f t="shared" si="1"/>
        <v>#DIV/0!</v>
      </c>
      <c r="G9" s="109"/>
      <c r="H9" s="105"/>
      <c r="I9" s="110" t="e">
        <f t="shared" si="1"/>
        <v>#DIV/0!</v>
      </c>
      <c r="J9" s="110" t="e">
        <f t="shared" si="1"/>
        <v>#DIV/0!</v>
      </c>
      <c r="K9" s="110" t="e">
        <f t="shared" si="1"/>
        <v>#DIV/0!</v>
      </c>
      <c r="L9" s="110" t="e">
        <f t="shared" si="1"/>
        <v>#DIV/0!</v>
      </c>
      <c r="M9" s="110" t="e">
        <f t="shared" si="1"/>
        <v>#DIV/0!</v>
      </c>
      <c r="N9" s="110" t="e">
        <f t="shared" si="1"/>
        <v>#DIV/0!</v>
      </c>
      <c r="O9" s="110" t="e">
        <f t="shared" si="1"/>
        <v>#DIV/0!</v>
      </c>
      <c r="P9" s="110" t="e">
        <f t="shared" si="1"/>
        <v>#DIV/0!</v>
      </c>
      <c r="Q9" s="110" t="e">
        <f t="shared" si="1"/>
        <v>#DIV/0!</v>
      </c>
      <c r="R9" s="110" t="e">
        <f t="shared" si="1"/>
        <v>#DIV/0!</v>
      </c>
      <c r="S9" s="110" t="e">
        <f t="shared" si="1"/>
        <v>#DIV/0!</v>
      </c>
      <c r="T9" s="110" t="e">
        <f t="shared" si="1"/>
        <v>#DIV/0!</v>
      </c>
      <c r="U9" s="110" t="e">
        <f t="shared" si="1"/>
        <v>#DIV/0!</v>
      </c>
      <c r="V9" s="110" t="e">
        <f t="shared" si="1"/>
        <v>#DIV/0!</v>
      </c>
      <c r="W9" s="110" t="e">
        <f t="shared" si="1"/>
        <v>#DIV/0!</v>
      </c>
      <c r="X9" s="110" t="e">
        <f t="shared" si="1"/>
        <v>#DIV/0!</v>
      </c>
      <c r="Y9" s="110" t="e">
        <f t="shared" si="1"/>
        <v>#DIV/0!</v>
      </c>
      <c r="Z9" s="110" t="e">
        <f t="shared" si="1"/>
        <v>#DIV/0!</v>
      </c>
      <c r="AA9" s="110" t="e">
        <f t="shared" si="1"/>
        <v>#DIV/0!</v>
      </c>
      <c r="AB9" s="110" t="e">
        <f t="shared" si="1"/>
        <v>#DIV/0!</v>
      </c>
      <c r="AC9" s="110" t="e">
        <f t="shared" si="1"/>
        <v>#DIV/0!</v>
      </c>
      <c r="AE9" s="19"/>
      <c r="AF9" s="19"/>
      <c r="AG9" s="19"/>
      <c r="AH9" s="19"/>
      <c r="AI9" s="19"/>
      <c r="AR9" s="19"/>
      <c r="AS9" s="18" t="e">
        <f t="shared" ref="AS9:AS70" si="2">E9-AR9</f>
        <v>#DIV/0!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0</v>
      </c>
      <c r="F10" s="104">
        <f>E10/B10</f>
        <v>0</v>
      </c>
      <c r="G10" s="104"/>
      <c r="H10" s="105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0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 t="e">
        <f t="shared" si="3"/>
        <v>#DIV/0!</v>
      </c>
      <c r="F11" s="104" t="e">
        <f>E11/B11</f>
        <v>#DIV/0!</v>
      </c>
      <c r="G11" s="104"/>
      <c r="H11" s="105"/>
      <c r="I11" s="110" t="e">
        <f>I10/I8</f>
        <v>#DIV/0!</v>
      </c>
      <c r="J11" s="110" t="e">
        <f>J10/J8</f>
        <v>#DIV/0!</v>
      </c>
      <c r="K11" s="110" t="e">
        <f t="shared" ref="K11:AC11" si="4">K10/K8</f>
        <v>#DIV/0!</v>
      </c>
      <c r="L11" s="110" t="e">
        <f t="shared" si="4"/>
        <v>#DIV/0!</v>
      </c>
      <c r="M11" s="110" t="e">
        <f t="shared" si="4"/>
        <v>#DIV/0!</v>
      </c>
      <c r="N11" s="110" t="e">
        <f t="shared" si="4"/>
        <v>#DIV/0!</v>
      </c>
      <c r="O11" s="110" t="e">
        <f t="shared" si="4"/>
        <v>#DIV/0!</v>
      </c>
      <c r="P11" s="110" t="e">
        <f t="shared" si="4"/>
        <v>#DIV/0!</v>
      </c>
      <c r="Q11" s="110" t="e">
        <f t="shared" si="4"/>
        <v>#DIV/0!</v>
      </c>
      <c r="R11" s="110" t="e">
        <f t="shared" si="4"/>
        <v>#DIV/0!</v>
      </c>
      <c r="S11" s="110">
        <v>0.94</v>
      </c>
      <c r="T11" s="110" t="e">
        <f t="shared" si="4"/>
        <v>#DIV/0!</v>
      </c>
      <c r="U11" s="110" t="e">
        <f t="shared" si="4"/>
        <v>#DIV/0!</v>
      </c>
      <c r="V11" s="110" t="e">
        <f>V10/V8</f>
        <v>#DIV/0!</v>
      </c>
      <c r="W11" s="110" t="e">
        <f t="shared" si="4"/>
        <v>#DIV/0!</v>
      </c>
      <c r="X11" s="110" t="e">
        <f t="shared" si="4"/>
        <v>#DIV/0!</v>
      </c>
      <c r="Y11" s="110" t="e">
        <f t="shared" si="4"/>
        <v>#DIV/0!</v>
      </c>
      <c r="Z11" s="110" t="e">
        <f t="shared" si="4"/>
        <v>#DIV/0!</v>
      </c>
      <c r="AA11" s="110" t="e">
        <f t="shared" si="4"/>
        <v>#DIV/0!</v>
      </c>
      <c r="AB11" s="110" t="e">
        <f t="shared" si="4"/>
        <v>#DIV/0!</v>
      </c>
      <c r="AC11" s="110" t="e">
        <f t="shared" si="4"/>
        <v>#DIV/0!</v>
      </c>
      <c r="AE11" s="19"/>
      <c r="AF11" s="19"/>
      <c r="AG11" s="19"/>
      <c r="AH11" s="19"/>
      <c r="AI11" s="19"/>
      <c r="AR11" s="19"/>
      <c r="AS11" s="18" t="e">
        <f t="shared" si="2"/>
        <v>#DIV/0!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0</v>
      </c>
      <c r="F12" s="104">
        <f>E12/B12</f>
        <v>0</v>
      </c>
      <c r="G12" s="104"/>
      <c r="H12" s="105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E12" s="19"/>
      <c r="AF12" s="19"/>
      <c r="AG12" s="19"/>
      <c r="AH12" s="19"/>
      <c r="AI12" s="19"/>
      <c r="AR12" s="19">
        <v>1795</v>
      </c>
      <c r="AS12" s="18">
        <f t="shared" si="2"/>
        <v>-1795</v>
      </c>
      <c r="AT12" s="12">
        <f t="shared" si="0"/>
        <v>-1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 t="e">
        <f>E12/E8</f>
        <v>#DIV/0!</v>
      </c>
      <c r="F13" s="104" t="e">
        <f t="shared" ref="F13:AC13" si="5">F12/F8</f>
        <v>#DIV/0!</v>
      </c>
      <c r="G13" s="104"/>
      <c r="H13" s="105"/>
      <c r="I13" s="104" t="e">
        <f t="shared" si="5"/>
        <v>#DIV/0!</v>
      </c>
      <c r="J13" s="104" t="e">
        <f t="shared" si="5"/>
        <v>#DIV/0!</v>
      </c>
      <c r="K13" s="104" t="e">
        <f t="shared" si="5"/>
        <v>#DIV/0!</v>
      </c>
      <c r="L13" s="104" t="e">
        <f t="shared" si="5"/>
        <v>#DIV/0!</v>
      </c>
      <c r="M13" s="104" t="e">
        <f t="shared" si="5"/>
        <v>#DIV/0!</v>
      </c>
      <c r="N13" s="104" t="e">
        <f t="shared" si="5"/>
        <v>#DIV/0!</v>
      </c>
      <c r="O13" s="104" t="e">
        <f t="shared" si="5"/>
        <v>#DIV/0!</v>
      </c>
      <c r="P13" s="104" t="e">
        <f t="shared" si="5"/>
        <v>#DIV/0!</v>
      </c>
      <c r="Q13" s="104" t="e">
        <f t="shared" si="5"/>
        <v>#DIV/0!</v>
      </c>
      <c r="R13" s="104" t="e">
        <f t="shared" si="5"/>
        <v>#DIV/0!</v>
      </c>
      <c r="S13" s="104" t="e">
        <f t="shared" si="5"/>
        <v>#DIV/0!</v>
      </c>
      <c r="T13" s="104" t="e">
        <f t="shared" si="5"/>
        <v>#DIV/0!</v>
      </c>
      <c r="U13" s="104" t="e">
        <f t="shared" si="5"/>
        <v>#DIV/0!</v>
      </c>
      <c r="V13" s="104" t="e">
        <f t="shared" si="5"/>
        <v>#DIV/0!</v>
      </c>
      <c r="W13" s="104" t="e">
        <f t="shared" si="5"/>
        <v>#DIV/0!</v>
      </c>
      <c r="X13" s="104" t="e">
        <f t="shared" si="5"/>
        <v>#DIV/0!</v>
      </c>
      <c r="Y13" s="104" t="e">
        <f t="shared" si="5"/>
        <v>#DIV/0!</v>
      </c>
      <c r="Z13" s="104" t="e">
        <f t="shared" si="5"/>
        <v>#DIV/0!</v>
      </c>
      <c r="AA13" s="104" t="e">
        <f t="shared" si="5"/>
        <v>#DIV/0!</v>
      </c>
      <c r="AB13" s="104" t="e">
        <f t="shared" si="5"/>
        <v>#DIV/0!</v>
      </c>
      <c r="AC13" s="104" t="e">
        <f t="shared" si="5"/>
        <v>#DIV/0!</v>
      </c>
      <c r="AE13" s="19"/>
      <c r="AF13" s="19"/>
      <c r="AG13" s="19"/>
      <c r="AH13" s="19"/>
      <c r="AI13" s="19"/>
      <c r="AR13" s="19"/>
      <c r="AS13" s="18" t="e">
        <f t="shared" si="2"/>
        <v>#DIV/0!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0</v>
      </c>
      <c r="F14" s="104">
        <f>E14/B14</f>
        <v>0</v>
      </c>
      <c r="G14" s="104"/>
      <c r="H14" s="105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E14" s="19"/>
      <c r="AF14" s="19"/>
      <c r="AG14" s="19"/>
      <c r="AH14" s="19"/>
      <c r="AI14" s="19"/>
      <c r="AR14" s="19"/>
      <c r="AS14" s="18">
        <f t="shared" si="2"/>
        <v>0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0</v>
      </c>
      <c r="F15" s="104">
        <f>E15/B15</f>
        <v>0</v>
      </c>
      <c r="G15" s="104"/>
      <c r="H15" s="105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E15" s="19"/>
      <c r="AF15" s="19"/>
      <c r="AG15" s="19"/>
      <c r="AH15" s="19"/>
      <c r="AI15" s="19"/>
      <c r="AR15" s="19"/>
      <c r="AS15" s="18">
        <f t="shared" si="2"/>
        <v>0</v>
      </c>
      <c r="AT15" s="12" t="e">
        <f t="shared" si="0"/>
        <v>#DIV/0!</v>
      </c>
    </row>
    <row r="16" spans="1:46" s="12" customFormat="1" ht="62.2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0</v>
      </c>
      <c r="F16" s="104">
        <f>E16/B16</f>
        <v>0</v>
      </c>
      <c r="G16" s="104"/>
      <c r="H16" s="10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0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 t="e">
        <f t="shared" si="6"/>
        <v>#DIV/0!</v>
      </c>
      <c r="F17" s="104"/>
      <c r="G17" s="104"/>
      <c r="H17" s="105"/>
      <c r="I17" s="116" t="e">
        <f t="shared" ref="I17:AA17" si="7">I16/I15</f>
        <v>#DIV/0!</v>
      </c>
      <c r="J17" s="116" t="e">
        <f t="shared" si="7"/>
        <v>#DIV/0!</v>
      </c>
      <c r="K17" s="116" t="e">
        <f t="shared" si="7"/>
        <v>#DIV/0!</v>
      </c>
      <c r="L17" s="116" t="e">
        <f t="shared" si="7"/>
        <v>#DIV/0!</v>
      </c>
      <c r="M17" s="116" t="e">
        <f t="shared" si="7"/>
        <v>#DIV/0!</v>
      </c>
      <c r="N17" s="116" t="e">
        <f t="shared" si="7"/>
        <v>#DIV/0!</v>
      </c>
      <c r="O17" s="116" t="e">
        <f t="shared" si="7"/>
        <v>#DIV/0!</v>
      </c>
      <c r="P17" s="116" t="e">
        <f t="shared" si="7"/>
        <v>#DIV/0!</v>
      </c>
      <c r="Q17" s="116" t="e">
        <f t="shared" si="7"/>
        <v>#DIV/0!</v>
      </c>
      <c r="R17" s="116" t="e">
        <f t="shared" si="7"/>
        <v>#DIV/0!</v>
      </c>
      <c r="S17" s="116" t="e">
        <f t="shared" si="7"/>
        <v>#DIV/0!</v>
      </c>
      <c r="T17" s="116" t="e">
        <f t="shared" si="7"/>
        <v>#DIV/0!</v>
      </c>
      <c r="U17" s="116" t="e">
        <f t="shared" si="7"/>
        <v>#DIV/0!</v>
      </c>
      <c r="V17" s="116" t="e">
        <f t="shared" si="7"/>
        <v>#DIV/0!</v>
      </c>
      <c r="W17" s="116" t="e">
        <f t="shared" si="7"/>
        <v>#DIV/0!</v>
      </c>
      <c r="X17" s="116" t="e">
        <f t="shared" si="7"/>
        <v>#DIV/0!</v>
      </c>
      <c r="Y17" s="116" t="e">
        <f t="shared" si="7"/>
        <v>#DIV/0!</v>
      </c>
      <c r="Z17" s="116" t="e">
        <f t="shared" si="7"/>
        <v>#DIV/0!</v>
      </c>
      <c r="AA17" s="116" t="e">
        <f t="shared" si="7"/>
        <v>#DIV/0!</v>
      </c>
      <c r="AB17" s="116">
        <v>0.72699999999999998</v>
      </c>
      <c r="AC17" s="116" t="e">
        <f>AC16/AC15</f>
        <v>#DIV/0!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 t="e">
        <f t="shared" si="2"/>
        <v>#DIV/0!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0</v>
      </c>
      <c r="F20" s="104">
        <f>E20/B20</f>
        <v>0</v>
      </c>
      <c r="G20" s="104"/>
      <c r="H20" s="105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E20" s="19"/>
      <c r="AF20" s="19"/>
      <c r="AG20" s="19"/>
      <c r="AH20" s="19"/>
      <c r="AI20" s="19"/>
      <c r="AR20" s="19"/>
      <c r="AS20" s="18">
        <f t="shared" si="2"/>
        <v>0</v>
      </c>
      <c r="AT20" s="12" t="e">
        <f t="shared" si="0"/>
        <v>#DIV/0!</v>
      </c>
    </row>
    <row r="21" spans="1:46" s="10" customFormat="1" ht="30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0</v>
      </c>
      <c r="F21" s="104" t="e">
        <f t="shared" ref="F21:F22" si="8">E21/B21</f>
        <v>#DIV/0!</v>
      </c>
      <c r="G21" s="104"/>
      <c r="H21" s="10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E21" s="19"/>
      <c r="AF21" s="19"/>
      <c r="AG21" s="19"/>
      <c r="AH21" s="19"/>
      <c r="AI21" s="19"/>
      <c r="AR21" s="19"/>
      <c r="AS21" s="18">
        <f t="shared" si="2"/>
        <v>0</v>
      </c>
      <c r="AT21" s="12" t="e">
        <f t="shared" si="0"/>
        <v>#DIV/0!</v>
      </c>
    </row>
    <row r="22" spans="1:46" s="10" customFormat="1" ht="30" customHeight="1" x14ac:dyDescent="0.25">
      <c r="A22" s="119" t="s">
        <v>41</v>
      </c>
      <c r="B22" s="121">
        <f>B21/B20</f>
        <v>0</v>
      </c>
      <c r="C22" s="121"/>
      <c r="D22" s="121"/>
      <c r="E22" s="121" t="e">
        <f>E21/E20</f>
        <v>#DIV/0!</v>
      </c>
      <c r="F22" s="104" t="e">
        <f t="shared" si="8"/>
        <v>#DIV/0!</v>
      </c>
      <c r="G22" s="104"/>
      <c r="H22" s="105"/>
      <c r="I22" s="122" t="e">
        <f t="shared" ref="I22:AC22" si="9">I21/I20</f>
        <v>#DIV/0!</v>
      </c>
      <c r="J22" s="122" t="e">
        <f t="shared" si="9"/>
        <v>#DIV/0!</v>
      </c>
      <c r="K22" s="122" t="e">
        <f t="shared" si="9"/>
        <v>#DIV/0!</v>
      </c>
      <c r="L22" s="122" t="e">
        <f t="shared" si="9"/>
        <v>#DIV/0!</v>
      </c>
      <c r="M22" s="122" t="e">
        <f t="shared" si="9"/>
        <v>#DIV/0!</v>
      </c>
      <c r="N22" s="122" t="e">
        <f t="shared" si="9"/>
        <v>#DIV/0!</v>
      </c>
      <c r="O22" s="122" t="e">
        <f t="shared" si="9"/>
        <v>#DIV/0!</v>
      </c>
      <c r="P22" s="122" t="e">
        <f t="shared" si="9"/>
        <v>#DIV/0!</v>
      </c>
      <c r="Q22" s="122" t="e">
        <f t="shared" si="9"/>
        <v>#DIV/0!</v>
      </c>
      <c r="R22" s="122" t="e">
        <f t="shared" si="9"/>
        <v>#DIV/0!</v>
      </c>
      <c r="S22" s="122" t="e">
        <f t="shared" si="9"/>
        <v>#DIV/0!</v>
      </c>
      <c r="T22" s="122" t="e">
        <f t="shared" si="9"/>
        <v>#DIV/0!</v>
      </c>
      <c r="U22" s="122" t="e">
        <f t="shared" si="9"/>
        <v>#DIV/0!</v>
      </c>
      <c r="V22" s="122" t="e">
        <f t="shared" si="9"/>
        <v>#DIV/0!</v>
      </c>
      <c r="W22" s="122" t="e">
        <f t="shared" si="9"/>
        <v>#DIV/0!</v>
      </c>
      <c r="X22" s="122" t="e">
        <f t="shared" si="9"/>
        <v>#DIV/0!</v>
      </c>
      <c r="Y22" s="122" t="e">
        <f t="shared" si="9"/>
        <v>#DIV/0!</v>
      </c>
      <c r="Z22" s="122" t="e">
        <f t="shared" si="9"/>
        <v>#DIV/0!</v>
      </c>
      <c r="AA22" s="122" t="e">
        <f t="shared" si="9"/>
        <v>#DIV/0!</v>
      </c>
      <c r="AB22" s="122" t="e">
        <f t="shared" si="9"/>
        <v>#DIV/0!</v>
      </c>
      <c r="AC22" s="122" t="e">
        <f t="shared" si="9"/>
        <v>#DIV/0!</v>
      </c>
      <c r="AE22" s="19"/>
      <c r="AF22" s="19"/>
      <c r="AG22" s="19"/>
      <c r="AH22" s="19"/>
      <c r="AI22" s="19"/>
      <c r="AR22" s="19"/>
      <c r="AS22" s="18" t="e">
        <f t="shared" si="2"/>
        <v>#DIV/0!</v>
      </c>
      <c r="AT22" s="12" t="e">
        <f t="shared" si="0"/>
        <v>#DIV/0!</v>
      </c>
    </row>
    <row r="23" spans="1:46" s="10" customFormat="1" ht="30" customHeight="1" x14ac:dyDescent="0.25">
      <c r="A23" s="119" t="s">
        <v>42</v>
      </c>
      <c r="B23" s="113">
        <v>0</v>
      </c>
      <c r="C23" s="113"/>
      <c r="D23" s="113"/>
      <c r="E23" s="123">
        <f>SUM(I23:AC23)</f>
        <v>0</v>
      </c>
      <c r="F23" s="104" t="e">
        <f>E23/B23</f>
        <v>#DIV/0!</v>
      </c>
      <c r="G23" s="104"/>
      <c r="H23" s="105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0</v>
      </c>
      <c r="AT23" s="12" t="e">
        <f t="shared" si="0"/>
        <v>#DIV/0!</v>
      </c>
    </row>
    <row r="24" spans="1:46" s="10" customFormat="1" ht="30" customHeight="1" x14ac:dyDescent="0.25">
      <c r="A24" s="119" t="s">
        <v>43</v>
      </c>
      <c r="B24" s="104" t="e">
        <f>B23/B21</f>
        <v>#DIV/0!</v>
      </c>
      <c r="C24" s="104"/>
      <c r="D24" s="104"/>
      <c r="E24" s="104" t="e">
        <f>E23/E21</f>
        <v>#DIV/0!</v>
      </c>
      <c r="F24" s="104" t="e">
        <f>E24/B24</f>
        <v>#DIV/0!</v>
      </c>
      <c r="G24" s="104"/>
      <c r="H24" s="105"/>
      <c r="I24" s="116" t="e">
        <f>I23/I21</f>
        <v>#DIV/0!</v>
      </c>
      <c r="J24" s="116" t="e">
        <f t="shared" ref="J24:AC24" si="10">J23/J21</f>
        <v>#DIV/0!</v>
      </c>
      <c r="K24" s="116" t="e">
        <f t="shared" si="10"/>
        <v>#DIV/0!</v>
      </c>
      <c r="L24" s="116" t="e">
        <f t="shared" si="10"/>
        <v>#DIV/0!</v>
      </c>
      <c r="M24" s="116" t="e">
        <f t="shared" si="10"/>
        <v>#DIV/0!</v>
      </c>
      <c r="N24" s="116" t="e">
        <f t="shared" si="10"/>
        <v>#DIV/0!</v>
      </c>
      <c r="O24" s="116" t="e">
        <f t="shared" si="10"/>
        <v>#DIV/0!</v>
      </c>
      <c r="P24" s="116" t="e">
        <f t="shared" si="10"/>
        <v>#DIV/0!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 t="e">
        <f t="shared" si="10"/>
        <v>#DIV/0!</v>
      </c>
      <c r="X24" s="116" t="e">
        <f t="shared" si="10"/>
        <v>#DIV/0!</v>
      </c>
      <c r="Y24" s="116" t="e">
        <f t="shared" si="10"/>
        <v>#DIV/0!</v>
      </c>
      <c r="Z24" s="116" t="e">
        <f t="shared" si="10"/>
        <v>#DIV/0!</v>
      </c>
      <c r="AA24" s="116" t="e">
        <f t="shared" si="10"/>
        <v>#DIV/0!</v>
      </c>
      <c r="AB24" s="116" t="e">
        <f t="shared" si="10"/>
        <v>#DIV/0!</v>
      </c>
      <c r="AC24" s="116" t="e">
        <f t="shared" si="10"/>
        <v>#DIV/0!</v>
      </c>
      <c r="AE24" s="19"/>
      <c r="AF24" s="19"/>
      <c r="AG24" s="19"/>
      <c r="AH24" s="19"/>
      <c r="AI24" s="19"/>
      <c r="AR24" s="19"/>
      <c r="AS24" s="18" t="e">
        <f t="shared" si="2"/>
        <v>#DIV/0!</v>
      </c>
      <c r="AT24" s="12" t="e">
        <f t="shared" si="0"/>
        <v>#DIV/0!</v>
      </c>
    </row>
    <row r="25" spans="1:46" s="10" customFormat="1" ht="30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580</v>
      </c>
      <c r="F25" s="104">
        <f>E25/B25</f>
        <v>7.2726360797983726E-3</v>
      </c>
      <c r="G25" s="104"/>
      <c r="H25" s="105">
        <v>2</v>
      </c>
      <c r="I25" s="120"/>
      <c r="J25" s="120"/>
      <c r="K25" s="120"/>
      <c r="L25" s="120"/>
      <c r="M25" s="120"/>
      <c r="N25" s="120"/>
      <c r="O25" s="120"/>
      <c r="P25" s="120">
        <v>80</v>
      </c>
      <c r="Q25" s="120"/>
      <c r="R25" s="120"/>
      <c r="S25" s="120"/>
      <c r="T25" s="120"/>
      <c r="U25" s="120"/>
      <c r="V25" s="120"/>
      <c r="W25" s="305">
        <v>500</v>
      </c>
      <c r="X25" s="120"/>
      <c r="Y25" s="120"/>
      <c r="Z25" s="120"/>
      <c r="AA25" s="120"/>
      <c r="AB25" s="120"/>
      <c r="AC25" s="120"/>
      <c r="AE25" s="19"/>
      <c r="AF25" s="19"/>
      <c r="AG25" s="19"/>
      <c r="AH25" s="19"/>
      <c r="AI25" s="19"/>
      <c r="AR25" s="19">
        <v>14063</v>
      </c>
      <c r="AS25" s="18">
        <f t="shared" si="2"/>
        <v>-13483</v>
      </c>
      <c r="AT25" s="12">
        <f t="shared" si="0"/>
        <v>-0.95875702197255208</v>
      </c>
    </row>
    <row r="26" spans="1:46" s="10" customFormat="1" ht="30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 t="e">
        <f>E25/E20</f>
        <v>#DIV/0!</v>
      </c>
      <c r="F26" s="124" t="e">
        <f t="shared" ref="F26:AC26" si="12">F25/F20</f>
        <v>#DIV/0!</v>
      </c>
      <c r="G26" s="125"/>
      <c r="H26" s="105"/>
      <c r="I26" s="124" t="e">
        <f t="shared" si="12"/>
        <v>#DIV/0!</v>
      </c>
      <c r="J26" s="124" t="e">
        <f t="shared" si="12"/>
        <v>#DIV/0!</v>
      </c>
      <c r="K26" s="124" t="e">
        <f t="shared" si="12"/>
        <v>#DIV/0!</v>
      </c>
      <c r="L26" s="124" t="e">
        <f t="shared" si="12"/>
        <v>#DIV/0!</v>
      </c>
      <c r="M26" s="124" t="e">
        <f t="shared" si="12"/>
        <v>#DIV/0!</v>
      </c>
      <c r="N26" s="124" t="e">
        <f t="shared" si="12"/>
        <v>#DIV/0!</v>
      </c>
      <c r="O26" s="124" t="e">
        <f t="shared" si="12"/>
        <v>#DIV/0!</v>
      </c>
      <c r="P26" s="124" t="e">
        <f t="shared" si="12"/>
        <v>#DIV/0!</v>
      </c>
      <c r="Q26" s="124" t="e">
        <f t="shared" si="12"/>
        <v>#DIV/0!</v>
      </c>
      <c r="R26" s="124" t="e">
        <f t="shared" si="12"/>
        <v>#DIV/0!</v>
      </c>
      <c r="S26" s="124" t="e">
        <f t="shared" si="12"/>
        <v>#DIV/0!</v>
      </c>
      <c r="T26" s="124" t="e">
        <f t="shared" si="12"/>
        <v>#DIV/0!</v>
      </c>
      <c r="U26" s="124" t="e">
        <f t="shared" si="12"/>
        <v>#DIV/0!</v>
      </c>
      <c r="V26" s="124" t="e">
        <f t="shared" si="12"/>
        <v>#DIV/0!</v>
      </c>
      <c r="W26" s="124" t="e">
        <f t="shared" si="12"/>
        <v>#DIV/0!</v>
      </c>
      <c r="X26" s="124" t="e">
        <f t="shared" si="12"/>
        <v>#DIV/0!</v>
      </c>
      <c r="Y26" s="124" t="e">
        <f t="shared" si="12"/>
        <v>#DIV/0!</v>
      </c>
      <c r="Z26" s="124" t="e">
        <f t="shared" si="12"/>
        <v>#DIV/0!</v>
      </c>
      <c r="AA26" s="124" t="e">
        <f t="shared" si="12"/>
        <v>#DIV/0!</v>
      </c>
      <c r="AB26" s="124" t="e">
        <f t="shared" si="12"/>
        <v>#DIV/0!</v>
      </c>
      <c r="AC26" s="124" t="e">
        <f t="shared" si="12"/>
        <v>#DIV/0!</v>
      </c>
      <c r="AE26" s="19"/>
      <c r="AF26" s="19"/>
      <c r="AG26" s="19"/>
      <c r="AH26" s="19"/>
      <c r="AI26" s="19"/>
      <c r="AR26" s="19"/>
      <c r="AS26" s="18" t="e">
        <f t="shared" si="2"/>
        <v>#DIV/0!</v>
      </c>
      <c r="AT26" s="12" t="e">
        <f t="shared" si="0"/>
        <v>#DIV/0!</v>
      </c>
    </row>
    <row r="27" spans="1:46" s="27" customFormat="1" ht="30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0</v>
      </c>
      <c r="F28" s="104">
        <f t="shared" ref="F28:F55" si="14">E28/B28</f>
        <v>0</v>
      </c>
      <c r="G28" s="104"/>
      <c r="H28" s="105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E28" s="19"/>
      <c r="AF28" s="19"/>
      <c r="AG28" s="19"/>
      <c r="AH28" s="19"/>
      <c r="AI28" s="19"/>
      <c r="AR28" s="19">
        <v>1523</v>
      </c>
      <c r="AS28" s="18">
        <f t="shared" si="2"/>
        <v>-1523</v>
      </c>
      <c r="AT28" s="12">
        <f t="shared" si="0"/>
        <v>-1</v>
      </c>
    </row>
    <row r="29" spans="1:46" s="10" customFormat="1" ht="30" customHeight="1" x14ac:dyDescent="0.25">
      <c r="A29" s="112" t="s">
        <v>45</v>
      </c>
      <c r="B29" s="121">
        <v>0.17</v>
      </c>
      <c r="C29" s="104"/>
      <c r="D29" s="104"/>
      <c r="E29" s="113" t="e">
        <f t="shared" si="13"/>
        <v>#DIV/0!</v>
      </c>
      <c r="F29" s="104" t="e">
        <f t="shared" si="14"/>
        <v>#DIV/0!</v>
      </c>
      <c r="G29" s="104"/>
      <c r="H29" s="105"/>
      <c r="I29" s="122" t="e">
        <f t="shared" ref="I29:U29" si="15">I28/I20</f>
        <v>#DIV/0!</v>
      </c>
      <c r="J29" s="122" t="e">
        <f t="shared" si="15"/>
        <v>#DIV/0!</v>
      </c>
      <c r="K29" s="122" t="e">
        <f t="shared" si="15"/>
        <v>#DIV/0!</v>
      </c>
      <c r="L29" s="122" t="e">
        <f t="shared" si="15"/>
        <v>#DIV/0!</v>
      </c>
      <c r="M29" s="122" t="e">
        <f t="shared" si="15"/>
        <v>#DIV/0!</v>
      </c>
      <c r="N29" s="122" t="e">
        <f t="shared" si="15"/>
        <v>#DIV/0!</v>
      </c>
      <c r="O29" s="122" t="e">
        <f t="shared" si="15"/>
        <v>#DIV/0!</v>
      </c>
      <c r="P29" s="122" t="e">
        <f t="shared" si="15"/>
        <v>#DIV/0!</v>
      </c>
      <c r="Q29" s="122" t="e">
        <f t="shared" si="15"/>
        <v>#DIV/0!</v>
      </c>
      <c r="R29" s="122" t="e">
        <f t="shared" si="15"/>
        <v>#DIV/0!</v>
      </c>
      <c r="S29" s="122" t="e">
        <f t="shared" si="15"/>
        <v>#DIV/0!</v>
      </c>
      <c r="T29" s="122" t="e">
        <f t="shared" si="15"/>
        <v>#DIV/0!</v>
      </c>
      <c r="U29" s="122" t="e">
        <f t="shared" si="15"/>
        <v>#DIV/0!</v>
      </c>
      <c r="V29" s="122" t="e">
        <f t="shared" ref="V29:AC29" si="16">V28/V20</f>
        <v>#DIV/0!</v>
      </c>
      <c r="W29" s="122" t="e">
        <f t="shared" si="16"/>
        <v>#DIV/0!</v>
      </c>
      <c r="X29" s="122" t="e">
        <f t="shared" si="16"/>
        <v>#DIV/0!</v>
      </c>
      <c r="Y29" s="122" t="e">
        <f t="shared" si="16"/>
        <v>#DIV/0!</v>
      </c>
      <c r="Z29" s="122" t="e">
        <f t="shared" si="16"/>
        <v>#DIV/0!</v>
      </c>
      <c r="AA29" s="122" t="e">
        <f t="shared" si="16"/>
        <v>#DIV/0!</v>
      </c>
      <c r="AB29" s="122" t="e">
        <f t="shared" si="16"/>
        <v>#DIV/0!</v>
      </c>
      <c r="AC29" s="122" t="e">
        <f t="shared" si="16"/>
        <v>#DIV/0!</v>
      </c>
      <c r="AE29" s="19"/>
      <c r="AF29" s="19"/>
      <c r="AG29" s="19"/>
      <c r="AH29" s="19"/>
      <c r="AI29" s="19"/>
      <c r="AR29" s="19"/>
      <c r="AS29" s="18" t="e">
        <f t="shared" si="2"/>
        <v>#DIV/0!</v>
      </c>
      <c r="AT29" s="12" t="e">
        <f t="shared" si="0"/>
        <v>#DIV/0!</v>
      </c>
    </row>
    <row r="30" spans="1:46" s="10" customFormat="1" ht="30" customHeight="1" x14ac:dyDescent="0.25">
      <c r="A30" s="107" t="s">
        <v>194</v>
      </c>
      <c r="B30" s="113">
        <v>111691</v>
      </c>
      <c r="C30" s="113"/>
      <c r="D30" s="113"/>
      <c r="E30" s="113">
        <f t="shared" si="13"/>
        <v>0</v>
      </c>
      <c r="F30" s="104">
        <f t="shared" si="14"/>
        <v>0</v>
      </c>
      <c r="G30" s="104"/>
      <c r="H30" s="105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E30" s="19"/>
      <c r="AF30" s="19"/>
      <c r="AG30" s="19"/>
      <c r="AH30" s="19"/>
      <c r="AI30" s="19"/>
      <c r="AR30" s="19"/>
      <c r="AS30" s="18">
        <f t="shared" si="2"/>
        <v>0</v>
      </c>
      <c r="AT30" s="12" t="e">
        <f t="shared" si="0"/>
        <v>#DIV/0!</v>
      </c>
    </row>
    <row r="31" spans="1:46" s="10" customFormat="1" ht="31.5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customHeight="1" x14ac:dyDescent="0.25">
      <c r="A32" s="112" t="s">
        <v>41</v>
      </c>
      <c r="B32" s="122">
        <f>B31/B30</f>
        <v>0</v>
      </c>
      <c r="C32" s="116"/>
      <c r="D32" s="116"/>
      <c r="E32" s="113" t="e">
        <f t="shared" si="13"/>
        <v>#DIV/0!</v>
      </c>
      <c r="F32" s="104" t="e">
        <f t="shared" si="14"/>
        <v>#DIV/0!</v>
      </c>
      <c r="G32" s="104"/>
      <c r="H32" s="105"/>
      <c r="I32" s="122" t="e">
        <f>I31/I30</f>
        <v>#DIV/0!</v>
      </c>
      <c r="J32" s="122" t="e">
        <f t="shared" ref="J32:AC32" si="17">J31/J30</f>
        <v>#DIV/0!</v>
      </c>
      <c r="K32" s="122" t="e">
        <f t="shared" si="17"/>
        <v>#DIV/0!</v>
      </c>
      <c r="L32" s="122" t="e">
        <f t="shared" si="17"/>
        <v>#DIV/0!</v>
      </c>
      <c r="M32" s="122" t="e">
        <f t="shared" si="17"/>
        <v>#DIV/0!</v>
      </c>
      <c r="N32" s="122" t="e">
        <f t="shared" si="17"/>
        <v>#DIV/0!</v>
      </c>
      <c r="O32" s="122" t="e">
        <f t="shared" si="17"/>
        <v>#DIV/0!</v>
      </c>
      <c r="P32" s="122" t="e">
        <f t="shared" si="17"/>
        <v>#DIV/0!</v>
      </c>
      <c r="Q32" s="122" t="e">
        <f t="shared" si="17"/>
        <v>#DIV/0!</v>
      </c>
      <c r="R32" s="122" t="e">
        <f t="shared" si="17"/>
        <v>#DIV/0!</v>
      </c>
      <c r="S32" s="122" t="e">
        <f t="shared" si="17"/>
        <v>#DIV/0!</v>
      </c>
      <c r="T32" s="122" t="e">
        <f>T31/U30</f>
        <v>#DIV/0!</v>
      </c>
      <c r="U32" s="122" t="e">
        <f>U31/V30</f>
        <v>#DIV/0!</v>
      </c>
      <c r="V32" s="122" t="e">
        <f>V31/W30</f>
        <v>#DIV/0!</v>
      </c>
      <c r="W32" s="122" t="e">
        <f>W31/X30</f>
        <v>#DIV/0!</v>
      </c>
      <c r="X32" s="122" t="e">
        <f t="shared" si="17"/>
        <v>#DIV/0!</v>
      </c>
      <c r="Y32" s="122" t="e">
        <f t="shared" si="17"/>
        <v>#DIV/0!</v>
      </c>
      <c r="Z32" s="122" t="e">
        <f t="shared" si="17"/>
        <v>#DIV/0!</v>
      </c>
      <c r="AA32" s="122" t="e">
        <f t="shared" si="17"/>
        <v>#DIV/0!</v>
      </c>
      <c r="AB32" s="122" t="e">
        <f t="shared" si="17"/>
        <v>#DIV/0!</v>
      </c>
      <c r="AC32" s="122" t="e">
        <f t="shared" si="17"/>
        <v>#DIV/0!</v>
      </c>
      <c r="AE32" s="19"/>
      <c r="AF32" s="19"/>
      <c r="AG32" s="19"/>
      <c r="AH32" s="19"/>
      <c r="AI32" s="19"/>
      <c r="AR32" s="19"/>
      <c r="AS32" s="18" t="e">
        <f t="shared" si="2"/>
        <v>#DIV/0!</v>
      </c>
      <c r="AT32" s="12" t="e">
        <f t="shared" si="0"/>
        <v>#DIV/0!</v>
      </c>
    </row>
    <row r="33" spans="1:52" s="10" customFormat="1" ht="30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0</v>
      </c>
      <c r="F33" s="104">
        <f t="shared" si="14"/>
        <v>0</v>
      </c>
      <c r="G33" s="104"/>
      <c r="H33" s="105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E33" s="19"/>
      <c r="AF33" s="19"/>
      <c r="AG33" s="19"/>
      <c r="AH33" s="19"/>
      <c r="AI33" s="19"/>
      <c r="AR33" s="19">
        <v>8146</v>
      </c>
      <c r="AS33" s="18">
        <f t="shared" si="2"/>
        <v>-8146</v>
      </c>
      <c r="AT33" s="12">
        <f t="shared" si="0"/>
        <v>-1</v>
      </c>
    </row>
    <row r="34" spans="1:52" s="10" customFormat="1" ht="30" customHeight="1" x14ac:dyDescent="0.25">
      <c r="A34" s="108" t="s">
        <v>45</v>
      </c>
      <c r="B34" s="124">
        <v>0.35299999999999998</v>
      </c>
      <c r="C34" s="124"/>
      <c r="D34" s="124"/>
      <c r="E34" s="124" t="e">
        <f t="shared" ref="E34:AC34" si="18">E33/E30</f>
        <v>#DIV/0!</v>
      </c>
      <c r="F34" s="104" t="e">
        <f t="shared" si="14"/>
        <v>#DIV/0!</v>
      </c>
      <c r="G34" s="104"/>
      <c r="H34" s="105"/>
      <c r="I34" s="131" t="e">
        <f t="shared" si="18"/>
        <v>#DIV/0!</v>
      </c>
      <c r="J34" s="131" t="e">
        <f t="shared" si="18"/>
        <v>#DIV/0!</v>
      </c>
      <c r="K34" s="131" t="e">
        <f t="shared" si="18"/>
        <v>#DIV/0!</v>
      </c>
      <c r="L34" s="131" t="e">
        <f t="shared" si="18"/>
        <v>#DIV/0!</v>
      </c>
      <c r="M34" s="131" t="e">
        <f t="shared" si="18"/>
        <v>#DIV/0!</v>
      </c>
      <c r="N34" s="131" t="e">
        <f t="shared" si="18"/>
        <v>#DIV/0!</v>
      </c>
      <c r="O34" s="131" t="e">
        <f t="shared" si="18"/>
        <v>#DIV/0!</v>
      </c>
      <c r="P34" s="131" t="e">
        <f t="shared" si="18"/>
        <v>#DIV/0!</v>
      </c>
      <c r="Q34" s="131" t="e">
        <f t="shared" si="18"/>
        <v>#DIV/0!</v>
      </c>
      <c r="R34" s="131" t="e">
        <f t="shared" si="18"/>
        <v>#DIV/0!</v>
      </c>
      <c r="S34" s="131" t="e">
        <f t="shared" si="18"/>
        <v>#DIV/0!</v>
      </c>
      <c r="T34" s="131" t="e">
        <f>T33/U30</f>
        <v>#DIV/0!</v>
      </c>
      <c r="U34" s="131" t="e">
        <f>U33/V30</f>
        <v>#DIV/0!</v>
      </c>
      <c r="V34" s="131" t="e">
        <f>V33/W30</f>
        <v>#DIV/0!</v>
      </c>
      <c r="W34" s="131" t="e">
        <f>W33/X30</f>
        <v>#DIV/0!</v>
      </c>
      <c r="X34" s="131" t="e">
        <f t="shared" si="18"/>
        <v>#DIV/0!</v>
      </c>
      <c r="Y34" s="131" t="e">
        <f t="shared" si="18"/>
        <v>#DIV/0!</v>
      </c>
      <c r="Z34" s="131" t="e">
        <f t="shared" si="18"/>
        <v>#DIV/0!</v>
      </c>
      <c r="AA34" s="131" t="e">
        <f t="shared" si="18"/>
        <v>#DIV/0!</v>
      </c>
      <c r="AB34" s="131" t="e">
        <f t="shared" si="18"/>
        <v>#DIV/0!</v>
      </c>
      <c r="AC34" s="131" t="e">
        <f t="shared" si="18"/>
        <v>#DIV/0!</v>
      </c>
      <c r="AE34" s="19"/>
      <c r="AF34" s="19"/>
      <c r="AG34" s="19"/>
      <c r="AH34" s="19"/>
      <c r="AI34" s="19"/>
      <c r="AR34" s="19"/>
      <c r="AS34" s="18" t="e">
        <f t="shared" si="2"/>
        <v>#DIV/0!</v>
      </c>
      <c r="AT34" s="12" t="e">
        <f t="shared" si="0"/>
        <v>#DIV/0!</v>
      </c>
    </row>
    <row r="35" spans="1:52" s="10" customFormat="1" ht="30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0</v>
      </c>
      <c r="F35" s="104">
        <f t="shared" si="14"/>
        <v>0</v>
      </c>
      <c r="G35" s="104"/>
      <c r="H35" s="105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E35" s="19"/>
      <c r="AF35" s="19"/>
      <c r="AG35" s="19"/>
      <c r="AH35" s="19"/>
      <c r="AI35" s="19"/>
      <c r="AR35" s="19">
        <v>5837</v>
      </c>
      <c r="AS35" s="18">
        <f t="shared" si="2"/>
        <v>-5837</v>
      </c>
      <c r="AT35" s="12">
        <f>AS35/AR35</f>
        <v>-1</v>
      </c>
    </row>
    <row r="36" spans="1:52" s="10" customFormat="1" ht="30" customHeight="1" x14ac:dyDescent="0.25">
      <c r="A36" s="112" t="s">
        <v>45</v>
      </c>
      <c r="B36" s="121">
        <f>B35/B30</f>
        <v>0.70453304205352263</v>
      </c>
      <c r="C36" s="121"/>
      <c r="D36" s="121"/>
      <c r="E36" s="121" t="e">
        <f>E35/E30</f>
        <v>#DIV/0!</v>
      </c>
      <c r="F36" s="104" t="e">
        <f t="shared" si="14"/>
        <v>#DIV/0!</v>
      </c>
      <c r="G36" s="104"/>
      <c r="H36" s="105"/>
      <c r="I36" s="122" t="e">
        <f>I35/I30</f>
        <v>#DIV/0!</v>
      </c>
      <c r="J36" s="122" t="e">
        <f t="shared" ref="J36:AC36" si="19">J35/J30</f>
        <v>#DIV/0!</v>
      </c>
      <c r="K36" s="122" t="e">
        <f t="shared" si="19"/>
        <v>#DIV/0!</v>
      </c>
      <c r="L36" s="122" t="e">
        <f t="shared" si="19"/>
        <v>#DIV/0!</v>
      </c>
      <c r="M36" s="122" t="e">
        <f t="shared" si="19"/>
        <v>#DIV/0!</v>
      </c>
      <c r="N36" s="122" t="e">
        <f t="shared" si="19"/>
        <v>#DIV/0!</v>
      </c>
      <c r="O36" s="122" t="e">
        <f t="shared" si="19"/>
        <v>#DIV/0!</v>
      </c>
      <c r="P36" s="122" t="e">
        <f t="shared" si="19"/>
        <v>#DIV/0!</v>
      </c>
      <c r="Q36" s="122" t="e">
        <f t="shared" si="19"/>
        <v>#DIV/0!</v>
      </c>
      <c r="R36" s="122" t="e">
        <f t="shared" si="19"/>
        <v>#DIV/0!</v>
      </c>
      <c r="S36" s="122" t="e">
        <f t="shared" si="19"/>
        <v>#DIV/0!</v>
      </c>
      <c r="T36" s="122" t="e">
        <f t="shared" si="19"/>
        <v>#DIV/0!</v>
      </c>
      <c r="U36" s="122" t="e">
        <f t="shared" si="19"/>
        <v>#DIV/0!</v>
      </c>
      <c r="V36" s="122" t="e">
        <f t="shared" si="19"/>
        <v>#DIV/0!</v>
      </c>
      <c r="W36" s="122" t="e">
        <f t="shared" si="19"/>
        <v>#DIV/0!</v>
      </c>
      <c r="X36" s="122" t="e">
        <f t="shared" si="19"/>
        <v>#DIV/0!</v>
      </c>
      <c r="Y36" s="122" t="e">
        <f t="shared" si="19"/>
        <v>#DIV/0!</v>
      </c>
      <c r="Z36" s="122" t="e">
        <f t="shared" si="19"/>
        <v>#DIV/0!</v>
      </c>
      <c r="AA36" s="122" t="e">
        <f t="shared" si="19"/>
        <v>#DIV/0!</v>
      </c>
      <c r="AB36" s="122" t="e">
        <f t="shared" si="19"/>
        <v>#DIV/0!</v>
      </c>
      <c r="AC36" s="122" t="e">
        <f t="shared" si="19"/>
        <v>#DIV/0!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 t="e">
        <f t="shared" si="2"/>
        <v>#DIV/0!</v>
      </c>
      <c r="AT36" s="12" t="e">
        <f t="shared" si="0"/>
        <v>#DIV/0!</v>
      </c>
    </row>
    <row r="37" spans="1:52" s="10" customFormat="1" ht="30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0</v>
      </c>
      <c r="F38" s="104">
        <f t="shared" si="14"/>
        <v>0</v>
      </c>
      <c r="G38" s="104"/>
      <c r="H38" s="105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E38" s="19"/>
      <c r="AF38" s="19"/>
      <c r="AG38" s="19"/>
      <c r="AH38" s="19"/>
      <c r="AI38" s="19"/>
      <c r="AR38" s="19">
        <v>1757</v>
      </c>
      <c r="AS38" s="18">
        <f t="shared" si="2"/>
        <v>-1757</v>
      </c>
      <c r="AT38" s="12">
        <f t="shared" si="0"/>
        <v>-1</v>
      </c>
    </row>
    <row r="39" spans="1:52" s="10" customFormat="1" ht="30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0</v>
      </c>
      <c r="F40" s="104">
        <f t="shared" si="14"/>
        <v>0</v>
      </c>
      <c r="G40" s="104"/>
      <c r="H40" s="105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E40" s="19"/>
      <c r="AF40" s="19"/>
      <c r="AG40" s="19"/>
      <c r="AH40" s="19"/>
      <c r="AI40" s="19"/>
      <c r="AR40" s="19">
        <v>261</v>
      </c>
      <c r="AS40" s="18">
        <f t="shared" si="2"/>
        <v>-261</v>
      </c>
      <c r="AT40" s="12">
        <f t="shared" si="0"/>
        <v>-1</v>
      </c>
    </row>
    <row r="41" spans="1:52" s="12" customFormat="1" ht="54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0</v>
      </c>
      <c r="F41" s="104">
        <f t="shared" si="14"/>
        <v>0</v>
      </c>
      <c r="G41" s="104"/>
      <c r="H41" s="105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0</v>
      </c>
      <c r="AT41" s="12" t="e">
        <f t="shared" si="0"/>
        <v>#DIV/0!</v>
      </c>
    </row>
    <row r="42" spans="1:52" s="12" customFormat="1" ht="30" customHeight="1" x14ac:dyDescent="0.25">
      <c r="A42" s="135" t="s">
        <v>198</v>
      </c>
      <c r="B42" s="113">
        <v>223108</v>
      </c>
      <c r="C42" s="113"/>
      <c r="D42" s="113"/>
      <c r="E42" s="113">
        <f>SUM(I42:AC42)</f>
        <v>0</v>
      </c>
      <c r="F42" s="104">
        <f t="shared" si="14"/>
        <v>0</v>
      </c>
      <c r="G42" s="104"/>
      <c r="H42" s="136"/>
      <c r="I42" s="137">
        <f t="shared" ref="I42:O42" si="21">SUM(I45:I50)</f>
        <v>0</v>
      </c>
      <c r="J42" s="137">
        <f t="shared" si="21"/>
        <v>0</v>
      </c>
      <c r="K42" s="137">
        <f t="shared" si="21"/>
        <v>0</v>
      </c>
      <c r="L42" s="137">
        <f t="shared" si="21"/>
        <v>0</v>
      </c>
      <c r="M42" s="137">
        <f t="shared" si="21"/>
        <v>0</v>
      </c>
      <c r="N42" s="137">
        <f t="shared" si="21"/>
        <v>0</v>
      </c>
      <c r="O42" s="137">
        <f t="shared" si="21"/>
        <v>0</v>
      </c>
      <c r="P42" s="137">
        <f t="shared" ref="P42:R42" si="22">SUM(P45:P50)</f>
        <v>0</v>
      </c>
      <c r="Q42" s="137">
        <f t="shared" si="22"/>
        <v>0</v>
      </c>
      <c r="R42" s="137">
        <f t="shared" si="22"/>
        <v>0</v>
      </c>
      <c r="S42" s="137">
        <f>SUM(S45:S50)</f>
        <v>0</v>
      </c>
      <c r="T42" s="137">
        <f t="shared" ref="T42:W42" si="23">SUM(T45:T50)</f>
        <v>0</v>
      </c>
      <c r="U42" s="137">
        <f t="shared" si="23"/>
        <v>0</v>
      </c>
      <c r="V42" s="137">
        <f t="shared" si="23"/>
        <v>0</v>
      </c>
      <c r="W42" s="137">
        <f t="shared" si="23"/>
        <v>0</v>
      </c>
      <c r="X42" s="137">
        <f>SUM(X45:X50)</f>
        <v>0</v>
      </c>
      <c r="Y42" s="137">
        <f>SUM(Y45:Y50)</f>
        <v>0</v>
      </c>
      <c r="Z42" s="137">
        <f>SUM(Z45:Z50)</f>
        <v>0</v>
      </c>
      <c r="AA42" s="137">
        <f t="shared" ref="AA42:AC42" si="24">SUM(AA45:AA50)</f>
        <v>0</v>
      </c>
      <c r="AB42" s="137">
        <f t="shared" si="24"/>
        <v>0</v>
      </c>
      <c r="AC42" s="137">
        <f t="shared" si="24"/>
        <v>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-166</v>
      </c>
      <c r="AT42" s="12">
        <f t="shared" si="0"/>
        <v>-1</v>
      </c>
      <c r="AX42" s="12">
        <v>87514.7</v>
      </c>
      <c r="AZ42" s="33">
        <f>E42+AX42</f>
        <v>87514.7</v>
      </c>
    </row>
    <row r="43" spans="1:52" s="12" customFormat="1" ht="30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0</v>
      </c>
      <c r="F43" s="104">
        <f t="shared" si="14"/>
        <v>0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0</v>
      </c>
      <c r="AT43" s="12" t="e">
        <f t="shared" si="0"/>
        <v>#DIV/0!</v>
      </c>
    </row>
    <row r="44" spans="1:52" s="12" customFormat="1" ht="30" customHeight="1" x14ac:dyDescent="0.25">
      <c r="A44" s="139" t="s">
        <v>52</v>
      </c>
      <c r="B44" s="140">
        <f>B42/B41</f>
        <v>1.0013194862082275</v>
      </c>
      <c r="C44" s="140"/>
      <c r="D44" s="140"/>
      <c r="E44" s="140" t="e">
        <f>E42/E41</f>
        <v>#DIV/0!</v>
      </c>
      <c r="F44" s="104" t="e">
        <f t="shared" si="14"/>
        <v>#DIV/0!</v>
      </c>
      <c r="G44" s="104"/>
      <c r="H44" s="105"/>
      <c r="I44" s="140" t="e">
        <f>I42/I41</f>
        <v>#DIV/0!</v>
      </c>
      <c r="J44" s="140" t="e">
        <f t="shared" ref="J44:AC44" si="25">J42/J41</f>
        <v>#DIV/0!</v>
      </c>
      <c r="K44" s="140" t="e">
        <f t="shared" si="25"/>
        <v>#DIV/0!</v>
      </c>
      <c r="L44" s="140" t="e">
        <f t="shared" si="25"/>
        <v>#DIV/0!</v>
      </c>
      <c r="M44" s="140" t="e">
        <f t="shared" si="25"/>
        <v>#DIV/0!</v>
      </c>
      <c r="N44" s="140" t="e">
        <f t="shared" si="25"/>
        <v>#DIV/0!</v>
      </c>
      <c r="O44" s="140" t="e">
        <f t="shared" si="25"/>
        <v>#DIV/0!</v>
      </c>
      <c r="P44" s="140" t="e">
        <f t="shared" si="25"/>
        <v>#DIV/0!</v>
      </c>
      <c r="Q44" s="140" t="e">
        <f t="shared" si="25"/>
        <v>#DIV/0!</v>
      </c>
      <c r="R44" s="140" t="e">
        <f t="shared" si="25"/>
        <v>#DIV/0!</v>
      </c>
      <c r="S44" s="140" t="e">
        <f t="shared" si="25"/>
        <v>#DIV/0!</v>
      </c>
      <c r="T44" s="140" t="e">
        <f t="shared" si="25"/>
        <v>#DIV/0!</v>
      </c>
      <c r="U44" s="140" t="e">
        <f t="shared" si="25"/>
        <v>#DIV/0!</v>
      </c>
      <c r="V44" s="140" t="e">
        <f t="shared" si="25"/>
        <v>#DIV/0!</v>
      </c>
      <c r="W44" s="140" t="e">
        <f t="shared" si="25"/>
        <v>#DIV/0!</v>
      </c>
      <c r="X44" s="140" t="e">
        <f t="shared" si="25"/>
        <v>#DIV/0!</v>
      </c>
      <c r="Y44" s="140" t="e">
        <f t="shared" si="25"/>
        <v>#DIV/0!</v>
      </c>
      <c r="Z44" s="140" t="e">
        <f t="shared" si="25"/>
        <v>#DIV/0!</v>
      </c>
      <c r="AA44" s="140" t="e">
        <f t="shared" si="25"/>
        <v>#DIV/0!</v>
      </c>
      <c r="AB44" s="140" t="e">
        <f t="shared" si="25"/>
        <v>#DIV/0!</v>
      </c>
      <c r="AC44" s="140" t="e">
        <f t="shared" si="25"/>
        <v>#DIV/0!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 t="e">
        <f t="shared" si="2"/>
        <v>#DIV/0!</v>
      </c>
      <c r="AT44" s="12" t="e">
        <f t="shared" si="0"/>
        <v>#DIV/0!</v>
      </c>
      <c r="AZ44" s="12">
        <v>301400</v>
      </c>
    </row>
    <row r="45" spans="1:52" s="12" customFormat="1" ht="30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0</v>
      </c>
      <c r="F45" s="104">
        <f t="shared" si="14"/>
        <v>0</v>
      </c>
      <c r="G45" s="104"/>
      <c r="H45" s="105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0</v>
      </c>
      <c r="AT45" s="12" t="e">
        <f t="shared" si="0"/>
        <v>#DIV/0!</v>
      </c>
      <c r="AY45" s="33"/>
      <c r="AZ45" s="34">
        <f>AZ42/AZ44</f>
        <v>0.29036065029860647</v>
      </c>
    </row>
    <row r="46" spans="1:52" s="12" customFormat="1" ht="30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0</v>
      </c>
      <c r="F46" s="104">
        <f t="shared" si="14"/>
        <v>0</v>
      </c>
      <c r="G46" s="104"/>
      <c r="H46" s="105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-166</v>
      </c>
      <c r="AT46" s="12">
        <f t="shared" si="0"/>
        <v>-1</v>
      </c>
      <c r="AV46" s="35"/>
      <c r="AY46" s="33"/>
    </row>
    <row r="47" spans="1:52" s="12" customFormat="1" ht="30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6">SUM(I47:AC47)</f>
        <v>0</v>
      </c>
      <c r="F47" s="104">
        <f t="shared" si="14"/>
        <v>0</v>
      </c>
      <c r="G47" s="104"/>
      <c r="H47" s="105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0</v>
      </c>
      <c r="AT47" s="12" t="e">
        <f t="shared" si="0"/>
        <v>#DIV/0!</v>
      </c>
      <c r="AV47" s="33"/>
    </row>
    <row r="48" spans="1:52" s="12" customFormat="1" ht="30" customHeight="1" x14ac:dyDescent="0.25">
      <c r="A48" s="112" t="s">
        <v>56</v>
      </c>
      <c r="B48" s="113">
        <v>998</v>
      </c>
      <c r="C48" s="113"/>
      <c r="D48" s="113"/>
      <c r="E48" s="113">
        <f t="shared" si="26"/>
        <v>0</v>
      </c>
      <c r="F48" s="104">
        <f t="shared" si="14"/>
        <v>0</v>
      </c>
      <c r="G48" s="104"/>
      <c r="H48" s="105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0</v>
      </c>
      <c r="AT48" s="12" t="e">
        <f t="shared" si="0"/>
        <v>#DIV/0!</v>
      </c>
    </row>
    <row r="49" spans="1:46" s="12" customFormat="1" ht="30" customHeight="1" x14ac:dyDescent="0.25">
      <c r="A49" s="112" t="s">
        <v>196</v>
      </c>
      <c r="B49" s="113"/>
      <c r="C49" s="113"/>
      <c r="D49" s="113"/>
      <c r="E49" s="113">
        <f t="shared" si="26"/>
        <v>0</v>
      </c>
      <c r="F49" s="104"/>
      <c r="G49" s="104"/>
      <c r="H49" s="105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2"/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0</v>
      </c>
      <c r="F50" s="104">
        <f t="shared" si="14"/>
        <v>0</v>
      </c>
      <c r="G50" s="104"/>
      <c r="H50" s="105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0</v>
      </c>
      <c r="AT50" s="12" t="e">
        <f t="shared" si="0"/>
        <v>#DIV/0!</v>
      </c>
    </row>
    <row r="51" spans="1:46" s="12" customFormat="1" ht="30" customHeight="1" x14ac:dyDescent="0.25">
      <c r="A51" s="138" t="s">
        <v>239</v>
      </c>
      <c r="B51" s="113"/>
      <c r="C51" s="113"/>
      <c r="D51" s="113"/>
      <c r="E51" s="113">
        <f t="shared" ref="E51:E65" si="27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0</v>
      </c>
      <c r="F52" s="104">
        <f t="shared" si="14"/>
        <v>0</v>
      </c>
      <c r="G52" s="104"/>
      <c r="H52" s="105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0</v>
      </c>
      <c r="AT52" s="12" t="e">
        <f t="shared" si="0"/>
        <v>#DIV/0!</v>
      </c>
    </row>
    <row r="53" spans="1:46" s="12" customFormat="1" ht="30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0</v>
      </c>
      <c r="F53" s="104">
        <f t="shared" si="14"/>
        <v>0</v>
      </c>
      <c r="G53" s="104"/>
      <c r="H53" s="105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0</v>
      </c>
      <c r="AT53" s="12" t="e">
        <f t="shared" si="0"/>
        <v>#DIV/0!</v>
      </c>
    </row>
    <row r="54" spans="1:46" s="12" customFormat="1" ht="39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customHeight="1" x14ac:dyDescent="0.25">
      <c r="A55" s="135" t="s">
        <v>59</v>
      </c>
      <c r="B55" s="113">
        <v>5134</v>
      </c>
      <c r="C55" s="113"/>
      <c r="D55" s="113"/>
      <c r="E55" s="113">
        <f t="shared" si="27"/>
        <v>0</v>
      </c>
      <c r="F55" s="104">
        <f t="shared" si="14"/>
        <v>0</v>
      </c>
      <c r="G55" s="104"/>
      <c r="H55" s="105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0</v>
      </c>
      <c r="AT55" s="12" t="e">
        <f t="shared" si="0"/>
        <v>#DIV/0!</v>
      </c>
    </row>
    <row r="56" spans="1:46" s="12" customFormat="1" ht="30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</v>
      </c>
      <c r="F56" s="104"/>
      <c r="G56" s="104"/>
      <c r="H56" s="105"/>
      <c r="I56" s="144" t="e">
        <f t="shared" ref="I56:AC56" si="28">I55/I54</f>
        <v>#DIV/0!</v>
      </c>
      <c r="J56" s="144" t="e">
        <f t="shared" si="28"/>
        <v>#DIV/0!</v>
      </c>
      <c r="K56" s="144" t="e">
        <f t="shared" si="28"/>
        <v>#DIV/0!</v>
      </c>
      <c r="L56" s="144" t="e">
        <f t="shared" si="28"/>
        <v>#DIV/0!</v>
      </c>
      <c r="M56" s="144" t="e">
        <f t="shared" si="28"/>
        <v>#DIV/0!</v>
      </c>
      <c r="N56" s="144" t="e">
        <f t="shared" si="28"/>
        <v>#DIV/0!</v>
      </c>
      <c r="O56" s="144" t="e">
        <f t="shared" si="28"/>
        <v>#DIV/0!</v>
      </c>
      <c r="P56" s="144" t="e">
        <f t="shared" si="28"/>
        <v>#DIV/0!</v>
      </c>
      <c r="Q56" s="144" t="e">
        <f t="shared" si="28"/>
        <v>#DIV/0!</v>
      </c>
      <c r="R56" s="144" t="e">
        <f t="shared" si="28"/>
        <v>#DIV/0!</v>
      </c>
      <c r="S56" s="144" t="e">
        <f t="shared" si="28"/>
        <v>#DIV/0!</v>
      </c>
      <c r="T56" s="144" t="e">
        <f t="shared" si="28"/>
        <v>#DIV/0!</v>
      </c>
      <c r="U56" s="144" t="e">
        <f t="shared" si="28"/>
        <v>#DIV/0!</v>
      </c>
      <c r="V56" s="144" t="e">
        <f t="shared" si="28"/>
        <v>#DIV/0!</v>
      </c>
      <c r="W56" s="144" t="e">
        <f t="shared" si="28"/>
        <v>#DIV/0!</v>
      </c>
      <c r="X56" s="144" t="e">
        <f t="shared" si="28"/>
        <v>#DIV/0!</v>
      </c>
      <c r="Y56" s="144" t="e">
        <f t="shared" si="28"/>
        <v>#DIV/0!</v>
      </c>
      <c r="Z56" s="144" t="e">
        <f t="shared" si="28"/>
        <v>#DIV/0!</v>
      </c>
      <c r="AA56" s="144" t="e">
        <f t="shared" si="28"/>
        <v>#DIV/0!</v>
      </c>
      <c r="AB56" s="144" t="e">
        <f t="shared" si="28"/>
        <v>#DIV/0!</v>
      </c>
      <c r="AC56" s="144" t="e">
        <f t="shared" si="28"/>
        <v>#DIV/0!</v>
      </c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</v>
      </c>
      <c r="AT56" s="12" t="e">
        <f t="shared" si="0"/>
        <v>#DIV/0!</v>
      </c>
    </row>
    <row r="57" spans="1:46" s="12" customFormat="1" ht="30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7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customHeight="1" x14ac:dyDescent="0.25">
      <c r="A59" s="135" t="s">
        <v>143</v>
      </c>
      <c r="B59" s="123">
        <v>842</v>
      </c>
      <c r="C59" s="123"/>
      <c r="D59" s="123"/>
      <c r="E59" s="123">
        <f t="shared" si="27"/>
        <v>0</v>
      </c>
      <c r="F59" s="104">
        <f>E59/B59</f>
        <v>0</v>
      </c>
      <c r="G59" s="104"/>
      <c r="H59" s="105"/>
      <c r="I59" s="120"/>
      <c r="J59" s="120"/>
      <c r="K59" s="145"/>
      <c r="L59" s="120"/>
      <c r="M59" s="120"/>
      <c r="N59" s="120"/>
      <c r="O59" s="120"/>
      <c r="P59" s="120"/>
      <c r="Q59" s="120"/>
      <c r="R59" s="146"/>
      <c r="S59" s="120"/>
      <c r="T59" s="120"/>
      <c r="U59" s="120"/>
      <c r="V59" s="146"/>
      <c r="W59" s="120"/>
      <c r="X59" s="120"/>
      <c r="Y59" s="120"/>
      <c r="Z59" s="120"/>
      <c r="AA59" s="120"/>
      <c r="AB59" s="120"/>
      <c r="AC59" s="120"/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0</v>
      </c>
      <c r="AT59" s="12" t="e">
        <f t="shared" si="0"/>
        <v>#DIV/0!</v>
      </c>
    </row>
    <row r="60" spans="1:46" s="12" customFormat="1" ht="26.25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0</v>
      </c>
      <c r="F60" s="104"/>
      <c r="G60" s="104"/>
      <c r="H60" s="105"/>
      <c r="I60" s="122" t="e">
        <f>I59/I58</f>
        <v>#DIV/0!</v>
      </c>
      <c r="J60" s="122" t="e">
        <f t="shared" ref="J60:AC60" si="29">J59/J58</f>
        <v>#DIV/0!</v>
      </c>
      <c r="K60" s="122" t="e">
        <f t="shared" si="29"/>
        <v>#DIV/0!</v>
      </c>
      <c r="L60" s="122" t="e">
        <f t="shared" si="29"/>
        <v>#DIV/0!</v>
      </c>
      <c r="M60" s="122" t="e">
        <f t="shared" si="29"/>
        <v>#DIV/0!</v>
      </c>
      <c r="N60" s="122" t="e">
        <f t="shared" si="29"/>
        <v>#DIV/0!</v>
      </c>
      <c r="O60" s="122" t="e">
        <f t="shared" si="29"/>
        <v>#DIV/0!</v>
      </c>
      <c r="P60" s="122" t="e">
        <f t="shared" si="29"/>
        <v>#DIV/0!</v>
      </c>
      <c r="Q60" s="122" t="e">
        <f t="shared" si="29"/>
        <v>#DIV/0!</v>
      </c>
      <c r="R60" s="122" t="e">
        <f t="shared" si="29"/>
        <v>#DIV/0!</v>
      </c>
      <c r="S60" s="122" t="e">
        <f t="shared" si="29"/>
        <v>#DIV/0!</v>
      </c>
      <c r="T60" s="122" t="e">
        <f t="shared" si="29"/>
        <v>#DIV/0!</v>
      </c>
      <c r="U60" s="122" t="e">
        <f t="shared" si="29"/>
        <v>#DIV/0!</v>
      </c>
      <c r="V60" s="122" t="e">
        <f t="shared" si="29"/>
        <v>#DIV/0!</v>
      </c>
      <c r="W60" s="122" t="e">
        <f t="shared" si="29"/>
        <v>#DIV/0!</v>
      </c>
      <c r="X60" s="122" t="e">
        <f t="shared" si="29"/>
        <v>#DIV/0!</v>
      </c>
      <c r="Y60" s="122" t="e">
        <f t="shared" si="29"/>
        <v>#DIV/0!</v>
      </c>
      <c r="Z60" s="122" t="e">
        <f t="shared" si="29"/>
        <v>#DIV/0!</v>
      </c>
      <c r="AA60" s="122" t="e">
        <f t="shared" si="29"/>
        <v>#DIV/0!</v>
      </c>
      <c r="AB60" s="122" t="e">
        <f t="shared" si="29"/>
        <v>#DIV/0!</v>
      </c>
      <c r="AC60" s="122" t="e">
        <f t="shared" si="29"/>
        <v>#DIV/0!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0</v>
      </c>
      <c r="AT60" s="12" t="e">
        <f t="shared" si="0"/>
        <v>#DIV/0!</v>
      </c>
    </row>
    <row r="61" spans="1:46" s="12" customFormat="1" ht="30" customHeight="1" x14ac:dyDescent="0.25">
      <c r="A61" s="108" t="s">
        <v>174</v>
      </c>
      <c r="B61" s="123">
        <v>621</v>
      </c>
      <c r="C61" s="123"/>
      <c r="D61" s="123"/>
      <c r="E61" s="123">
        <f t="shared" si="27"/>
        <v>0</v>
      </c>
      <c r="F61" s="104">
        <f t="shared" ref="F61:F75" si="30">E61/B61</f>
        <v>0</v>
      </c>
      <c r="G61" s="104"/>
      <c r="H61" s="105"/>
      <c r="I61" s="120"/>
      <c r="J61" s="120"/>
      <c r="K61" s="120"/>
      <c r="L61" s="146"/>
      <c r="M61" s="120"/>
      <c r="N61" s="120"/>
      <c r="O61" s="120"/>
      <c r="P61" s="120"/>
      <c r="Q61" s="146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0</v>
      </c>
      <c r="AT61" s="12" t="e">
        <f t="shared" si="0"/>
        <v>#DIV/0!</v>
      </c>
    </row>
    <row r="62" spans="1:46" s="12" customFormat="1" ht="30" customHeight="1" x14ac:dyDescent="0.25">
      <c r="A62" s="108" t="s">
        <v>52</v>
      </c>
      <c r="B62" s="140"/>
      <c r="C62" s="140"/>
      <c r="D62" s="140"/>
      <c r="E62" s="123">
        <f t="shared" si="27"/>
        <v>0</v>
      </c>
      <c r="F62" s="104" t="e">
        <f t="shared" si="30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0</v>
      </c>
      <c r="F63" s="104">
        <f t="shared" si="30"/>
        <v>0</v>
      </c>
      <c r="G63" s="104"/>
      <c r="H63" s="105"/>
      <c r="I63" s="147">
        <f>I65+I66+I67+I69+I72+I73+I74</f>
        <v>0</v>
      </c>
      <c r="J63" s="147">
        <f t="shared" ref="J63:N63" si="31">J65+J66+J67+J69+J72+J73+J74</f>
        <v>0</v>
      </c>
      <c r="K63" s="147">
        <f t="shared" si="31"/>
        <v>0</v>
      </c>
      <c r="L63" s="147">
        <f t="shared" si="31"/>
        <v>0</v>
      </c>
      <c r="M63" s="147">
        <f t="shared" si="31"/>
        <v>0</v>
      </c>
      <c r="N63" s="147">
        <f t="shared" si="31"/>
        <v>0</v>
      </c>
      <c r="O63" s="147">
        <f>O65+O66+O67+O69+O72+O73+O74</f>
        <v>0</v>
      </c>
      <c r="P63" s="147">
        <f t="shared" ref="P63:S63" si="32">P65+P66+P67+P69+P72+P73+P74</f>
        <v>0</v>
      </c>
      <c r="Q63" s="147">
        <f t="shared" si="32"/>
        <v>0</v>
      </c>
      <c r="R63" s="147">
        <f t="shared" si="32"/>
        <v>0</v>
      </c>
      <c r="S63" s="147">
        <f t="shared" si="32"/>
        <v>0</v>
      </c>
      <c r="T63" s="147">
        <f>T65+T66+T67+T69+T72+T73+T74</f>
        <v>0</v>
      </c>
      <c r="U63" s="147">
        <f t="shared" ref="U63:V63" si="33">U65+U66+U67+U69+U72+U73+U74</f>
        <v>0</v>
      </c>
      <c r="V63" s="147">
        <f t="shared" si="33"/>
        <v>0</v>
      </c>
      <c r="W63" s="147">
        <f t="shared" ref="W63:AC63" si="34">W65+W66+W67+W69+W72+W73+W74</f>
        <v>0</v>
      </c>
      <c r="X63" s="147">
        <f t="shared" si="34"/>
        <v>0</v>
      </c>
      <c r="Y63" s="147">
        <f t="shared" si="34"/>
        <v>0</v>
      </c>
      <c r="Z63" s="147">
        <f t="shared" si="34"/>
        <v>0</v>
      </c>
      <c r="AA63" s="147">
        <f t="shared" si="34"/>
        <v>0</v>
      </c>
      <c r="AB63" s="147">
        <f t="shared" si="34"/>
        <v>0</v>
      </c>
      <c r="AC63" s="147">
        <f t="shared" si="34"/>
        <v>0</v>
      </c>
      <c r="AD63" s="36">
        <f t="shared" ref="AD63" si="35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0</v>
      </c>
      <c r="AT63" s="12" t="e">
        <f t="shared" si="0"/>
        <v>#DIV/0!</v>
      </c>
    </row>
    <row r="64" spans="1:46" s="12" customFormat="1" ht="30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0</v>
      </c>
      <c r="F64" s="104">
        <f t="shared" si="30"/>
        <v>0</v>
      </c>
      <c r="G64" s="104"/>
      <c r="H64" s="105"/>
      <c r="I64" s="141">
        <f t="shared" ref="I64:AC64" si="36">I68+I70+I71+I75</f>
        <v>0</v>
      </c>
      <c r="J64" s="141">
        <f t="shared" si="36"/>
        <v>0</v>
      </c>
      <c r="K64" s="141">
        <f t="shared" si="36"/>
        <v>0</v>
      </c>
      <c r="L64" s="141">
        <f t="shared" si="36"/>
        <v>0</v>
      </c>
      <c r="M64" s="141">
        <f t="shared" si="36"/>
        <v>0</v>
      </c>
      <c r="N64" s="141">
        <f t="shared" si="36"/>
        <v>0</v>
      </c>
      <c r="O64" s="141">
        <f t="shared" si="36"/>
        <v>0</v>
      </c>
      <c r="P64" s="141">
        <f t="shared" si="36"/>
        <v>0</v>
      </c>
      <c r="Q64" s="141">
        <f t="shared" si="36"/>
        <v>0</v>
      </c>
      <c r="R64" s="141">
        <f t="shared" si="36"/>
        <v>0</v>
      </c>
      <c r="S64" s="141">
        <f t="shared" si="36"/>
        <v>0</v>
      </c>
      <c r="T64" s="141">
        <f t="shared" si="36"/>
        <v>0</v>
      </c>
      <c r="U64" s="141">
        <f t="shared" si="36"/>
        <v>0</v>
      </c>
      <c r="V64" s="141">
        <f t="shared" si="36"/>
        <v>0</v>
      </c>
      <c r="W64" s="141">
        <f t="shared" si="36"/>
        <v>0</v>
      </c>
      <c r="X64" s="141">
        <f t="shared" si="36"/>
        <v>0</v>
      </c>
      <c r="Y64" s="141">
        <f t="shared" si="36"/>
        <v>0</v>
      </c>
      <c r="Z64" s="141">
        <f t="shared" si="36"/>
        <v>0</v>
      </c>
      <c r="AA64" s="141">
        <f t="shared" si="36"/>
        <v>0</v>
      </c>
      <c r="AB64" s="147">
        <f>AB68+AB70+AB71+AB75</f>
        <v>0</v>
      </c>
      <c r="AC64" s="141">
        <f t="shared" si="36"/>
        <v>0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0</v>
      </c>
      <c r="AT64" s="12" t="e">
        <f t="shared" si="0"/>
        <v>#DIV/0!</v>
      </c>
    </row>
    <row r="65" spans="1:49" s="12" customFormat="1" ht="30" customHeight="1" x14ac:dyDescent="0.25">
      <c r="A65" s="112" t="s">
        <v>61</v>
      </c>
      <c r="B65" s="113">
        <v>940</v>
      </c>
      <c r="C65" s="113"/>
      <c r="D65" s="113"/>
      <c r="E65" s="123">
        <f t="shared" si="27"/>
        <v>0</v>
      </c>
      <c r="F65" s="104">
        <f t="shared" si="30"/>
        <v>0</v>
      </c>
      <c r="G65" s="104"/>
      <c r="H65" s="105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0</v>
      </c>
      <c r="AT65" s="12" t="e">
        <f t="shared" si="0"/>
        <v>#DIV/0!</v>
      </c>
      <c r="AW65" s="38"/>
    </row>
    <row r="66" spans="1:49" s="12" customFormat="1" ht="30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7">SUM(I66:AC66)</f>
        <v>0</v>
      </c>
      <c r="F66" s="104">
        <f t="shared" si="30"/>
        <v>0</v>
      </c>
      <c r="G66" s="104"/>
      <c r="H66" s="105"/>
      <c r="I66" s="148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0</v>
      </c>
      <c r="AT66" s="12" t="e">
        <f t="shared" si="0"/>
        <v>#DIV/0!</v>
      </c>
    </row>
    <row r="67" spans="1:49" s="12" customFormat="1" ht="33" customHeight="1" x14ac:dyDescent="0.25">
      <c r="A67" s="112" t="s">
        <v>63</v>
      </c>
      <c r="B67" s="113">
        <v>7785</v>
      </c>
      <c r="C67" s="113"/>
      <c r="D67" s="113"/>
      <c r="E67" s="113">
        <f t="shared" si="37"/>
        <v>0</v>
      </c>
      <c r="F67" s="104">
        <f t="shared" si="30"/>
        <v>0</v>
      </c>
      <c r="G67" s="104"/>
      <c r="H67" s="105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0</v>
      </c>
      <c r="AT67" s="12" t="e">
        <f t="shared" si="0"/>
        <v>#DIV/0!</v>
      </c>
    </row>
    <row r="68" spans="1:49" s="12" customFormat="1" ht="30" customHeight="1" x14ac:dyDescent="0.25">
      <c r="A68" s="112" t="s">
        <v>64</v>
      </c>
      <c r="B68" s="113">
        <v>13645</v>
      </c>
      <c r="C68" s="113"/>
      <c r="D68" s="113"/>
      <c r="E68" s="113">
        <f t="shared" si="37"/>
        <v>0</v>
      </c>
      <c r="F68" s="104">
        <f t="shared" si="30"/>
        <v>0</v>
      </c>
      <c r="G68" s="104"/>
      <c r="H68" s="105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0</v>
      </c>
      <c r="AT68" s="12" t="e">
        <f t="shared" si="0"/>
        <v>#DIV/0!</v>
      </c>
    </row>
    <row r="69" spans="1:49" s="12" customFormat="1" ht="30" customHeight="1" x14ac:dyDescent="0.25">
      <c r="A69" s="112" t="s">
        <v>65</v>
      </c>
      <c r="B69" s="113">
        <v>5615</v>
      </c>
      <c r="C69" s="113"/>
      <c r="D69" s="113"/>
      <c r="E69" s="113">
        <f t="shared" si="37"/>
        <v>0</v>
      </c>
      <c r="F69" s="104">
        <f t="shared" si="30"/>
        <v>0</v>
      </c>
      <c r="G69" s="104"/>
      <c r="H69" s="105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0</v>
      </c>
      <c r="AT69" s="12" t="e">
        <f t="shared" si="0"/>
        <v>#DIV/0!</v>
      </c>
    </row>
    <row r="70" spans="1:49" s="12" customFormat="1" ht="30" customHeight="1" x14ac:dyDescent="0.25">
      <c r="A70" s="112" t="s">
        <v>66</v>
      </c>
      <c r="B70" s="113">
        <v>15207</v>
      </c>
      <c r="C70" s="113"/>
      <c r="D70" s="113"/>
      <c r="E70" s="113">
        <f t="shared" si="37"/>
        <v>0</v>
      </c>
      <c r="F70" s="104">
        <f t="shared" si="30"/>
        <v>0</v>
      </c>
      <c r="G70" s="104"/>
      <c r="H70" s="105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0</v>
      </c>
      <c r="AT70" s="12" t="e">
        <f t="shared" si="0"/>
        <v>#DIV/0!</v>
      </c>
    </row>
    <row r="71" spans="1:49" s="12" customFormat="1" ht="30" customHeight="1" x14ac:dyDescent="0.25">
      <c r="A71" s="112" t="s">
        <v>67</v>
      </c>
      <c r="B71" s="113">
        <v>6647</v>
      </c>
      <c r="C71" s="113"/>
      <c r="D71" s="113"/>
      <c r="E71" s="113">
        <f t="shared" si="37"/>
        <v>0</v>
      </c>
      <c r="F71" s="104">
        <f t="shared" si="30"/>
        <v>0</v>
      </c>
      <c r="G71" s="104"/>
      <c r="H71" s="105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49"/>
      <c r="U71" s="129"/>
      <c r="V71" s="129"/>
      <c r="W71" s="129"/>
      <c r="X71" s="129"/>
      <c r="Y71" s="129"/>
      <c r="Z71" s="129"/>
      <c r="AA71" s="129"/>
      <c r="AB71" s="129"/>
      <c r="AC71" s="129"/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8">E71-AR71</f>
        <v>0</v>
      </c>
      <c r="AT71" s="12" t="e">
        <f t="shared" ref="AT71:AT74" si="39">AS71/AR71</f>
        <v>#DIV/0!</v>
      </c>
    </row>
    <row r="72" spans="1:49" s="12" customFormat="1" ht="30" customHeight="1" x14ac:dyDescent="0.25">
      <c r="A72" s="112" t="s">
        <v>68</v>
      </c>
      <c r="B72" s="113">
        <v>1231</v>
      </c>
      <c r="C72" s="113"/>
      <c r="D72" s="113"/>
      <c r="E72" s="113">
        <f t="shared" si="37"/>
        <v>0</v>
      </c>
      <c r="F72" s="104">
        <f t="shared" si="30"/>
        <v>0</v>
      </c>
      <c r="G72" s="104"/>
      <c r="H72" s="105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50"/>
      <c r="U72" s="150"/>
      <c r="V72" s="151"/>
      <c r="W72" s="129"/>
      <c r="X72" s="129"/>
      <c r="Y72" s="129"/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8"/>
        <v>0</v>
      </c>
      <c r="AT72" s="12" t="e">
        <f t="shared" si="39"/>
        <v>#DIV/0!</v>
      </c>
    </row>
    <row r="73" spans="1:49" s="12" customFormat="1" ht="30" customHeight="1" x14ac:dyDescent="0.25">
      <c r="A73" s="112" t="s">
        <v>69</v>
      </c>
      <c r="B73" s="113">
        <v>891</v>
      </c>
      <c r="C73" s="113"/>
      <c r="D73" s="113"/>
      <c r="E73" s="113">
        <f t="shared" si="37"/>
        <v>0</v>
      </c>
      <c r="F73" s="104">
        <f t="shared" si="30"/>
        <v>0</v>
      </c>
      <c r="G73" s="104"/>
      <c r="H73" s="105"/>
      <c r="I73" s="129"/>
      <c r="J73" s="129"/>
      <c r="K73" s="113"/>
      <c r="L73" s="118"/>
      <c r="M73" s="118"/>
      <c r="N73" s="129"/>
      <c r="O73" s="129"/>
      <c r="P73" s="129"/>
      <c r="Q73" s="129"/>
      <c r="R73" s="129"/>
      <c r="S73" s="129"/>
      <c r="T73" s="150"/>
      <c r="U73" s="150"/>
      <c r="V73" s="129"/>
      <c r="W73" s="129"/>
      <c r="X73" s="129"/>
      <c r="Y73" s="129"/>
      <c r="Z73" s="129"/>
      <c r="AA73" s="129"/>
      <c r="AB73" s="129"/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8"/>
        <v>0</v>
      </c>
      <c r="AT73" s="12" t="e">
        <f t="shared" si="39"/>
        <v>#DIV/0!</v>
      </c>
    </row>
    <row r="74" spans="1:49" s="12" customFormat="1" ht="30" customHeight="1" x14ac:dyDescent="0.25">
      <c r="A74" s="112" t="s">
        <v>70</v>
      </c>
      <c r="B74" s="113">
        <v>593</v>
      </c>
      <c r="C74" s="113"/>
      <c r="D74" s="113"/>
      <c r="E74" s="113">
        <f t="shared" si="37"/>
        <v>0</v>
      </c>
      <c r="F74" s="104">
        <f t="shared" si="30"/>
        <v>0</v>
      </c>
      <c r="G74" s="104"/>
      <c r="H74" s="105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/>
      <c r="U74" s="150"/>
      <c r="V74" s="129"/>
      <c r="W74" s="129"/>
      <c r="X74" s="129"/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8"/>
        <v>0</v>
      </c>
      <c r="AT74" s="12" t="e">
        <f t="shared" si="39"/>
        <v>#DIV/0!</v>
      </c>
    </row>
    <row r="75" spans="1:49" s="12" customFormat="1" ht="30" customHeight="1" x14ac:dyDescent="0.25">
      <c r="A75" s="112" t="s">
        <v>71</v>
      </c>
      <c r="B75" s="113">
        <v>1</v>
      </c>
      <c r="C75" s="113"/>
      <c r="D75" s="113"/>
      <c r="E75" s="113">
        <f t="shared" si="37"/>
        <v>0</v>
      </c>
      <c r="F75" s="104">
        <f t="shared" si="30"/>
        <v>0</v>
      </c>
      <c r="G75" s="104"/>
      <c r="H75" s="105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customHeight="1" x14ac:dyDescent="0.25">
      <c r="A76" s="112" t="s">
        <v>72</v>
      </c>
      <c r="B76" s="113">
        <v>123</v>
      </c>
      <c r="C76" s="113"/>
      <c r="D76" s="113"/>
      <c r="E76" s="113">
        <f t="shared" si="37"/>
        <v>0</v>
      </c>
      <c r="F76" s="104">
        <f t="shared" ref="F76:F83" si="40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customHeight="1" x14ac:dyDescent="0.25">
      <c r="A77" s="107" t="s">
        <v>73</v>
      </c>
      <c r="B77" s="113"/>
      <c r="C77" s="113"/>
      <c r="D77" s="113"/>
      <c r="E77" s="113">
        <f t="shared" si="37"/>
        <v>0</v>
      </c>
      <c r="F77" s="104" t="e">
        <f t="shared" si="40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/>
      <c r="AB77" s="129"/>
      <c r="AC77" s="129"/>
      <c r="AR77" s="14">
        <v>0</v>
      </c>
    </row>
    <row r="78" spans="1:49" ht="30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0</v>
      </c>
      <c r="F78" s="104">
        <f t="shared" si="40"/>
        <v>0</v>
      </c>
      <c r="G78" s="104"/>
      <c r="H78" s="105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50"/>
      <c r="U78" s="150"/>
      <c r="V78" s="129"/>
      <c r="W78" s="129"/>
      <c r="X78" s="151"/>
      <c r="Y78" s="129"/>
      <c r="Z78" s="129"/>
      <c r="AA78" s="129"/>
      <c r="AB78" s="129"/>
      <c r="AC78" s="129"/>
      <c r="AR78" s="14">
        <v>122.9</v>
      </c>
    </row>
    <row r="79" spans="1:49" ht="30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40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40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customHeight="1" x14ac:dyDescent="0.25">
      <c r="A81" s="108"/>
      <c r="B81" s="140"/>
      <c r="C81" s="143"/>
      <c r="D81" s="143"/>
      <c r="E81" s="118"/>
      <c r="F81" s="104" t="e">
        <f t="shared" si="40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40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customHeight="1" x14ac:dyDescent="0.25">
      <c r="A83" s="108"/>
      <c r="B83" s="140"/>
      <c r="C83" s="143"/>
      <c r="D83" s="143"/>
      <c r="E83" s="118"/>
      <c r="F83" s="104" t="e">
        <f t="shared" si="40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customHeight="1" x14ac:dyDescent="0.25">
      <c r="A85" s="108"/>
      <c r="B85" s="140"/>
      <c r="C85" s="143"/>
      <c r="D85" s="143"/>
      <c r="E85" s="113">
        <f t="shared" ref="E85:E173" si="41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customHeight="1" x14ac:dyDescent="0.25">
      <c r="A86" s="108" t="s">
        <v>77</v>
      </c>
      <c r="B86" s="160"/>
      <c r="C86" s="161"/>
      <c r="D86" s="161"/>
      <c r="E86" s="113">
        <f t="shared" si="41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customHeight="1" x14ac:dyDescent="0.25">
      <c r="A87" s="108" t="s">
        <v>78</v>
      </c>
      <c r="B87" s="120"/>
      <c r="C87" s="118"/>
      <c r="D87" s="118"/>
      <c r="E87" s="113">
        <f t="shared" si="41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customHeight="1" x14ac:dyDescent="0.25">
      <c r="A88" s="165" t="s">
        <v>79</v>
      </c>
      <c r="B88" s="166"/>
      <c r="C88" s="166"/>
      <c r="D88" s="166"/>
      <c r="E88" s="113">
        <f t="shared" si="41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customHeight="1" x14ac:dyDescent="0.25">
      <c r="A89" s="108" t="s">
        <v>80</v>
      </c>
      <c r="B89" s="160"/>
      <c r="C89" s="161"/>
      <c r="D89" s="161"/>
      <c r="E89" s="113">
        <f t="shared" si="41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customHeight="1" x14ac:dyDescent="0.25">
      <c r="A90" s="171" t="s">
        <v>81</v>
      </c>
      <c r="B90" s="182"/>
      <c r="C90" s="188"/>
      <c r="D90" s="188"/>
      <c r="E90" s="178">
        <f t="shared" si="41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customHeight="1" x14ac:dyDescent="0.25">
      <c r="A91" s="185" t="s">
        <v>157</v>
      </c>
      <c r="B91" s="189"/>
      <c r="C91" s="189"/>
      <c r="D91" s="189"/>
      <c r="E91" s="178">
        <f t="shared" si="41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127.5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41"/>
        <v>0</v>
      </c>
      <c r="F92" s="176"/>
      <c r="G92" s="176"/>
      <c r="H92" s="184"/>
      <c r="I92" s="177">
        <f>I42+I100</f>
        <v>0</v>
      </c>
      <c r="J92" s="177">
        <f t="shared" ref="J92:AC92" si="42">J42+J100</f>
        <v>0</v>
      </c>
      <c r="K92" s="177">
        <f t="shared" si="42"/>
        <v>0</v>
      </c>
      <c r="L92" s="177">
        <f t="shared" si="42"/>
        <v>0</v>
      </c>
      <c r="M92" s="177">
        <f t="shared" si="42"/>
        <v>0</v>
      </c>
      <c r="N92" s="177">
        <f t="shared" si="42"/>
        <v>0</v>
      </c>
      <c r="O92" s="177">
        <f t="shared" si="42"/>
        <v>0</v>
      </c>
      <c r="P92" s="177">
        <f t="shared" si="42"/>
        <v>0</v>
      </c>
      <c r="Q92" s="177">
        <f t="shared" si="42"/>
        <v>0</v>
      </c>
      <c r="R92" s="177">
        <f>R42+R100</f>
        <v>0</v>
      </c>
      <c r="S92" s="177">
        <f t="shared" si="42"/>
        <v>0</v>
      </c>
      <c r="T92" s="177">
        <f t="shared" si="42"/>
        <v>0</v>
      </c>
      <c r="U92" s="177">
        <f t="shared" si="42"/>
        <v>0</v>
      </c>
      <c r="V92" s="177">
        <f t="shared" si="42"/>
        <v>0</v>
      </c>
      <c r="W92" s="177">
        <f t="shared" si="42"/>
        <v>0</v>
      </c>
      <c r="X92" s="177">
        <f t="shared" si="42"/>
        <v>0</v>
      </c>
      <c r="Y92" s="177">
        <f t="shared" si="42"/>
        <v>0</v>
      </c>
      <c r="Z92" s="177">
        <f t="shared" si="42"/>
        <v>0</v>
      </c>
      <c r="AA92" s="177">
        <f t="shared" si="42"/>
        <v>0</v>
      </c>
      <c r="AB92" s="177">
        <f t="shared" si="42"/>
        <v>0</v>
      </c>
      <c r="AC92" s="177">
        <f t="shared" si="42"/>
        <v>0</v>
      </c>
      <c r="AE92" s="19"/>
      <c r="AF92" s="19"/>
      <c r="AG92" s="19"/>
      <c r="AH92" s="19"/>
      <c r="AI92" s="19"/>
      <c r="AR92" s="19"/>
      <c r="AS92" s="19"/>
    </row>
    <row r="93" spans="1:45" s="10" customFormat="1" ht="45" customHeight="1" outlineLevel="1" x14ac:dyDescent="0.2">
      <c r="A93" s="173" t="s">
        <v>87</v>
      </c>
      <c r="B93" s="179"/>
      <c r="C93" s="179"/>
      <c r="D93" s="179"/>
      <c r="E93" s="178">
        <f t="shared" si="41"/>
        <v>0</v>
      </c>
      <c r="F93" s="176"/>
      <c r="G93" s="176"/>
      <c r="H93" s="184"/>
      <c r="I93" s="177">
        <f>I45+I96</f>
        <v>0</v>
      </c>
      <c r="J93" s="177">
        <f t="shared" ref="J93:AC93" si="43">J45+J96</f>
        <v>0</v>
      </c>
      <c r="K93" s="177">
        <f t="shared" si="43"/>
        <v>0</v>
      </c>
      <c r="L93" s="177">
        <f t="shared" si="43"/>
        <v>0</v>
      </c>
      <c r="M93" s="177">
        <f t="shared" si="43"/>
        <v>0</v>
      </c>
      <c r="N93" s="177">
        <f t="shared" si="43"/>
        <v>0</v>
      </c>
      <c r="O93" s="177">
        <f t="shared" si="43"/>
        <v>0</v>
      </c>
      <c r="P93" s="177">
        <f t="shared" si="43"/>
        <v>0</v>
      </c>
      <c r="Q93" s="177">
        <f t="shared" si="43"/>
        <v>0</v>
      </c>
      <c r="R93" s="177">
        <f t="shared" si="43"/>
        <v>0</v>
      </c>
      <c r="S93" s="177">
        <f t="shared" si="43"/>
        <v>0</v>
      </c>
      <c r="T93" s="177">
        <f t="shared" si="43"/>
        <v>0</v>
      </c>
      <c r="U93" s="177">
        <f t="shared" si="43"/>
        <v>0</v>
      </c>
      <c r="V93" s="177">
        <f t="shared" si="43"/>
        <v>0</v>
      </c>
      <c r="W93" s="177">
        <f t="shared" si="43"/>
        <v>0</v>
      </c>
      <c r="X93" s="177">
        <f t="shared" si="43"/>
        <v>0</v>
      </c>
      <c r="Y93" s="177">
        <f t="shared" si="43"/>
        <v>0</v>
      </c>
      <c r="Z93" s="177">
        <f t="shared" si="43"/>
        <v>0</v>
      </c>
      <c r="AA93" s="177">
        <f t="shared" si="43"/>
        <v>0</v>
      </c>
      <c r="AB93" s="177">
        <f t="shared" si="43"/>
        <v>0</v>
      </c>
      <c r="AC93" s="177">
        <f t="shared" si="43"/>
        <v>0</v>
      </c>
      <c r="AE93" s="19"/>
      <c r="AF93" s="19"/>
      <c r="AG93" s="19"/>
      <c r="AH93" s="19"/>
      <c r="AI93" s="19"/>
      <c r="AR93" s="19"/>
      <c r="AS93" s="19"/>
    </row>
    <row r="94" spans="1:45" s="10" customFormat="1" ht="37.5" customHeight="1" outlineLevel="1" x14ac:dyDescent="0.2">
      <c r="A94" s="173" t="s">
        <v>139</v>
      </c>
      <c r="B94" s="179"/>
      <c r="C94" s="179"/>
      <c r="D94" s="179"/>
      <c r="E94" s="178">
        <f t="shared" si="41"/>
        <v>0</v>
      </c>
      <c r="F94" s="176"/>
      <c r="G94" s="176"/>
      <c r="H94" s="184"/>
      <c r="I94" s="177">
        <f>I97</f>
        <v>0</v>
      </c>
      <c r="J94" s="177">
        <f t="shared" ref="J94:AC94" si="44">J97</f>
        <v>0</v>
      </c>
      <c r="K94" s="177">
        <f t="shared" si="44"/>
        <v>0</v>
      </c>
      <c r="L94" s="177">
        <f t="shared" si="44"/>
        <v>0</v>
      </c>
      <c r="M94" s="177">
        <f t="shared" si="44"/>
        <v>0</v>
      </c>
      <c r="N94" s="177">
        <f t="shared" si="44"/>
        <v>0</v>
      </c>
      <c r="O94" s="177">
        <f t="shared" si="44"/>
        <v>0</v>
      </c>
      <c r="P94" s="177">
        <f t="shared" si="44"/>
        <v>0</v>
      </c>
      <c r="Q94" s="177">
        <f t="shared" si="44"/>
        <v>0</v>
      </c>
      <c r="R94" s="177">
        <f t="shared" si="44"/>
        <v>0</v>
      </c>
      <c r="S94" s="177">
        <f t="shared" si="44"/>
        <v>0</v>
      </c>
      <c r="T94" s="177">
        <f t="shared" si="44"/>
        <v>0</v>
      </c>
      <c r="U94" s="177">
        <f t="shared" si="44"/>
        <v>0</v>
      </c>
      <c r="V94" s="177">
        <f t="shared" si="44"/>
        <v>0</v>
      </c>
      <c r="W94" s="177">
        <f t="shared" si="44"/>
        <v>0</v>
      </c>
      <c r="X94" s="177">
        <f t="shared" si="44"/>
        <v>0</v>
      </c>
      <c r="Y94" s="177">
        <f t="shared" si="44"/>
        <v>0</v>
      </c>
      <c r="Z94" s="177">
        <f t="shared" si="44"/>
        <v>0</v>
      </c>
      <c r="AA94" s="177">
        <f t="shared" si="44"/>
        <v>0</v>
      </c>
      <c r="AB94" s="177">
        <f t="shared" si="44"/>
        <v>0</v>
      </c>
      <c r="AC94" s="177">
        <f t="shared" si="44"/>
        <v>0</v>
      </c>
      <c r="AE94" s="19"/>
      <c r="AF94" s="19"/>
      <c r="AG94" s="19"/>
      <c r="AH94" s="19"/>
      <c r="AI94" s="19"/>
      <c r="AR94" s="19"/>
      <c r="AS94" s="19"/>
    </row>
    <row r="95" spans="1:45" s="10" customFormat="1" ht="43.5" customHeight="1" outlineLevel="1" x14ac:dyDescent="0.2">
      <c r="A95" s="173" t="s">
        <v>140</v>
      </c>
      <c r="B95" s="179"/>
      <c r="C95" s="179"/>
      <c r="D95" s="179"/>
      <c r="E95" s="178">
        <f t="shared" si="41"/>
        <v>0</v>
      </c>
      <c r="F95" s="176"/>
      <c r="G95" s="176"/>
      <c r="H95" s="184"/>
      <c r="I95" s="177">
        <f>I46+I98</f>
        <v>0</v>
      </c>
      <c r="J95" s="177">
        <f t="shared" ref="J95:AC95" si="45">J46+J98</f>
        <v>0</v>
      </c>
      <c r="K95" s="177">
        <f t="shared" si="45"/>
        <v>0</v>
      </c>
      <c r="L95" s="177">
        <f t="shared" si="45"/>
        <v>0</v>
      </c>
      <c r="M95" s="177">
        <f t="shared" si="45"/>
        <v>0</v>
      </c>
      <c r="N95" s="177">
        <f t="shared" si="45"/>
        <v>0</v>
      </c>
      <c r="O95" s="177">
        <f t="shared" si="45"/>
        <v>0</v>
      </c>
      <c r="P95" s="177">
        <f t="shared" si="45"/>
        <v>0</v>
      </c>
      <c r="Q95" s="177">
        <f t="shared" si="45"/>
        <v>0</v>
      </c>
      <c r="R95" s="177">
        <f t="shared" si="45"/>
        <v>0</v>
      </c>
      <c r="S95" s="177">
        <f t="shared" si="45"/>
        <v>0</v>
      </c>
      <c r="T95" s="177">
        <f t="shared" si="45"/>
        <v>0</v>
      </c>
      <c r="U95" s="177">
        <f t="shared" si="45"/>
        <v>0</v>
      </c>
      <c r="V95" s="177">
        <f t="shared" si="45"/>
        <v>0</v>
      </c>
      <c r="W95" s="177">
        <f t="shared" si="45"/>
        <v>0</v>
      </c>
      <c r="X95" s="177">
        <f t="shared" si="45"/>
        <v>0</v>
      </c>
      <c r="Y95" s="177">
        <f t="shared" si="45"/>
        <v>0</v>
      </c>
      <c r="Z95" s="177">
        <f t="shared" si="45"/>
        <v>0</v>
      </c>
      <c r="AA95" s="177">
        <f t="shared" si="45"/>
        <v>0</v>
      </c>
      <c r="AB95" s="177">
        <f t="shared" si="45"/>
        <v>0</v>
      </c>
      <c r="AC95" s="177">
        <f t="shared" si="45"/>
        <v>0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201</v>
      </c>
      <c r="B96" s="179"/>
      <c r="C96" s="179"/>
      <c r="D96" s="179"/>
      <c r="E96" s="178">
        <f t="shared" si="41"/>
        <v>0</v>
      </c>
      <c r="F96" s="176"/>
      <c r="G96" s="176"/>
      <c r="H96" s="184"/>
      <c r="I96" s="193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202</v>
      </c>
      <c r="B97" s="179"/>
      <c r="C97" s="179"/>
      <c r="D97" s="179"/>
      <c r="E97" s="178">
        <f t="shared" si="41"/>
        <v>0</v>
      </c>
      <c r="F97" s="176"/>
      <c r="G97" s="176"/>
      <c r="H97" s="184"/>
      <c r="I97" s="193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203</v>
      </c>
      <c r="B98" s="179"/>
      <c r="C98" s="179"/>
      <c r="D98" s="179"/>
      <c r="E98" s="178">
        <f t="shared" si="41"/>
        <v>0</v>
      </c>
      <c r="F98" s="176"/>
      <c r="G98" s="176"/>
      <c r="H98" s="184"/>
      <c r="I98" s="193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204</v>
      </c>
      <c r="B99" s="179"/>
      <c r="C99" s="179"/>
      <c r="D99" s="179"/>
      <c r="E99" s="178">
        <f t="shared" si="41"/>
        <v>0</v>
      </c>
      <c r="F99" s="176"/>
      <c r="G99" s="176"/>
      <c r="H99" s="184"/>
      <c r="I99" s="193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205</v>
      </c>
      <c r="B100" s="179"/>
      <c r="C100" s="179"/>
      <c r="D100" s="179"/>
      <c r="E100" s="178">
        <f t="shared" si="41"/>
        <v>0</v>
      </c>
      <c r="F100" s="176"/>
      <c r="G100" s="176"/>
      <c r="H100" s="184"/>
      <c r="I100" s="195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196"/>
      <c r="AC100" s="196"/>
      <c r="AE100" s="19"/>
      <c r="AF100" s="19"/>
      <c r="AG100" s="19"/>
      <c r="AH100" s="19"/>
      <c r="AI100" s="19"/>
      <c r="AR100" s="19"/>
      <c r="AS100" s="19"/>
    </row>
    <row r="101" spans="1:48" s="44" customFormat="1" ht="34.9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41"/>
        <v>0</v>
      </c>
      <c r="F101" s="176"/>
      <c r="G101" s="176"/>
      <c r="H101" s="184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41"/>
        <v>0</v>
      </c>
      <c r="F102" s="176"/>
      <c r="G102" s="176"/>
      <c r="H102" s="184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9"/>
      <c r="V102" s="177"/>
      <c r="W102" s="177"/>
      <c r="X102" s="177"/>
      <c r="Y102" s="177"/>
      <c r="Z102" s="177"/>
      <c r="AA102" s="177"/>
      <c r="AB102" s="197"/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41"/>
        <v>0</v>
      </c>
      <c r="F103" s="176">
        <f>E103/B103</f>
        <v>0</v>
      </c>
      <c r="G103" s="176"/>
      <c r="H103" s="184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98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x14ac:dyDescent="0.2">
      <c r="A104" s="169" t="s">
        <v>86</v>
      </c>
      <c r="B104" s="199">
        <v>293501</v>
      </c>
      <c r="C104" s="200">
        <v>285548</v>
      </c>
      <c r="D104" s="200">
        <v>284098</v>
      </c>
      <c r="E104" s="200">
        <f>SUM(I104:AC104)</f>
        <v>0</v>
      </c>
      <c r="F104" s="201">
        <f>E104/B104</f>
        <v>0</v>
      </c>
      <c r="G104" s="201">
        <f>E104/C104</f>
        <v>0</v>
      </c>
      <c r="H104" s="202"/>
      <c r="I104" s="222"/>
      <c r="J104" s="207"/>
      <c r="K104" s="207"/>
      <c r="L104" s="207"/>
      <c r="M104" s="222"/>
      <c r="N104" s="222"/>
      <c r="O104" s="222"/>
      <c r="P104" s="222"/>
      <c r="Q104" s="222"/>
      <c r="R104" s="263"/>
      <c r="S104" s="222"/>
      <c r="T104" s="222"/>
      <c r="U104" s="222"/>
      <c r="V104" s="222"/>
      <c r="W104" s="222"/>
      <c r="X104" s="222"/>
      <c r="Y104" s="222"/>
      <c r="Z104" s="222"/>
      <c r="AA104" s="222"/>
      <c r="AB104" s="222"/>
      <c r="AC104" s="222"/>
      <c r="AD104" s="41"/>
      <c r="AE104" s="42" t="e">
        <f>X104/E104</f>
        <v>#DIV/0!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0</v>
      </c>
      <c r="F105" s="201">
        <f t="shared" ref="F105:F106" si="46">E105/B105</f>
        <v>0</v>
      </c>
      <c r="G105" s="201"/>
      <c r="H105" s="202"/>
      <c r="I105" s="207">
        <f>I103-I102-I101</f>
        <v>0</v>
      </c>
      <c r="J105" s="207">
        <f t="shared" ref="J105:AC105" si="47">J103-J102-J101</f>
        <v>0</v>
      </c>
      <c r="K105" s="207">
        <f t="shared" si="47"/>
        <v>0</v>
      </c>
      <c r="L105" s="207">
        <f t="shared" si="47"/>
        <v>0</v>
      </c>
      <c r="M105" s="207">
        <f t="shared" si="47"/>
        <v>0</v>
      </c>
      <c r="N105" s="207">
        <f t="shared" si="47"/>
        <v>0</v>
      </c>
      <c r="O105" s="207">
        <f t="shared" si="47"/>
        <v>0</v>
      </c>
      <c r="P105" s="207">
        <f t="shared" si="47"/>
        <v>0</v>
      </c>
      <c r="Q105" s="207">
        <f t="shared" si="47"/>
        <v>0</v>
      </c>
      <c r="R105" s="207">
        <f>R103-R102-R101</f>
        <v>0</v>
      </c>
      <c r="S105" s="207">
        <f t="shared" si="47"/>
        <v>0</v>
      </c>
      <c r="T105" s="207">
        <f t="shared" si="47"/>
        <v>0</v>
      </c>
      <c r="U105" s="207">
        <f t="shared" si="47"/>
        <v>0</v>
      </c>
      <c r="V105" s="207">
        <f t="shared" si="47"/>
        <v>0</v>
      </c>
      <c r="W105" s="207">
        <f t="shared" si="47"/>
        <v>0</v>
      </c>
      <c r="X105" s="207">
        <f t="shared" si="47"/>
        <v>0</v>
      </c>
      <c r="Y105" s="207">
        <f t="shared" si="47"/>
        <v>0</v>
      </c>
      <c r="Z105" s="207">
        <f t="shared" si="47"/>
        <v>0</v>
      </c>
      <c r="AA105" s="207">
        <f t="shared" si="47"/>
        <v>0</v>
      </c>
      <c r="AB105" s="207">
        <f t="shared" si="47"/>
        <v>0</v>
      </c>
      <c r="AC105" s="207">
        <f t="shared" si="47"/>
        <v>0</v>
      </c>
      <c r="AE105" s="42" t="e">
        <f t="shared" ref="AE105:AE186" si="48">X105/E105</f>
        <v>#DIV/0!</v>
      </c>
      <c r="AF105" s="19"/>
      <c r="AG105" s="19"/>
      <c r="AH105" s="19"/>
      <c r="AI105" s="19"/>
      <c r="AR105" s="19"/>
      <c r="AS105" s="19"/>
    </row>
    <row r="106" spans="1:48" s="10" customFormat="1" ht="48" customHeight="1" x14ac:dyDescent="0.2">
      <c r="A106" s="171" t="s">
        <v>163</v>
      </c>
      <c r="B106" s="205">
        <v>0.98499999999999999</v>
      </c>
      <c r="C106" s="205"/>
      <c r="D106" s="205"/>
      <c r="E106" s="206" t="e">
        <f t="shared" ref="E106" si="49">E104/E105</f>
        <v>#DIV/0!</v>
      </c>
      <c r="F106" s="201" t="e">
        <f t="shared" si="46"/>
        <v>#DIV/0!</v>
      </c>
      <c r="G106" s="201"/>
      <c r="H106" s="206"/>
      <c r="I106" s="235" t="e">
        <f>I104/I105</f>
        <v>#DIV/0!</v>
      </c>
      <c r="J106" s="235" t="e">
        <f>J104/J105</f>
        <v>#DIV/0!</v>
      </c>
      <c r="K106" s="235" t="e">
        <f t="shared" ref="K106:AC106" si="50">K104/K105</f>
        <v>#DIV/0!</v>
      </c>
      <c r="L106" s="235" t="e">
        <f t="shared" si="50"/>
        <v>#DIV/0!</v>
      </c>
      <c r="M106" s="235" t="e">
        <f t="shared" si="50"/>
        <v>#DIV/0!</v>
      </c>
      <c r="N106" s="235" t="e">
        <f t="shared" si="50"/>
        <v>#DIV/0!</v>
      </c>
      <c r="O106" s="235" t="e">
        <f t="shared" si="50"/>
        <v>#DIV/0!</v>
      </c>
      <c r="P106" s="235" t="e">
        <f t="shared" si="50"/>
        <v>#DIV/0!</v>
      </c>
      <c r="Q106" s="235" t="e">
        <f>Q104/Q105</f>
        <v>#DIV/0!</v>
      </c>
      <c r="R106" s="235" t="e">
        <f t="shared" si="50"/>
        <v>#DIV/0!</v>
      </c>
      <c r="S106" s="235" t="e">
        <f t="shared" si="50"/>
        <v>#DIV/0!</v>
      </c>
      <c r="T106" s="235" t="e">
        <f t="shared" si="50"/>
        <v>#DIV/0!</v>
      </c>
      <c r="U106" s="235" t="e">
        <f t="shared" si="50"/>
        <v>#DIV/0!</v>
      </c>
      <c r="V106" s="235" t="e">
        <f t="shared" si="50"/>
        <v>#DIV/0!</v>
      </c>
      <c r="W106" s="235" t="e">
        <f t="shared" si="50"/>
        <v>#DIV/0!</v>
      </c>
      <c r="X106" s="235" t="e">
        <f>X104/X105</f>
        <v>#DIV/0!</v>
      </c>
      <c r="Y106" s="235" t="e">
        <f t="shared" si="50"/>
        <v>#DIV/0!</v>
      </c>
      <c r="Z106" s="235" t="e">
        <f t="shared" si="50"/>
        <v>#DIV/0!</v>
      </c>
      <c r="AA106" s="235" t="e">
        <f t="shared" si="50"/>
        <v>#DIV/0!</v>
      </c>
      <c r="AB106" s="235" t="e">
        <f>AB104/AB105</f>
        <v>#DIV/0!</v>
      </c>
      <c r="AC106" s="235" t="e">
        <f t="shared" si="50"/>
        <v>#DIV/0!</v>
      </c>
      <c r="AE106" s="42" t="e">
        <f t="shared" si="48"/>
        <v>#DIV/0!</v>
      </c>
      <c r="AF106" s="19"/>
      <c r="AG106" s="19"/>
      <c r="AH106" s="19"/>
      <c r="AI106" s="19"/>
      <c r="AR106" s="19"/>
      <c r="AS106" s="19"/>
    </row>
    <row r="107" spans="1:48" s="10" customFormat="1" ht="48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0</v>
      </c>
      <c r="F107" s="213">
        <f>E107/B107</f>
        <v>0</v>
      </c>
      <c r="G107" s="201"/>
      <c r="H107" s="202"/>
      <c r="I107" s="207">
        <f>I105-I104</f>
        <v>0</v>
      </c>
      <c r="J107" s="207">
        <f t="shared" ref="J107:AC107" si="51">J105-J104</f>
        <v>0</v>
      </c>
      <c r="K107" s="207">
        <f t="shared" si="51"/>
        <v>0</v>
      </c>
      <c r="L107" s="207">
        <f t="shared" si="51"/>
        <v>0</v>
      </c>
      <c r="M107" s="207">
        <f t="shared" si="51"/>
        <v>0</v>
      </c>
      <c r="N107" s="207">
        <f t="shared" si="51"/>
        <v>0</v>
      </c>
      <c r="O107" s="207">
        <f t="shared" si="51"/>
        <v>0</v>
      </c>
      <c r="P107" s="207">
        <f t="shared" si="51"/>
        <v>0</v>
      </c>
      <c r="Q107" s="207">
        <f t="shared" si="51"/>
        <v>0</v>
      </c>
      <c r="R107" s="207">
        <f t="shared" si="51"/>
        <v>0</v>
      </c>
      <c r="S107" s="207">
        <f t="shared" si="51"/>
        <v>0</v>
      </c>
      <c r="T107" s="207">
        <f t="shared" si="51"/>
        <v>0</v>
      </c>
      <c r="U107" s="207">
        <f t="shared" si="51"/>
        <v>0</v>
      </c>
      <c r="V107" s="207">
        <f t="shared" si="51"/>
        <v>0</v>
      </c>
      <c r="W107" s="207">
        <f t="shared" si="51"/>
        <v>0</v>
      </c>
      <c r="X107" s="207">
        <f t="shared" si="51"/>
        <v>0</v>
      </c>
      <c r="Y107" s="207">
        <f t="shared" si="51"/>
        <v>0</v>
      </c>
      <c r="Z107" s="207">
        <f t="shared" si="51"/>
        <v>0</v>
      </c>
      <c r="AA107" s="207">
        <f t="shared" si="51"/>
        <v>0</v>
      </c>
      <c r="AB107" s="207">
        <f t="shared" si="51"/>
        <v>0</v>
      </c>
      <c r="AC107" s="207">
        <f t="shared" si="51"/>
        <v>0</v>
      </c>
      <c r="AD107" s="41"/>
      <c r="AE107" s="42" t="e">
        <f t="shared" si="48"/>
        <v>#DIV/0!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hidden="1" customHeight="1" x14ac:dyDescent="0.2">
      <c r="A108" s="170" t="s">
        <v>87</v>
      </c>
      <c r="B108" s="203">
        <v>161294</v>
      </c>
      <c r="C108" s="200">
        <v>161250</v>
      </c>
      <c r="D108" s="200"/>
      <c r="E108" s="203">
        <f t="shared" si="41"/>
        <v>160953.1</v>
      </c>
      <c r="F108" s="213">
        <f>E108/B108</f>
        <v>0.99788646818852533</v>
      </c>
      <c r="G108" s="201">
        <f t="shared" ref="G108:G185" si="52">E108/C108</f>
        <v>0.99815875968992251</v>
      </c>
      <c r="H108" s="202">
        <v>21</v>
      </c>
      <c r="I108" s="207">
        <v>18421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8"/>
        <v>3.5395404002780934E-2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151341.20000000001</v>
      </c>
    </row>
    <row r="109" spans="1:48" s="10" customFormat="1" ht="50.25" hidden="1" customHeight="1" x14ac:dyDescent="0.2">
      <c r="A109" s="170" t="s">
        <v>88</v>
      </c>
      <c r="B109" s="203">
        <v>9603</v>
      </c>
      <c r="C109" s="200">
        <v>7568</v>
      </c>
      <c r="D109" s="200"/>
      <c r="E109" s="203">
        <f t="shared" si="41"/>
        <v>7116.4</v>
      </c>
      <c r="F109" s="213">
        <f>E109/B109</f>
        <v>0.74106008538998225</v>
      </c>
      <c r="G109" s="201">
        <f t="shared" si="52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8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53">B109-AP109</f>
        <v>8365</v>
      </c>
    </row>
    <row r="110" spans="1:48" s="10" customFormat="1" ht="50.25" hidden="1" customHeight="1" x14ac:dyDescent="0.2">
      <c r="A110" s="170" t="s">
        <v>228</v>
      </c>
      <c r="B110" s="203"/>
      <c r="C110" s="200">
        <v>7568</v>
      </c>
      <c r="D110" s="200"/>
      <c r="E110" s="203">
        <f t="shared" si="41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227</v>
      </c>
      <c r="B111" s="203"/>
      <c r="C111" s="200"/>
      <c r="D111" s="200"/>
      <c r="E111" s="204">
        <f>E109/E110*100</f>
        <v>95.74061617112875</v>
      </c>
      <c r="F111" s="204" t="e">
        <f t="shared" ref="F111:AC111" si="54">F109/F110*100</f>
        <v>#DIV/0!</v>
      </c>
      <c r="G111" s="204" t="e">
        <f t="shared" si="54"/>
        <v>#DIV/0!</v>
      </c>
      <c r="H111" s="204" t="e">
        <f t="shared" si="54"/>
        <v>#DIV/0!</v>
      </c>
      <c r="I111" s="208">
        <f t="shared" si="54"/>
        <v>100</v>
      </c>
      <c r="J111" s="208">
        <f t="shared" si="54"/>
        <v>85.714285714285708</v>
      </c>
      <c r="K111" s="208">
        <f t="shared" si="54"/>
        <v>0</v>
      </c>
      <c r="L111" s="208">
        <f t="shared" si="54"/>
        <v>34.336099585062243</v>
      </c>
      <c r="M111" s="208">
        <f t="shared" si="54"/>
        <v>0</v>
      </c>
      <c r="N111" s="208">
        <f t="shared" si="54"/>
        <v>100</v>
      </c>
      <c r="O111" s="208">
        <f t="shared" si="54"/>
        <v>203.7344398340249</v>
      </c>
      <c r="P111" s="208">
        <f t="shared" si="54"/>
        <v>100</v>
      </c>
      <c r="Q111" s="208" t="e">
        <f t="shared" si="54"/>
        <v>#DIV/0!</v>
      </c>
      <c r="R111" s="208">
        <f t="shared" si="54"/>
        <v>100.39603960396039</v>
      </c>
      <c r="S111" s="208">
        <f t="shared" si="54"/>
        <v>100</v>
      </c>
      <c r="T111" s="208">
        <f t="shared" si="54"/>
        <v>100</v>
      </c>
      <c r="U111" s="208">
        <f t="shared" si="54"/>
        <v>0</v>
      </c>
      <c r="V111" s="208" t="e">
        <f t="shared" si="54"/>
        <v>#DIV/0!</v>
      </c>
      <c r="W111" s="208">
        <f t="shared" si="54"/>
        <v>100</v>
      </c>
      <c r="X111" s="208">
        <f t="shared" si="54"/>
        <v>100</v>
      </c>
      <c r="Y111" s="208" t="e">
        <f t="shared" si="54"/>
        <v>#DIV/0!</v>
      </c>
      <c r="Z111" s="208">
        <f t="shared" si="54"/>
        <v>100</v>
      </c>
      <c r="AA111" s="208">
        <f t="shared" si="54"/>
        <v>100</v>
      </c>
      <c r="AB111" s="208">
        <f t="shared" si="54"/>
        <v>100</v>
      </c>
      <c r="AC111" s="208">
        <f t="shared" si="54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hidden="1" customHeight="1" x14ac:dyDescent="0.2">
      <c r="A112" s="170" t="s">
        <v>89</v>
      </c>
      <c r="B112" s="203">
        <v>91560</v>
      </c>
      <c r="C112" s="200">
        <v>76549</v>
      </c>
      <c r="D112" s="200"/>
      <c r="E112" s="203">
        <f t="shared" si="41"/>
        <v>71913.299999999988</v>
      </c>
      <c r="F112" s="213">
        <f>E112/B112</f>
        <v>0.78542267365661844</v>
      </c>
      <c r="G112" s="201">
        <f t="shared" si="52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8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53"/>
        <v>90009</v>
      </c>
    </row>
    <row r="113" spans="1:48" s="10" customFormat="1" ht="30" hidden="1" customHeight="1" x14ac:dyDescent="0.2">
      <c r="A113" s="170" t="s">
        <v>229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227</v>
      </c>
      <c r="B114" s="203"/>
      <c r="C114" s="200"/>
      <c r="D114" s="200"/>
      <c r="E114" s="208" t="e">
        <f t="shared" ref="E114:AB114" si="55">E112/E113*100</f>
        <v>#DIV/0!</v>
      </c>
      <c r="F114" s="208" t="e">
        <f t="shared" si="55"/>
        <v>#DIV/0!</v>
      </c>
      <c r="G114" s="208" t="e">
        <f t="shared" si="55"/>
        <v>#DIV/0!</v>
      </c>
      <c r="H114" s="208" t="e">
        <f t="shared" si="55"/>
        <v>#DIV/0!</v>
      </c>
      <c r="I114" s="208">
        <f t="shared" si="55"/>
        <v>100</v>
      </c>
      <c r="J114" s="208">
        <f t="shared" si="55"/>
        <v>97.579864472410463</v>
      </c>
      <c r="K114" s="208">
        <f t="shared" si="55"/>
        <v>105.16586040082929</v>
      </c>
      <c r="L114" s="208">
        <f t="shared" si="55"/>
        <v>99.9859075535513</v>
      </c>
      <c r="M114" s="208">
        <f t="shared" si="55"/>
        <v>99.449136981270655</v>
      </c>
      <c r="N114" s="208">
        <f t="shared" si="55"/>
        <v>123.54804646251321</v>
      </c>
      <c r="O114" s="208">
        <f t="shared" si="55"/>
        <v>100</v>
      </c>
      <c r="P114" s="208">
        <f t="shared" si="55"/>
        <v>104.09330985915493</v>
      </c>
      <c r="Q114" s="208">
        <f t="shared" si="55"/>
        <v>84.491978609625676</v>
      </c>
      <c r="R114" s="208">
        <f t="shared" si="55"/>
        <v>98.831572405220641</v>
      </c>
      <c r="S114" s="208">
        <f t="shared" si="55"/>
        <v>100</v>
      </c>
      <c r="T114" s="208">
        <f t="shared" si="55"/>
        <v>76.047430830039531</v>
      </c>
      <c r="U114" s="208">
        <f t="shared" si="55"/>
        <v>72.912621359223309</v>
      </c>
      <c r="V114" s="208">
        <f t="shared" si="55"/>
        <v>121.1352657004831</v>
      </c>
      <c r="W114" s="208">
        <f t="shared" si="55"/>
        <v>99.252615844544096</v>
      </c>
      <c r="X114" s="208">
        <f t="shared" si="55"/>
        <v>99.077138849929867</v>
      </c>
      <c r="Y114" s="208">
        <f t="shared" si="55"/>
        <v>0</v>
      </c>
      <c r="Z114" s="208">
        <f t="shared" si="55"/>
        <v>100</v>
      </c>
      <c r="AA114" s="208">
        <f t="shared" si="55"/>
        <v>97.503256621797647</v>
      </c>
      <c r="AB114" s="208">
        <f t="shared" si="55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hidden="1" customHeight="1" x14ac:dyDescent="0.2">
      <c r="A115" s="170" t="s">
        <v>90</v>
      </c>
      <c r="B115" s="203">
        <v>2364</v>
      </c>
      <c r="C115" s="200">
        <v>1010</v>
      </c>
      <c r="D115" s="200"/>
      <c r="E115" s="200">
        <f>SUM(I115:AC115)</f>
        <v>783</v>
      </c>
      <c r="F115" s="213">
        <f t="shared" ref="F115:F128" si="56">E115/B115</f>
        <v>0.33121827411167515</v>
      </c>
      <c r="G115" s="201">
        <f t="shared" si="52"/>
        <v>0.77524752475247527</v>
      </c>
      <c r="H115" s="202">
        <v>8</v>
      </c>
      <c r="I115" s="209">
        <v>224</v>
      </c>
      <c r="J115" s="209">
        <v>15</v>
      </c>
      <c r="K115" s="209">
        <v>173</v>
      </c>
      <c r="L115" s="209">
        <v>1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8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230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227</v>
      </c>
      <c r="B117" s="203"/>
      <c r="C117" s="200"/>
      <c r="D117" s="200"/>
      <c r="E117" s="211" t="e">
        <f>E115/E116*100</f>
        <v>#DIV/0!</v>
      </c>
      <c r="F117" s="204" t="e">
        <f t="shared" ref="F117:AD117" si="57">F115/F116*100</f>
        <v>#DIV/0!</v>
      </c>
      <c r="G117" s="211" t="e">
        <f t="shared" si="57"/>
        <v>#DIV/0!</v>
      </c>
      <c r="H117" s="211" t="e">
        <f t="shared" si="57"/>
        <v>#DIV/0!</v>
      </c>
      <c r="I117" s="263">
        <f t="shared" si="57"/>
        <v>100</v>
      </c>
      <c r="J117" s="263">
        <f t="shared" si="57"/>
        <v>62.5</v>
      </c>
      <c r="K117" s="263">
        <f t="shared" si="57"/>
        <v>100</v>
      </c>
      <c r="L117" s="263">
        <f t="shared" si="57"/>
        <v>2</v>
      </c>
      <c r="M117" s="263" t="e">
        <f t="shared" si="57"/>
        <v>#DIV/0!</v>
      </c>
      <c r="N117" s="263" t="e">
        <f t="shared" si="57"/>
        <v>#DIV/0!</v>
      </c>
      <c r="O117" s="263" t="e">
        <f t="shared" si="57"/>
        <v>#DIV/0!</v>
      </c>
      <c r="P117" s="263" t="e">
        <f t="shared" si="57"/>
        <v>#DIV/0!</v>
      </c>
      <c r="Q117" s="263" t="e">
        <f t="shared" si="57"/>
        <v>#DIV/0!</v>
      </c>
      <c r="R117" s="263">
        <f t="shared" si="57"/>
        <v>100</v>
      </c>
      <c r="S117" s="263" t="e">
        <f t="shared" si="57"/>
        <v>#DIV/0!</v>
      </c>
      <c r="T117" s="263">
        <f t="shared" si="57"/>
        <v>0</v>
      </c>
      <c r="U117" s="263" t="e">
        <f t="shared" si="57"/>
        <v>#DIV/0!</v>
      </c>
      <c r="V117" s="263">
        <f t="shared" si="57"/>
        <v>0</v>
      </c>
      <c r="W117" s="263" t="e">
        <f t="shared" si="57"/>
        <v>#DIV/0!</v>
      </c>
      <c r="X117" s="263" t="e">
        <f t="shared" si="57"/>
        <v>#DIV/0!</v>
      </c>
      <c r="Y117" s="263">
        <f t="shared" si="57"/>
        <v>0</v>
      </c>
      <c r="Z117" s="263">
        <f t="shared" si="57"/>
        <v>100</v>
      </c>
      <c r="AA117" s="263" t="e">
        <f t="shared" si="57"/>
        <v>#DIV/0!</v>
      </c>
      <c r="AB117" s="263">
        <f t="shared" si="57"/>
        <v>100</v>
      </c>
      <c r="AC117" s="263" t="e">
        <f t="shared" si="57"/>
        <v>#DIV/0!</v>
      </c>
      <c r="AD117" s="8" t="e">
        <f t="shared" si="57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hidden="1" customHeight="1" x14ac:dyDescent="0.2">
      <c r="A118" s="170" t="s">
        <v>192</v>
      </c>
      <c r="B118" s="203">
        <v>1773</v>
      </c>
      <c r="C118" s="200">
        <v>944</v>
      </c>
      <c r="D118" s="200"/>
      <c r="E118" s="200">
        <f t="shared" si="41"/>
        <v>1015</v>
      </c>
      <c r="F118" s="213">
        <f t="shared" si="56"/>
        <v>0.57247602932882125</v>
      </c>
      <c r="G118" s="201">
        <f t="shared" si="52"/>
        <v>1.0752118644067796</v>
      </c>
      <c r="H118" s="202">
        <v>6</v>
      </c>
      <c r="I118" s="212">
        <v>265</v>
      </c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>
        <v>160</v>
      </c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8"/>
        <v>0.19704433497536947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231</v>
      </c>
      <c r="B119" s="200"/>
      <c r="C119" s="200">
        <v>944</v>
      </c>
      <c r="D119" s="200"/>
      <c r="E119" s="200">
        <f t="shared" si="41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227</v>
      </c>
      <c r="B120" s="200"/>
      <c r="C120" s="200"/>
      <c r="D120" s="200"/>
      <c r="E120" s="203">
        <f t="shared" ref="E120:AB120" si="58">E118/E119*100</f>
        <v>107.52118644067797</v>
      </c>
      <c r="F120" s="203" t="e">
        <f t="shared" si="58"/>
        <v>#DIV/0!</v>
      </c>
      <c r="G120" s="203" t="e">
        <f t="shared" si="58"/>
        <v>#DIV/0!</v>
      </c>
      <c r="H120" s="203" t="e">
        <f t="shared" si="58"/>
        <v>#DIV/0!</v>
      </c>
      <c r="I120" s="207">
        <f t="shared" si="58"/>
        <v>93.309859154929569</v>
      </c>
      <c r="J120" s="207" t="e">
        <f t="shared" si="58"/>
        <v>#DIV/0!</v>
      </c>
      <c r="K120" s="207">
        <f t="shared" si="58"/>
        <v>0</v>
      </c>
      <c r="L120" s="207">
        <f t="shared" si="58"/>
        <v>100</v>
      </c>
      <c r="M120" s="207" t="e">
        <f t="shared" si="58"/>
        <v>#DIV/0!</v>
      </c>
      <c r="N120" s="207" t="e">
        <f t="shared" si="58"/>
        <v>#DIV/0!</v>
      </c>
      <c r="O120" s="207" t="e">
        <f t="shared" si="58"/>
        <v>#DIV/0!</v>
      </c>
      <c r="P120" s="207" t="e">
        <f t="shared" si="58"/>
        <v>#DIV/0!</v>
      </c>
      <c r="Q120" s="207">
        <f t="shared" si="58"/>
        <v>100</v>
      </c>
      <c r="R120" s="207" t="e">
        <f t="shared" si="58"/>
        <v>#DIV/0!</v>
      </c>
      <c r="S120" s="207" t="e">
        <f t="shared" si="58"/>
        <v>#DIV/0!</v>
      </c>
      <c r="T120" s="207" t="e">
        <f t="shared" si="58"/>
        <v>#DIV/0!</v>
      </c>
      <c r="U120" s="207" t="e">
        <f t="shared" si="58"/>
        <v>#DIV/0!</v>
      </c>
      <c r="V120" s="207" t="e">
        <f t="shared" si="58"/>
        <v>#DIV/0!</v>
      </c>
      <c r="W120" s="207">
        <f t="shared" si="58"/>
        <v>0</v>
      </c>
      <c r="X120" s="207" t="e">
        <f t="shared" si="58"/>
        <v>#DIV/0!</v>
      </c>
      <c r="Y120" s="207">
        <f t="shared" si="58"/>
        <v>0</v>
      </c>
      <c r="Z120" s="207" t="e">
        <f t="shared" si="58"/>
        <v>#DIV/0!</v>
      </c>
      <c r="AA120" s="207" t="e">
        <f t="shared" si="58"/>
        <v>#DIV/0!</v>
      </c>
      <c r="AB120" s="207" t="e">
        <f t="shared" si="58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235</v>
      </c>
      <c r="B121" s="200"/>
      <c r="C121" s="200"/>
      <c r="D121" s="200"/>
      <c r="E121" s="200">
        <f t="shared" si="41"/>
        <v>-1558</v>
      </c>
      <c r="F121" s="203">
        <f>F105-F116-F119</f>
        <v>0</v>
      </c>
      <c r="G121" s="203">
        <f>G105-G116-G119</f>
        <v>0</v>
      </c>
      <c r="H121" s="203">
        <f>H105-H116-H119</f>
        <v>0</v>
      </c>
      <c r="I121" s="207">
        <f>I105-I116-I119</f>
        <v>-508</v>
      </c>
      <c r="J121" s="207">
        <f>J105-J116-J119</f>
        <v>-24</v>
      </c>
      <c r="K121" s="207">
        <f>K105-K116-K119+K115</f>
        <v>-50</v>
      </c>
      <c r="L121" s="207">
        <f t="shared" ref="L121:AA121" si="59">L105-L116-L119</f>
        <v>-250</v>
      </c>
      <c r="M121" s="207">
        <f t="shared" si="59"/>
        <v>0</v>
      </c>
      <c r="N121" s="207">
        <f t="shared" si="59"/>
        <v>0</v>
      </c>
      <c r="O121" s="207">
        <f t="shared" si="59"/>
        <v>0</v>
      </c>
      <c r="P121" s="207">
        <f t="shared" si="59"/>
        <v>0</v>
      </c>
      <c r="Q121" s="207">
        <f t="shared" si="59"/>
        <v>-110</v>
      </c>
      <c r="R121" s="207">
        <f t="shared" si="59"/>
        <v>-30</v>
      </c>
      <c r="S121" s="207">
        <f t="shared" si="59"/>
        <v>0</v>
      </c>
      <c r="T121" s="207">
        <f t="shared" si="59"/>
        <v>-30</v>
      </c>
      <c r="U121" s="207">
        <f t="shared" si="59"/>
        <v>0</v>
      </c>
      <c r="V121" s="207">
        <f t="shared" si="59"/>
        <v>-76</v>
      </c>
      <c r="W121" s="207">
        <f t="shared" si="59"/>
        <v>-225</v>
      </c>
      <c r="X121" s="207">
        <f t="shared" si="59"/>
        <v>0</v>
      </c>
      <c r="Y121" s="207">
        <f t="shared" si="59"/>
        <v>-155</v>
      </c>
      <c r="Z121" s="207">
        <f t="shared" si="59"/>
        <v>-100</v>
      </c>
      <c r="AA121" s="207">
        <f t="shared" si="59"/>
        <v>0</v>
      </c>
      <c r="AB121" s="207">
        <f>AB105-AB116-AB119+AB115</f>
        <v>0</v>
      </c>
      <c r="AC121" s="207">
        <f>AC105-AC116-AC119</f>
        <v>0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236</v>
      </c>
      <c r="B122" s="200"/>
      <c r="C122" s="200"/>
      <c r="D122" s="200"/>
      <c r="E122" s="213">
        <f t="shared" ref="E122:AC122" si="60">E104/E121</f>
        <v>0</v>
      </c>
      <c r="F122" s="213" t="e">
        <f t="shared" si="60"/>
        <v>#DIV/0!</v>
      </c>
      <c r="G122" s="213" t="e">
        <f t="shared" si="60"/>
        <v>#DIV/0!</v>
      </c>
      <c r="H122" s="213" t="e">
        <f t="shared" si="60"/>
        <v>#DIV/0!</v>
      </c>
      <c r="I122" s="264">
        <f t="shared" si="60"/>
        <v>0</v>
      </c>
      <c r="J122" s="264">
        <f t="shared" si="60"/>
        <v>0</v>
      </c>
      <c r="K122" s="264">
        <f t="shared" si="60"/>
        <v>0</v>
      </c>
      <c r="L122" s="264">
        <f t="shared" si="60"/>
        <v>0</v>
      </c>
      <c r="M122" s="264" t="e">
        <f t="shared" si="60"/>
        <v>#DIV/0!</v>
      </c>
      <c r="N122" s="264" t="e">
        <f t="shared" si="60"/>
        <v>#DIV/0!</v>
      </c>
      <c r="O122" s="264" t="e">
        <f t="shared" si="60"/>
        <v>#DIV/0!</v>
      </c>
      <c r="P122" s="264" t="e">
        <f t="shared" si="60"/>
        <v>#DIV/0!</v>
      </c>
      <c r="Q122" s="264">
        <f t="shared" si="60"/>
        <v>0</v>
      </c>
      <c r="R122" s="264">
        <f t="shared" si="60"/>
        <v>0</v>
      </c>
      <c r="S122" s="264" t="e">
        <f t="shared" si="60"/>
        <v>#DIV/0!</v>
      </c>
      <c r="T122" s="264">
        <f t="shared" si="60"/>
        <v>0</v>
      </c>
      <c r="U122" s="264" t="e">
        <f t="shared" si="60"/>
        <v>#DIV/0!</v>
      </c>
      <c r="V122" s="264">
        <f t="shared" si="60"/>
        <v>0</v>
      </c>
      <c r="W122" s="264">
        <f t="shared" si="60"/>
        <v>0</v>
      </c>
      <c r="X122" s="264" t="e">
        <f t="shared" si="60"/>
        <v>#DIV/0!</v>
      </c>
      <c r="Y122" s="264">
        <f t="shared" si="60"/>
        <v>0</v>
      </c>
      <c r="Z122" s="264">
        <f t="shared" si="60"/>
        <v>0</v>
      </c>
      <c r="AA122" s="264" t="e">
        <f t="shared" si="60"/>
        <v>#DIV/0!</v>
      </c>
      <c r="AB122" s="264" t="e">
        <f t="shared" si="60"/>
        <v>#DIV/0!</v>
      </c>
      <c r="AC122" s="264" t="e">
        <f t="shared" si="60"/>
        <v>#DIV/0!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293501</v>
      </c>
      <c r="C126" s="200">
        <v>285548</v>
      </c>
      <c r="D126" s="200">
        <v>284098</v>
      </c>
      <c r="E126" s="200">
        <f t="shared" si="41"/>
        <v>0</v>
      </c>
      <c r="F126" s="201">
        <f t="shared" si="56"/>
        <v>0</v>
      </c>
      <c r="G126" s="201">
        <f t="shared" si="52"/>
        <v>0</v>
      </c>
      <c r="H126" s="202"/>
      <c r="I126" s="222"/>
      <c r="J126" s="222"/>
      <c r="K126" s="222"/>
      <c r="L126" s="222"/>
      <c r="M126" s="222"/>
      <c r="N126" s="222"/>
      <c r="O126" s="222"/>
      <c r="P126" s="222"/>
      <c r="Q126" s="222"/>
      <c r="R126" s="263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41"/>
      <c r="AE126" s="42" t="e">
        <f t="shared" si="48"/>
        <v>#DIV/0!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212</v>
      </c>
      <c r="B127" s="201">
        <f>B126/B105</f>
        <v>1.0016722921665058</v>
      </c>
      <c r="C127" s="201"/>
      <c r="D127" s="201"/>
      <c r="E127" s="201" t="e">
        <f>E126/E105</f>
        <v>#DIV/0!</v>
      </c>
      <c r="F127" s="201" t="e">
        <f>F126/F105</f>
        <v>#DIV/0!</v>
      </c>
      <c r="G127" s="201"/>
      <c r="H127" s="213"/>
      <c r="I127" s="264" t="e">
        <f t="shared" ref="I127:AC127" si="61">I126/I105</f>
        <v>#DIV/0!</v>
      </c>
      <c r="J127" s="264" t="e">
        <f t="shared" si="61"/>
        <v>#DIV/0!</v>
      </c>
      <c r="K127" s="264" t="e">
        <f t="shared" si="61"/>
        <v>#DIV/0!</v>
      </c>
      <c r="L127" s="264" t="e">
        <f t="shared" si="61"/>
        <v>#DIV/0!</v>
      </c>
      <c r="M127" s="264" t="e">
        <f t="shared" si="61"/>
        <v>#DIV/0!</v>
      </c>
      <c r="N127" s="264" t="e">
        <f t="shared" si="61"/>
        <v>#DIV/0!</v>
      </c>
      <c r="O127" s="264" t="e">
        <f t="shared" si="61"/>
        <v>#DIV/0!</v>
      </c>
      <c r="P127" s="264" t="e">
        <f t="shared" si="61"/>
        <v>#DIV/0!</v>
      </c>
      <c r="Q127" s="264" t="e">
        <f t="shared" si="61"/>
        <v>#DIV/0!</v>
      </c>
      <c r="R127" s="264" t="e">
        <f t="shared" si="61"/>
        <v>#DIV/0!</v>
      </c>
      <c r="S127" s="264" t="e">
        <f t="shared" si="61"/>
        <v>#DIV/0!</v>
      </c>
      <c r="T127" s="264" t="e">
        <f t="shared" si="61"/>
        <v>#DIV/0!</v>
      </c>
      <c r="U127" s="264" t="e">
        <f t="shared" si="61"/>
        <v>#DIV/0!</v>
      </c>
      <c r="V127" s="264" t="e">
        <f t="shared" si="61"/>
        <v>#DIV/0!</v>
      </c>
      <c r="W127" s="264" t="e">
        <f t="shared" si="61"/>
        <v>#DIV/0!</v>
      </c>
      <c r="X127" s="264" t="e">
        <f t="shared" si="61"/>
        <v>#DIV/0!</v>
      </c>
      <c r="Y127" s="264" t="e">
        <f t="shared" si="61"/>
        <v>#DIV/0!</v>
      </c>
      <c r="Z127" s="264" t="e">
        <f t="shared" si="61"/>
        <v>#DIV/0!</v>
      </c>
      <c r="AA127" s="264" t="e">
        <f t="shared" si="61"/>
        <v>#DIV/0!</v>
      </c>
      <c r="AB127" s="264" t="e">
        <f t="shared" si="61"/>
        <v>#DIV/0!</v>
      </c>
      <c r="AC127" s="264" t="e">
        <f t="shared" si="61"/>
        <v>#DIV/0!</v>
      </c>
      <c r="AD127" s="41"/>
      <c r="AE127" s="42" t="e">
        <f t="shared" si="48"/>
        <v>#DIV/0!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161294</v>
      </c>
      <c r="C128" s="200">
        <v>161250</v>
      </c>
      <c r="D128" s="200"/>
      <c r="E128" s="203">
        <f t="shared" si="41"/>
        <v>0</v>
      </c>
      <c r="F128" s="201">
        <f t="shared" si="56"/>
        <v>0</v>
      </c>
      <c r="G128" s="201">
        <f t="shared" si="52"/>
        <v>0</v>
      </c>
      <c r="H128" s="202"/>
      <c r="I128" s="207"/>
      <c r="J128" s="207"/>
      <c r="K128" s="207"/>
      <c r="L128" s="207"/>
      <c r="M128" s="207"/>
      <c r="N128" s="207"/>
      <c r="O128" s="207"/>
      <c r="P128" s="207"/>
      <c r="Q128" s="207"/>
      <c r="R128" s="208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E128" s="42" t="e">
        <f t="shared" si="48"/>
        <v>#DIV/0!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9603</v>
      </c>
      <c r="C129" s="200">
        <v>7568</v>
      </c>
      <c r="D129" s="200"/>
      <c r="E129" s="203">
        <f t="shared" si="41"/>
        <v>0</v>
      </c>
      <c r="F129" s="201">
        <f t="shared" ref="F129:F162" si="62">E129/B129</f>
        <v>0</v>
      </c>
      <c r="G129" s="201">
        <f t="shared" si="52"/>
        <v>0</v>
      </c>
      <c r="H129" s="202"/>
      <c r="I129" s="207"/>
      <c r="J129" s="207"/>
      <c r="K129" s="207"/>
      <c r="L129" s="207"/>
      <c r="M129" s="207"/>
      <c r="N129" s="207"/>
      <c r="O129" s="207"/>
      <c r="P129" s="207"/>
      <c r="Q129" s="207"/>
      <c r="R129" s="208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E129" s="42" t="e">
        <f t="shared" si="48"/>
        <v>#DIV/0!</v>
      </c>
      <c r="AF129" s="19"/>
      <c r="AG129" s="19"/>
      <c r="AH129" s="19"/>
      <c r="AI129" s="19"/>
      <c r="AR129" s="19"/>
      <c r="AS129" s="19"/>
    </row>
    <row r="130" spans="1:45" s="10" customFormat="1" ht="47.25" customHeight="1" x14ac:dyDescent="0.2">
      <c r="A130" s="170" t="s">
        <v>89</v>
      </c>
      <c r="B130" s="203">
        <v>91560</v>
      </c>
      <c r="C130" s="200">
        <v>76549</v>
      </c>
      <c r="D130" s="200"/>
      <c r="E130" s="203">
        <f t="shared" si="41"/>
        <v>0</v>
      </c>
      <c r="F130" s="201">
        <f t="shared" si="62"/>
        <v>0</v>
      </c>
      <c r="G130" s="201">
        <f t="shared" si="52"/>
        <v>0</v>
      </c>
      <c r="H130" s="202"/>
      <c r="I130" s="207"/>
      <c r="J130" s="207"/>
      <c r="K130" s="207"/>
      <c r="L130" s="207"/>
      <c r="M130" s="207"/>
      <c r="N130" s="207"/>
      <c r="O130" s="207"/>
      <c r="P130" s="207"/>
      <c r="Q130" s="207"/>
      <c r="R130" s="208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E130" s="42" t="e">
        <f t="shared" si="48"/>
        <v>#DIV/0!</v>
      </c>
      <c r="AF130" s="19"/>
      <c r="AG130" s="19"/>
      <c r="AH130" s="19"/>
      <c r="AI130" s="19"/>
      <c r="AR130" s="19"/>
      <c r="AS130" s="19"/>
    </row>
    <row r="131" spans="1:45" s="10" customFormat="1" ht="56.25" customHeight="1" x14ac:dyDescent="0.2">
      <c r="A131" s="170" t="s">
        <v>90</v>
      </c>
      <c r="B131" s="245">
        <v>2364</v>
      </c>
      <c r="C131" s="200">
        <v>1010</v>
      </c>
      <c r="D131" s="200"/>
      <c r="E131" s="200">
        <f t="shared" si="41"/>
        <v>0</v>
      </c>
      <c r="F131" s="201">
        <f t="shared" si="62"/>
        <v>0</v>
      </c>
      <c r="G131" s="201">
        <f t="shared" si="52"/>
        <v>0</v>
      </c>
      <c r="H131" s="202"/>
      <c r="I131" s="214"/>
      <c r="J131" s="214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E131" s="42" t="e">
        <f t="shared" si="48"/>
        <v>#DIV/0!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1773</v>
      </c>
      <c r="C132" s="200">
        <v>944</v>
      </c>
      <c r="D132" s="200"/>
      <c r="E132" s="200">
        <f t="shared" si="41"/>
        <v>0</v>
      </c>
      <c r="F132" s="201">
        <f t="shared" si="62"/>
        <v>0</v>
      </c>
      <c r="G132" s="201">
        <f t="shared" si="52"/>
        <v>0</v>
      </c>
      <c r="H132" s="202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E132" s="42" t="e">
        <f t="shared" si="48"/>
        <v>#DIV/0!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982981</v>
      </c>
      <c r="C133" s="200"/>
      <c r="D133" s="200"/>
      <c r="E133" s="222">
        <f t="shared" si="41"/>
        <v>0</v>
      </c>
      <c r="F133" s="259">
        <f t="shared" si="62"/>
        <v>0</v>
      </c>
      <c r="G133" s="259"/>
      <c r="H133" s="279"/>
      <c r="I133" s="222"/>
      <c r="J133" s="222"/>
      <c r="K133" s="222"/>
      <c r="L133" s="222"/>
      <c r="M133" s="222"/>
      <c r="N133" s="222"/>
      <c r="O133" s="222"/>
      <c r="P133" s="222"/>
      <c r="Q133" s="222"/>
      <c r="R133" s="263"/>
      <c r="S133" s="222"/>
      <c r="T133" s="222"/>
      <c r="U133" s="222"/>
      <c r="V133" s="222"/>
      <c r="W133" s="300"/>
      <c r="X133" s="280"/>
      <c r="Y133" s="222"/>
      <c r="Z133" s="222"/>
      <c r="AA133" s="222"/>
      <c r="AB133" s="222"/>
      <c r="AC133" s="222"/>
      <c r="AE133" s="42" t="e">
        <f t="shared" si="48"/>
        <v>#DIV/0!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62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8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574729</v>
      </c>
      <c r="C135" s="200"/>
      <c r="D135" s="200"/>
      <c r="E135" s="203">
        <f t="shared" si="41"/>
        <v>0</v>
      </c>
      <c r="F135" s="213">
        <f t="shared" si="62"/>
        <v>0</v>
      </c>
      <c r="G135" s="201"/>
      <c r="H135" s="202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8"/>
      <c r="X135" s="208"/>
      <c r="Y135" s="207"/>
      <c r="Z135" s="208"/>
      <c r="AA135" s="207"/>
      <c r="AB135" s="207"/>
      <c r="AC135" s="207"/>
      <c r="AE135" s="42" t="e">
        <f t="shared" si="48"/>
        <v>#DIV/0!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30649</v>
      </c>
      <c r="C136" s="200"/>
      <c r="D136" s="200"/>
      <c r="E136" s="203">
        <f t="shared" si="41"/>
        <v>0</v>
      </c>
      <c r="F136" s="213">
        <f t="shared" si="62"/>
        <v>0</v>
      </c>
      <c r="G136" s="201"/>
      <c r="H136" s="202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8"/>
      <c r="W136" s="207"/>
      <c r="X136" s="208"/>
      <c r="Y136" s="207"/>
      <c r="Z136" s="207"/>
      <c r="AA136" s="207"/>
      <c r="AB136" s="207"/>
      <c r="AC136" s="207"/>
      <c r="AE136" s="42" t="e">
        <f t="shared" si="48"/>
        <v>#DIV/0!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41"/>
        <v>0</v>
      </c>
      <c r="F137" s="213">
        <f t="shared" si="62"/>
        <v>0</v>
      </c>
      <c r="G137" s="201"/>
      <c r="H137" s="202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8"/>
      <c r="W137" s="207"/>
      <c r="X137" s="208"/>
      <c r="Y137" s="207"/>
      <c r="Z137" s="208"/>
      <c r="AA137" s="207"/>
      <c r="AB137" s="207"/>
      <c r="AC137" s="207"/>
      <c r="AE137" s="42" t="e">
        <f t="shared" si="48"/>
        <v>#DIV/0!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3484</v>
      </c>
      <c r="C138" s="200"/>
      <c r="D138" s="200"/>
      <c r="E138" s="203">
        <f t="shared" si="41"/>
        <v>0</v>
      </c>
      <c r="F138" s="213">
        <f t="shared" si="62"/>
        <v>0</v>
      </c>
      <c r="G138" s="201"/>
      <c r="H138" s="202"/>
      <c r="I138" s="214"/>
      <c r="J138" s="214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E138" s="42" t="e">
        <f t="shared" si="48"/>
        <v>#DIV/0!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6464</v>
      </c>
      <c r="C139" s="200"/>
      <c r="D139" s="200"/>
      <c r="E139" s="203">
        <f t="shared" si="41"/>
        <v>0</v>
      </c>
      <c r="F139" s="213">
        <f t="shared" si="62"/>
        <v>0</v>
      </c>
      <c r="G139" s="201"/>
      <c r="H139" s="202"/>
      <c r="I139" s="212"/>
      <c r="J139" s="212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E139" s="42" t="e">
        <f t="shared" si="48"/>
        <v>#DIV/0!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220</v>
      </c>
      <c r="B140" s="200"/>
      <c r="C140" s="200"/>
      <c r="D140" s="200"/>
      <c r="E140" s="200">
        <f t="shared" si="41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8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41"/>
        <v>86339.8</v>
      </c>
      <c r="F141" s="201" t="e">
        <f t="shared" si="62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8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41"/>
        <v>2120</v>
      </c>
      <c r="F142" s="201" t="e">
        <f t="shared" si="62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8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41"/>
        <v>24124.9</v>
      </c>
      <c r="F143" s="201" t="e">
        <f t="shared" si="62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8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219</v>
      </c>
      <c r="B144" s="200"/>
      <c r="C144" s="200"/>
      <c r="D144" s="200"/>
      <c r="E144" s="211" t="e">
        <f>E140/E133*100</f>
        <v>#DIV/0!</v>
      </c>
      <c r="F144" s="211"/>
      <c r="G144" s="201"/>
      <c r="H144" s="211"/>
      <c r="I144" s="263" t="e">
        <f t="shared" ref="I144:AC144" si="63">I140/I133*100</f>
        <v>#DIV/0!</v>
      </c>
      <c r="J144" s="263" t="e">
        <f t="shared" si="63"/>
        <v>#DIV/0!</v>
      </c>
      <c r="K144" s="263" t="e">
        <f t="shared" si="63"/>
        <v>#DIV/0!</v>
      </c>
      <c r="L144" s="263" t="e">
        <f t="shared" si="63"/>
        <v>#DIV/0!</v>
      </c>
      <c r="M144" s="263" t="e">
        <f t="shared" si="63"/>
        <v>#DIV/0!</v>
      </c>
      <c r="N144" s="263" t="e">
        <f t="shared" si="63"/>
        <v>#DIV/0!</v>
      </c>
      <c r="O144" s="263" t="e">
        <f t="shared" si="63"/>
        <v>#DIV/0!</v>
      </c>
      <c r="P144" s="263" t="e">
        <f t="shared" si="63"/>
        <v>#DIV/0!</v>
      </c>
      <c r="Q144" s="263" t="e">
        <f t="shared" si="63"/>
        <v>#DIV/0!</v>
      </c>
      <c r="R144" s="263" t="e">
        <f t="shared" si="63"/>
        <v>#DIV/0!</v>
      </c>
      <c r="S144" s="263" t="e">
        <f t="shared" si="63"/>
        <v>#DIV/0!</v>
      </c>
      <c r="T144" s="263" t="e">
        <f t="shared" si="63"/>
        <v>#DIV/0!</v>
      </c>
      <c r="U144" s="263" t="e">
        <f t="shared" si="63"/>
        <v>#DIV/0!</v>
      </c>
      <c r="V144" s="263" t="e">
        <f t="shared" si="63"/>
        <v>#DIV/0!</v>
      </c>
      <c r="W144" s="263" t="e">
        <f t="shared" si="63"/>
        <v>#DIV/0!</v>
      </c>
      <c r="X144" s="263" t="e">
        <f t="shared" si="63"/>
        <v>#DIV/0!</v>
      </c>
      <c r="Y144" s="263" t="e">
        <f t="shared" si="63"/>
        <v>#DIV/0!</v>
      </c>
      <c r="Z144" s="263" t="e">
        <f t="shared" si="63"/>
        <v>#DIV/0!</v>
      </c>
      <c r="AA144" s="263" t="e">
        <f t="shared" si="63"/>
        <v>#DIV/0!</v>
      </c>
      <c r="AB144" s="263" t="e">
        <f t="shared" si="63"/>
        <v>#DIV/0!</v>
      </c>
      <c r="AC144" s="263" t="e">
        <f t="shared" si="63"/>
        <v>#DIV/0!</v>
      </c>
      <c r="AE144" s="42" t="e">
        <f t="shared" si="48"/>
        <v>#DIV/0!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232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33.491572430758325</v>
      </c>
      <c r="C151" s="211"/>
      <c r="D151" s="211"/>
      <c r="E151" s="211" t="e">
        <f>E133/E126*10</f>
        <v>#DIV/0!</v>
      </c>
      <c r="F151" s="201" t="e">
        <f t="shared" si="62"/>
        <v>#DIV/0!</v>
      </c>
      <c r="G151" s="201"/>
      <c r="H151" s="263"/>
      <c r="I151" s="263" t="e">
        <f t="shared" ref="I151:AC151" si="64">I133/I126*10</f>
        <v>#DIV/0!</v>
      </c>
      <c r="J151" s="263" t="e">
        <f t="shared" si="64"/>
        <v>#DIV/0!</v>
      </c>
      <c r="K151" s="263" t="e">
        <f t="shared" si="64"/>
        <v>#DIV/0!</v>
      </c>
      <c r="L151" s="263" t="e">
        <f t="shared" si="64"/>
        <v>#DIV/0!</v>
      </c>
      <c r="M151" s="263" t="e">
        <f t="shared" si="64"/>
        <v>#DIV/0!</v>
      </c>
      <c r="N151" s="263" t="e">
        <f t="shared" si="64"/>
        <v>#DIV/0!</v>
      </c>
      <c r="O151" s="263" t="e">
        <f t="shared" si="64"/>
        <v>#DIV/0!</v>
      </c>
      <c r="P151" s="263" t="e">
        <f t="shared" si="64"/>
        <v>#DIV/0!</v>
      </c>
      <c r="Q151" s="263" t="e">
        <f t="shared" si="64"/>
        <v>#DIV/0!</v>
      </c>
      <c r="R151" s="263" t="e">
        <f t="shared" si="64"/>
        <v>#DIV/0!</v>
      </c>
      <c r="S151" s="263" t="e">
        <f t="shared" si="64"/>
        <v>#DIV/0!</v>
      </c>
      <c r="T151" s="263" t="e">
        <f t="shared" si="64"/>
        <v>#DIV/0!</v>
      </c>
      <c r="U151" s="263" t="e">
        <f t="shared" si="64"/>
        <v>#DIV/0!</v>
      </c>
      <c r="V151" s="263" t="e">
        <f t="shared" si="64"/>
        <v>#DIV/0!</v>
      </c>
      <c r="W151" s="263" t="e">
        <f t="shared" si="64"/>
        <v>#DIV/0!</v>
      </c>
      <c r="X151" s="263" t="e">
        <f t="shared" si="64"/>
        <v>#DIV/0!</v>
      </c>
      <c r="Y151" s="263" t="e">
        <f t="shared" si="64"/>
        <v>#DIV/0!</v>
      </c>
      <c r="Z151" s="263" t="e">
        <f t="shared" si="64"/>
        <v>#DIV/0!</v>
      </c>
      <c r="AA151" s="263" t="e">
        <f t="shared" si="64"/>
        <v>#DIV/0!</v>
      </c>
      <c r="AB151" s="263" t="e">
        <f t="shared" si="64"/>
        <v>#DIV/0!</v>
      </c>
      <c r="AC151" s="263" t="e">
        <f t="shared" si="64"/>
        <v>#DIV/0!</v>
      </c>
      <c r="AE151" s="42" t="e">
        <f t="shared" si="48"/>
        <v>#DIV/0!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35.632385581608744</v>
      </c>
      <c r="C152" s="211"/>
      <c r="D152" s="211"/>
      <c r="E152" s="208" t="e">
        <f>E135/E128*10</f>
        <v>#DIV/0!</v>
      </c>
      <c r="F152" s="213" t="e">
        <f t="shared" si="62"/>
        <v>#DIV/0!</v>
      </c>
      <c r="G152" s="201"/>
      <c r="H152" s="208"/>
      <c r="I152" s="208" t="e">
        <f t="shared" ref="I152:AC152" si="65">I135/I128*10</f>
        <v>#DIV/0!</v>
      </c>
      <c r="J152" s="208" t="e">
        <f t="shared" si="65"/>
        <v>#DIV/0!</v>
      </c>
      <c r="K152" s="208" t="e">
        <f t="shared" si="65"/>
        <v>#DIV/0!</v>
      </c>
      <c r="L152" s="208" t="e">
        <f t="shared" si="65"/>
        <v>#DIV/0!</v>
      </c>
      <c r="M152" s="208" t="e">
        <f t="shared" si="65"/>
        <v>#DIV/0!</v>
      </c>
      <c r="N152" s="208" t="e">
        <f t="shared" si="65"/>
        <v>#DIV/0!</v>
      </c>
      <c r="O152" s="208" t="e">
        <f t="shared" si="65"/>
        <v>#DIV/0!</v>
      </c>
      <c r="P152" s="208" t="e">
        <f t="shared" si="65"/>
        <v>#DIV/0!</v>
      </c>
      <c r="Q152" s="208" t="e">
        <f t="shared" si="65"/>
        <v>#DIV/0!</v>
      </c>
      <c r="R152" s="208" t="e">
        <f t="shared" si="65"/>
        <v>#DIV/0!</v>
      </c>
      <c r="S152" s="208" t="e">
        <f t="shared" si="65"/>
        <v>#DIV/0!</v>
      </c>
      <c r="T152" s="208" t="e">
        <f t="shared" si="65"/>
        <v>#DIV/0!</v>
      </c>
      <c r="U152" s="208" t="e">
        <f t="shared" si="65"/>
        <v>#DIV/0!</v>
      </c>
      <c r="V152" s="208" t="e">
        <f t="shared" si="65"/>
        <v>#DIV/0!</v>
      </c>
      <c r="W152" s="208" t="e">
        <f t="shared" si="65"/>
        <v>#DIV/0!</v>
      </c>
      <c r="X152" s="208" t="e">
        <f t="shared" si="65"/>
        <v>#DIV/0!</v>
      </c>
      <c r="Y152" s="208" t="e">
        <f t="shared" si="65"/>
        <v>#DIV/0!</v>
      </c>
      <c r="Z152" s="208" t="e">
        <f t="shared" si="65"/>
        <v>#DIV/0!</v>
      </c>
      <c r="AA152" s="208" t="e">
        <f t="shared" si="65"/>
        <v>#DIV/0!</v>
      </c>
      <c r="AB152" s="208" t="e">
        <f t="shared" si="65"/>
        <v>#DIV/0!</v>
      </c>
      <c r="AC152" s="208" t="e">
        <f t="shared" si="65"/>
        <v>#DIV/0!</v>
      </c>
      <c r="AE152" s="42" t="e">
        <f t="shared" si="48"/>
        <v>#DIV/0!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35.632385581608744</v>
      </c>
      <c r="C153" s="218"/>
      <c r="D153" s="218"/>
      <c r="E153" s="219" t="e">
        <f>E136/E129*10</f>
        <v>#DIV/0!</v>
      </c>
      <c r="F153" s="213" t="e">
        <f t="shared" si="62"/>
        <v>#DIV/0!</v>
      </c>
      <c r="G153" s="201"/>
      <c r="H153" s="219"/>
      <c r="I153" s="219" t="e">
        <f t="shared" ref="I153:AC153" si="66">I136/I129*10</f>
        <v>#DIV/0!</v>
      </c>
      <c r="J153" s="219" t="e">
        <f t="shared" si="66"/>
        <v>#DIV/0!</v>
      </c>
      <c r="K153" s="219" t="e">
        <f t="shared" si="66"/>
        <v>#DIV/0!</v>
      </c>
      <c r="L153" s="219" t="e">
        <f t="shared" si="66"/>
        <v>#DIV/0!</v>
      </c>
      <c r="M153" s="219" t="e">
        <f t="shared" si="66"/>
        <v>#DIV/0!</v>
      </c>
      <c r="N153" s="219" t="e">
        <f t="shared" si="66"/>
        <v>#DIV/0!</v>
      </c>
      <c r="O153" s="219" t="e">
        <f t="shared" si="66"/>
        <v>#DIV/0!</v>
      </c>
      <c r="P153" s="219" t="e">
        <f t="shared" si="66"/>
        <v>#DIV/0!</v>
      </c>
      <c r="Q153" s="219" t="e">
        <f t="shared" si="66"/>
        <v>#DIV/0!</v>
      </c>
      <c r="R153" s="219" t="e">
        <f t="shared" si="66"/>
        <v>#DIV/0!</v>
      </c>
      <c r="S153" s="219" t="e">
        <f t="shared" si="66"/>
        <v>#DIV/0!</v>
      </c>
      <c r="T153" s="219" t="e">
        <f t="shared" si="66"/>
        <v>#DIV/0!</v>
      </c>
      <c r="U153" s="219" t="e">
        <f t="shared" si="66"/>
        <v>#DIV/0!</v>
      </c>
      <c r="V153" s="219" t="e">
        <f t="shared" si="66"/>
        <v>#DIV/0!</v>
      </c>
      <c r="W153" s="219" t="e">
        <f t="shared" si="66"/>
        <v>#DIV/0!</v>
      </c>
      <c r="X153" s="219" t="e">
        <f t="shared" si="66"/>
        <v>#DIV/0!</v>
      </c>
      <c r="Y153" s="219" t="e">
        <f t="shared" si="66"/>
        <v>#DIV/0!</v>
      </c>
      <c r="Z153" s="219" t="e">
        <f t="shared" si="66"/>
        <v>#DIV/0!</v>
      </c>
      <c r="AA153" s="219" t="e">
        <f t="shared" si="66"/>
        <v>#DIV/0!</v>
      </c>
      <c r="AB153" s="219" t="e">
        <f t="shared" si="66"/>
        <v>#DIV/0!</v>
      </c>
      <c r="AC153" s="219" t="e">
        <f t="shared" si="66"/>
        <v>#DIV/0!</v>
      </c>
      <c r="AE153" s="42" t="e">
        <f t="shared" si="48"/>
        <v>#DIV/0!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31.847859327217126</v>
      </c>
      <c r="C154" s="218"/>
      <c r="D154" s="218"/>
      <c r="E154" s="219" t="e">
        <f>E137/E130*10</f>
        <v>#DIV/0!</v>
      </c>
      <c r="F154" s="213" t="e">
        <f t="shared" si="62"/>
        <v>#DIV/0!</v>
      </c>
      <c r="G154" s="201"/>
      <c r="H154" s="219"/>
      <c r="I154" s="219" t="e">
        <f t="shared" ref="I154:AC154" si="67">I137/I130*10</f>
        <v>#DIV/0!</v>
      </c>
      <c r="J154" s="219" t="e">
        <f t="shared" si="67"/>
        <v>#DIV/0!</v>
      </c>
      <c r="K154" s="219" t="e">
        <f t="shared" si="67"/>
        <v>#DIV/0!</v>
      </c>
      <c r="L154" s="219" t="e">
        <f t="shared" si="67"/>
        <v>#DIV/0!</v>
      </c>
      <c r="M154" s="219" t="e">
        <f t="shared" si="67"/>
        <v>#DIV/0!</v>
      </c>
      <c r="N154" s="219" t="e">
        <f t="shared" si="67"/>
        <v>#DIV/0!</v>
      </c>
      <c r="O154" s="219" t="e">
        <f t="shared" si="67"/>
        <v>#DIV/0!</v>
      </c>
      <c r="P154" s="219" t="e">
        <f t="shared" si="67"/>
        <v>#DIV/0!</v>
      </c>
      <c r="Q154" s="219" t="e">
        <f t="shared" si="67"/>
        <v>#DIV/0!</v>
      </c>
      <c r="R154" s="219" t="e">
        <f t="shared" si="67"/>
        <v>#DIV/0!</v>
      </c>
      <c r="S154" s="219" t="e">
        <f t="shared" si="67"/>
        <v>#DIV/0!</v>
      </c>
      <c r="T154" s="219" t="e">
        <f t="shared" si="67"/>
        <v>#DIV/0!</v>
      </c>
      <c r="U154" s="219" t="e">
        <f t="shared" si="67"/>
        <v>#DIV/0!</v>
      </c>
      <c r="V154" s="219" t="e">
        <f t="shared" si="67"/>
        <v>#DIV/0!</v>
      </c>
      <c r="W154" s="219" t="e">
        <f t="shared" si="67"/>
        <v>#DIV/0!</v>
      </c>
      <c r="X154" s="219" t="e">
        <f t="shared" si="67"/>
        <v>#DIV/0!</v>
      </c>
      <c r="Y154" s="219" t="e">
        <f t="shared" si="67"/>
        <v>#DIV/0!</v>
      </c>
      <c r="Z154" s="219" t="e">
        <f t="shared" si="67"/>
        <v>#DIV/0!</v>
      </c>
      <c r="AA154" s="220" t="e">
        <f t="shared" si="67"/>
        <v>#DIV/0!</v>
      </c>
      <c r="AB154" s="219" t="e">
        <f t="shared" si="67"/>
        <v>#DIV/0!</v>
      </c>
      <c r="AC154" s="219" t="e">
        <f t="shared" si="67"/>
        <v>#DIV/0!</v>
      </c>
      <c r="AE154" s="42" t="e">
        <f t="shared" si="48"/>
        <v>#DIV/0!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14.737732656514382</v>
      </c>
      <c r="C155" s="211"/>
      <c r="D155" s="211"/>
      <c r="E155" s="203" t="e">
        <f>E138/E131*10</f>
        <v>#DIV/0!</v>
      </c>
      <c r="F155" s="213" t="e">
        <f t="shared" si="62"/>
        <v>#DIV/0!</v>
      </c>
      <c r="G155" s="201"/>
      <c r="H155" s="203"/>
      <c r="I155" s="207" t="e">
        <f t="shared" ref="I155:AC155" si="68">I138/I131*10</f>
        <v>#DIV/0!</v>
      </c>
      <c r="J155" s="207" t="e">
        <f t="shared" si="68"/>
        <v>#DIV/0!</v>
      </c>
      <c r="K155" s="207" t="e">
        <f t="shared" si="68"/>
        <v>#DIV/0!</v>
      </c>
      <c r="L155" s="207" t="e">
        <f t="shared" si="68"/>
        <v>#DIV/0!</v>
      </c>
      <c r="M155" s="207" t="e">
        <f t="shared" si="68"/>
        <v>#DIV/0!</v>
      </c>
      <c r="N155" s="207" t="e">
        <f t="shared" si="68"/>
        <v>#DIV/0!</v>
      </c>
      <c r="O155" s="207" t="e">
        <f t="shared" si="68"/>
        <v>#DIV/0!</v>
      </c>
      <c r="P155" s="207" t="e">
        <f t="shared" si="68"/>
        <v>#DIV/0!</v>
      </c>
      <c r="Q155" s="207" t="e">
        <f t="shared" si="68"/>
        <v>#DIV/0!</v>
      </c>
      <c r="R155" s="207" t="e">
        <f t="shared" si="68"/>
        <v>#DIV/0!</v>
      </c>
      <c r="S155" s="207" t="e">
        <f t="shared" si="68"/>
        <v>#DIV/0!</v>
      </c>
      <c r="T155" s="207" t="e">
        <f t="shared" si="68"/>
        <v>#DIV/0!</v>
      </c>
      <c r="U155" s="207" t="e">
        <f t="shared" si="68"/>
        <v>#DIV/0!</v>
      </c>
      <c r="V155" s="207" t="e">
        <f t="shared" si="68"/>
        <v>#DIV/0!</v>
      </c>
      <c r="W155" s="207" t="e">
        <f t="shared" si="68"/>
        <v>#DIV/0!</v>
      </c>
      <c r="X155" s="207" t="e">
        <f t="shared" si="68"/>
        <v>#DIV/0!</v>
      </c>
      <c r="Y155" s="207" t="e">
        <f t="shared" si="68"/>
        <v>#DIV/0!</v>
      </c>
      <c r="Z155" s="203" t="e">
        <f>Z138/Z131*10</f>
        <v>#DIV/0!</v>
      </c>
      <c r="AA155" s="203" t="e">
        <f>AA138/AA131*10</f>
        <v>#DIV/0!</v>
      </c>
      <c r="AB155" s="207" t="e">
        <f t="shared" si="68"/>
        <v>#DIV/0!</v>
      </c>
      <c r="AC155" s="207" t="e">
        <f t="shared" si="68"/>
        <v>#DIV/0!</v>
      </c>
      <c r="AE155" s="42" t="e">
        <f t="shared" si="48"/>
        <v>#DIV/0!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4">
        <f t="shared" ref="B156:C156" si="69">B139/B132*10</f>
        <v>36.45798082346306</v>
      </c>
      <c r="C156" s="200">
        <f t="shared" si="69"/>
        <v>0</v>
      </c>
      <c r="D156" s="200"/>
      <c r="E156" s="200" t="e">
        <f>E139/E132*10</f>
        <v>#DIV/0!</v>
      </c>
      <c r="F156" s="201" t="e">
        <f t="shared" si="62"/>
        <v>#DIV/0!</v>
      </c>
      <c r="G156" s="201"/>
      <c r="H156" s="202"/>
      <c r="I156" s="207" t="e">
        <f>I139/I132*10</f>
        <v>#DIV/0!</v>
      </c>
      <c r="J156" s="207" t="e">
        <f t="shared" ref="J156:K156" si="70">J139/J132*10</f>
        <v>#DIV/0!</v>
      </c>
      <c r="K156" s="207" t="e">
        <f t="shared" si="70"/>
        <v>#DIV/0!</v>
      </c>
      <c r="L156" s="207" t="e">
        <f t="shared" ref="L156:AC156" si="71">L139/L132*10</f>
        <v>#DIV/0!</v>
      </c>
      <c r="M156" s="207" t="e">
        <f t="shared" si="71"/>
        <v>#DIV/0!</v>
      </c>
      <c r="N156" s="207" t="e">
        <f t="shared" si="71"/>
        <v>#DIV/0!</v>
      </c>
      <c r="O156" s="207" t="e">
        <f t="shared" si="71"/>
        <v>#DIV/0!</v>
      </c>
      <c r="P156" s="207" t="e">
        <f t="shared" si="71"/>
        <v>#DIV/0!</v>
      </c>
      <c r="Q156" s="207" t="e">
        <f t="shared" si="71"/>
        <v>#DIV/0!</v>
      </c>
      <c r="R156" s="207" t="e">
        <f t="shared" si="71"/>
        <v>#DIV/0!</v>
      </c>
      <c r="S156" s="207" t="e">
        <f t="shared" si="71"/>
        <v>#DIV/0!</v>
      </c>
      <c r="T156" s="207" t="e">
        <f t="shared" si="71"/>
        <v>#DIV/0!</v>
      </c>
      <c r="U156" s="207" t="e">
        <f t="shared" si="71"/>
        <v>#DIV/0!</v>
      </c>
      <c r="V156" s="207" t="e">
        <f t="shared" si="71"/>
        <v>#DIV/0!</v>
      </c>
      <c r="W156" s="207" t="e">
        <f t="shared" si="71"/>
        <v>#DIV/0!</v>
      </c>
      <c r="X156" s="207" t="e">
        <f t="shared" si="71"/>
        <v>#DIV/0!</v>
      </c>
      <c r="Y156" s="207" t="e">
        <f t="shared" si="71"/>
        <v>#DIV/0!</v>
      </c>
      <c r="Z156" s="207" t="e">
        <f t="shared" si="71"/>
        <v>#DIV/0!</v>
      </c>
      <c r="AA156" s="207" t="e">
        <f t="shared" si="71"/>
        <v>#DIV/0!</v>
      </c>
      <c r="AB156" s="207" t="e">
        <f t="shared" si="71"/>
        <v>#DIV/0!</v>
      </c>
      <c r="AC156" s="207" t="e">
        <f t="shared" si="71"/>
        <v>#DIV/0!</v>
      </c>
      <c r="AE156" s="42" t="e">
        <f t="shared" si="48"/>
        <v>#DIV/0!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41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8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-137869.6</v>
      </c>
      <c r="F158" s="201" t="e">
        <f>E158/B158</f>
        <v>#DIV/0!</v>
      </c>
      <c r="G158" s="201"/>
      <c r="H158" s="202">
        <v>0</v>
      </c>
      <c r="I158" s="223">
        <f t="shared" ref="I158:AC158" si="72">(I126-I157)/2</f>
        <v>-9809</v>
      </c>
      <c r="J158" s="223">
        <f t="shared" si="72"/>
        <v>-4513.5</v>
      </c>
      <c r="K158" s="223">
        <f t="shared" si="72"/>
        <v>-7862</v>
      </c>
      <c r="L158" s="223">
        <f t="shared" si="72"/>
        <v>-8883.5</v>
      </c>
      <c r="M158" s="223">
        <f t="shared" si="72"/>
        <v>-4851.5</v>
      </c>
      <c r="N158" s="223">
        <f t="shared" si="72"/>
        <v>-9303.5</v>
      </c>
      <c r="O158" s="223">
        <f t="shared" si="72"/>
        <v>-5163.5</v>
      </c>
      <c r="P158" s="223">
        <f t="shared" si="72"/>
        <v>-6176</v>
      </c>
      <c r="Q158" s="223">
        <f t="shared" si="72"/>
        <v>-6551</v>
      </c>
      <c r="R158" s="223">
        <f t="shared" si="72"/>
        <v>-2628</v>
      </c>
      <c r="S158" s="223">
        <f t="shared" si="72"/>
        <v>-3184.5</v>
      </c>
      <c r="T158" s="223">
        <f t="shared" si="72"/>
        <v>-7631.5</v>
      </c>
      <c r="U158" s="223">
        <f t="shared" si="72"/>
        <v>-8369</v>
      </c>
      <c r="V158" s="223">
        <f t="shared" si="72"/>
        <v>-7342.5</v>
      </c>
      <c r="W158" s="223">
        <f t="shared" si="72"/>
        <v>-9422.5</v>
      </c>
      <c r="X158" s="223">
        <f t="shared" si="72"/>
        <v>-5644.05</v>
      </c>
      <c r="Y158" s="223">
        <f t="shared" si="72"/>
        <v>-5084.55</v>
      </c>
      <c r="Z158" s="223">
        <f t="shared" si="72"/>
        <v>-2634</v>
      </c>
      <c r="AA158" s="223">
        <f t="shared" si="72"/>
        <v>-6462</v>
      </c>
      <c r="AB158" s="223">
        <f t="shared" si="72"/>
        <v>-11008</v>
      </c>
      <c r="AC158" s="223">
        <f t="shared" si="72"/>
        <v>-5345.5</v>
      </c>
      <c r="AE158" s="42">
        <f t="shared" si="48"/>
        <v>4.0937596105305306E-2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0</v>
      </c>
      <c r="F159" s="200"/>
      <c r="G159" s="201"/>
      <c r="H159" s="207"/>
      <c r="I159" s="207">
        <f>I126/21</f>
        <v>0</v>
      </c>
      <c r="J159" s="207">
        <v>20</v>
      </c>
      <c r="K159" s="207">
        <f t="shared" ref="K159:Y159" si="73">K126/21</f>
        <v>0</v>
      </c>
      <c r="L159" s="207">
        <f t="shared" si="73"/>
        <v>0</v>
      </c>
      <c r="M159" s="207">
        <f t="shared" si="73"/>
        <v>0</v>
      </c>
      <c r="N159" s="207">
        <f t="shared" si="73"/>
        <v>0</v>
      </c>
      <c r="O159" s="207">
        <f t="shared" si="73"/>
        <v>0</v>
      </c>
      <c r="P159" s="207">
        <f t="shared" si="73"/>
        <v>0</v>
      </c>
      <c r="Q159" s="207">
        <f t="shared" si="73"/>
        <v>0</v>
      </c>
      <c r="R159" s="207">
        <f t="shared" si="73"/>
        <v>0</v>
      </c>
      <c r="S159" s="207">
        <f t="shared" si="73"/>
        <v>0</v>
      </c>
      <c r="T159" s="207">
        <f t="shared" si="73"/>
        <v>0</v>
      </c>
      <c r="U159" s="207">
        <f t="shared" si="73"/>
        <v>0</v>
      </c>
      <c r="V159" s="207">
        <f t="shared" si="73"/>
        <v>0</v>
      </c>
      <c r="W159" s="207">
        <f t="shared" si="73"/>
        <v>0</v>
      </c>
      <c r="X159" s="207">
        <f t="shared" si="73"/>
        <v>0</v>
      </c>
      <c r="Y159" s="207">
        <f t="shared" si="73"/>
        <v>0</v>
      </c>
      <c r="Z159" s="207"/>
      <c r="AA159" s="207">
        <f>AA126/21</f>
        <v>0</v>
      </c>
      <c r="AB159" s="207">
        <f>AB126/21</f>
        <v>0</v>
      </c>
      <c r="AC159" s="207">
        <f>AC126/21</f>
        <v>0</v>
      </c>
      <c r="AE159" s="42" t="e">
        <f t="shared" si="48"/>
        <v>#DIV/0!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62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8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62"/>
        <v>#DIV/0!</v>
      </c>
      <c r="G161" s="201"/>
      <c r="H161" s="207"/>
      <c r="I161" s="207" t="e">
        <f t="shared" ref="I161:W161" si="74">I158/I160</f>
        <v>#DIV/0!</v>
      </c>
      <c r="J161" s="207" t="e">
        <f t="shared" si="74"/>
        <v>#DIV/0!</v>
      </c>
      <c r="K161" s="207" t="e">
        <f t="shared" si="74"/>
        <v>#DIV/0!</v>
      </c>
      <c r="L161" s="207" t="e">
        <f t="shared" si="74"/>
        <v>#DIV/0!</v>
      </c>
      <c r="M161" s="207" t="e">
        <f t="shared" si="74"/>
        <v>#DIV/0!</v>
      </c>
      <c r="N161" s="207" t="e">
        <f t="shared" si="74"/>
        <v>#DIV/0!</v>
      </c>
      <c r="O161" s="207" t="e">
        <f t="shared" si="74"/>
        <v>#DIV/0!</v>
      </c>
      <c r="P161" s="207" t="e">
        <f t="shared" si="74"/>
        <v>#DIV/0!</v>
      </c>
      <c r="Q161" s="207" t="e">
        <f t="shared" si="74"/>
        <v>#DIV/0!</v>
      </c>
      <c r="R161" s="207" t="e">
        <f t="shared" si="74"/>
        <v>#DIV/0!</v>
      </c>
      <c r="S161" s="207" t="e">
        <f t="shared" si="74"/>
        <v>#DIV/0!</v>
      </c>
      <c r="T161" s="207" t="e">
        <f t="shared" si="74"/>
        <v>#DIV/0!</v>
      </c>
      <c r="U161" s="207" t="e">
        <f t="shared" si="74"/>
        <v>#DIV/0!</v>
      </c>
      <c r="V161" s="207" t="e">
        <f t="shared" si="74"/>
        <v>#DIV/0!</v>
      </c>
      <c r="W161" s="207" t="e">
        <f t="shared" si="74"/>
        <v>#DIV/0!</v>
      </c>
      <c r="X161" s="265" t="e">
        <f>X158/X160</f>
        <v>#DIV/0!</v>
      </c>
      <c r="Y161" s="207" t="e">
        <f t="shared" ref="Y161:AC161" si="75">Y158/Y160</f>
        <v>#DIV/0!</v>
      </c>
      <c r="Z161" s="207" t="e">
        <f t="shared" si="75"/>
        <v>#DIV/0!</v>
      </c>
      <c r="AA161" s="207" t="e">
        <f t="shared" si="75"/>
        <v>#DIV/0!</v>
      </c>
      <c r="AB161" s="207" t="e">
        <f t="shared" si="75"/>
        <v>#DIV/0!</v>
      </c>
      <c r="AC161" s="207" t="e">
        <f t="shared" si="75"/>
        <v>#DIV/0!</v>
      </c>
      <c r="AE161" s="42" t="e">
        <f t="shared" si="48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41"/>
        <v>0</v>
      </c>
      <c r="F162" s="201">
        <f t="shared" si="62"/>
        <v>0</v>
      </c>
      <c r="G162" s="201" t="e">
        <f t="shared" si="52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8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41"/>
        <v>0</v>
      </c>
      <c r="F163" s="201"/>
      <c r="G163" s="201" t="e">
        <f t="shared" si="52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8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52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8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41"/>
        <v>0</v>
      </c>
      <c r="F165" s="201">
        <f>E165/B165</f>
        <v>0</v>
      </c>
      <c r="G165" s="201">
        <f t="shared" si="52"/>
        <v>0</v>
      </c>
      <c r="H165" s="202"/>
      <c r="I165" s="263"/>
      <c r="J165" s="294"/>
      <c r="K165" s="294"/>
      <c r="L165" s="294"/>
      <c r="M165" s="263"/>
      <c r="N165" s="294"/>
      <c r="O165" s="294"/>
      <c r="P165" s="294"/>
      <c r="Q165" s="294"/>
      <c r="R165" s="294"/>
      <c r="S165" s="263"/>
      <c r="T165" s="295"/>
      <c r="U165" s="294"/>
      <c r="V165" s="294"/>
      <c r="W165" s="294"/>
      <c r="X165" s="294"/>
      <c r="Y165" s="294"/>
      <c r="Z165" s="263"/>
      <c r="AA165" s="294"/>
      <c r="AB165" s="294"/>
      <c r="AC165" s="263"/>
      <c r="AE165" s="42" t="e">
        <f t="shared" si="48"/>
        <v>#DIV/0!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6">B165/B164</f>
        <v>0.99662780614702762</v>
      </c>
      <c r="C166" s="225"/>
      <c r="D166" s="225"/>
      <c r="E166" s="225">
        <f>E165/E164</f>
        <v>0</v>
      </c>
      <c r="F166" s="225">
        <f t="shared" ref="F166" si="77">F165/F164</f>
        <v>0</v>
      </c>
      <c r="G166" s="201"/>
      <c r="H166" s="225"/>
      <c r="I166" s="267">
        <f>I165/I164</f>
        <v>0</v>
      </c>
      <c r="J166" s="267">
        <f t="shared" ref="J166:AC166" si="78">J165/J164</f>
        <v>0</v>
      </c>
      <c r="K166" s="267">
        <f t="shared" si="78"/>
        <v>0</v>
      </c>
      <c r="L166" s="267">
        <f t="shared" si="78"/>
        <v>0</v>
      </c>
      <c r="M166" s="267">
        <f t="shared" si="78"/>
        <v>0</v>
      </c>
      <c r="N166" s="267">
        <f t="shared" si="78"/>
        <v>0</v>
      </c>
      <c r="O166" s="267">
        <f t="shared" si="78"/>
        <v>0</v>
      </c>
      <c r="P166" s="267">
        <f t="shared" si="78"/>
        <v>0</v>
      </c>
      <c r="Q166" s="267">
        <f t="shared" si="78"/>
        <v>0</v>
      </c>
      <c r="R166" s="267">
        <f t="shared" si="78"/>
        <v>0</v>
      </c>
      <c r="S166" s="267">
        <f t="shared" si="78"/>
        <v>0</v>
      </c>
      <c r="T166" s="267">
        <f t="shared" si="78"/>
        <v>0</v>
      </c>
      <c r="U166" s="267">
        <f t="shared" si="78"/>
        <v>0</v>
      </c>
      <c r="V166" s="267">
        <f t="shared" si="78"/>
        <v>0</v>
      </c>
      <c r="W166" s="267">
        <f t="shared" si="78"/>
        <v>0</v>
      </c>
      <c r="X166" s="267">
        <f>X165/X164</f>
        <v>0</v>
      </c>
      <c r="Y166" s="267">
        <f t="shared" si="78"/>
        <v>0</v>
      </c>
      <c r="Z166" s="267">
        <f>Z165/Z164</f>
        <v>0</v>
      </c>
      <c r="AA166" s="267">
        <f t="shared" si="78"/>
        <v>0</v>
      </c>
      <c r="AB166" s="267">
        <f>AB165/AB164</f>
        <v>0</v>
      </c>
      <c r="AC166" s="267">
        <f t="shared" si="78"/>
        <v>0</v>
      </c>
      <c r="AE166" s="42" t="e">
        <f t="shared" si="48"/>
        <v>#DIV/0!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4519</v>
      </c>
      <c r="F167" s="201"/>
      <c r="G167" s="201"/>
      <c r="H167" s="202"/>
      <c r="I167" s="226">
        <f>I164-I165</f>
        <v>68</v>
      </c>
      <c r="J167" s="226">
        <f t="shared" ref="J167:AC167" si="79">J164-J165</f>
        <v>77</v>
      </c>
      <c r="K167" s="226">
        <f t="shared" si="79"/>
        <v>662</v>
      </c>
      <c r="L167" s="226">
        <f t="shared" si="79"/>
        <v>313</v>
      </c>
      <c r="M167" s="226">
        <f t="shared" si="79"/>
        <v>4.5999999999999996</v>
      </c>
      <c r="N167" s="226">
        <f t="shared" si="79"/>
        <v>141</v>
      </c>
      <c r="O167" s="226">
        <f t="shared" si="79"/>
        <v>421</v>
      </c>
      <c r="P167" s="226">
        <f t="shared" si="79"/>
        <v>649</v>
      </c>
      <c r="Q167" s="226">
        <f>Q164-Q165</f>
        <v>244</v>
      </c>
      <c r="R167" s="226">
        <f t="shared" si="79"/>
        <v>68</v>
      </c>
      <c r="S167" s="226">
        <f>S164-S165</f>
        <v>213.5</v>
      </c>
      <c r="T167" s="226">
        <f t="shared" si="79"/>
        <v>294</v>
      </c>
      <c r="U167" s="226">
        <f t="shared" si="79"/>
        <v>13</v>
      </c>
      <c r="V167" s="226">
        <f t="shared" si="79"/>
        <v>470</v>
      </c>
      <c r="W167" s="226">
        <f t="shared" si="79"/>
        <v>120</v>
      </c>
      <c r="X167" s="226">
        <f t="shared" si="79"/>
        <v>23</v>
      </c>
      <c r="Y167" s="226">
        <f t="shared" si="79"/>
        <v>57</v>
      </c>
      <c r="Z167" s="226">
        <f t="shared" si="79"/>
        <v>30.4</v>
      </c>
      <c r="AA167" s="226">
        <f t="shared" si="79"/>
        <v>281</v>
      </c>
      <c r="AB167" s="226">
        <f t="shared" si="79"/>
        <v>368</v>
      </c>
      <c r="AC167" s="226">
        <f t="shared" si="79"/>
        <v>1.5</v>
      </c>
      <c r="AD167" s="41"/>
      <c r="AE167" s="42">
        <f t="shared" si="48"/>
        <v>5.0896215976986058E-3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41"/>
        <v>0</v>
      </c>
      <c r="F168" s="201">
        <f>E168/B168</f>
        <v>0</v>
      </c>
      <c r="G168" s="201"/>
      <c r="H168" s="202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8"/>
      <c r="Y168" s="207"/>
      <c r="Z168" s="207"/>
      <c r="AA168" s="207"/>
      <c r="AB168" s="207"/>
      <c r="AC168" s="207"/>
      <c r="AE168" s="42" t="e">
        <f t="shared" si="48"/>
        <v>#DIV/0!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 t="e">
        <f>E168/E165*10</f>
        <v>#DIV/0!</v>
      </c>
      <c r="F169" s="201" t="e">
        <f t="shared" ref="F169:F179" si="80">E169/B169</f>
        <v>#DIV/0!</v>
      </c>
      <c r="G169" s="201"/>
      <c r="H169" s="204"/>
      <c r="I169" s="208" t="e">
        <f t="shared" ref="I169:AC169" si="81">I168/I165*10</f>
        <v>#DIV/0!</v>
      </c>
      <c r="J169" s="208" t="e">
        <f t="shared" si="81"/>
        <v>#DIV/0!</v>
      </c>
      <c r="K169" s="208" t="e">
        <f t="shared" si="81"/>
        <v>#DIV/0!</v>
      </c>
      <c r="L169" s="208" t="e">
        <f t="shared" si="81"/>
        <v>#DIV/0!</v>
      </c>
      <c r="M169" s="208" t="e">
        <f t="shared" si="81"/>
        <v>#DIV/0!</v>
      </c>
      <c r="N169" s="208" t="e">
        <f t="shared" si="81"/>
        <v>#DIV/0!</v>
      </c>
      <c r="O169" s="208" t="e">
        <f t="shared" si="81"/>
        <v>#DIV/0!</v>
      </c>
      <c r="P169" s="208" t="e">
        <f>P168/P165*10</f>
        <v>#DIV/0!</v>
      </c>
      <c r="Q169" s="208" t="e">
        <f t="shared" si="81"/>
        <v>#DIV/0!</v>
      </c>
      <c r="R169" s="208" t="e">
        <f t="shared" si="81"/>
        <v>#DIV/0!</v>
      </c>
      <c r="S169" s="208" t="e">
        <f t="shared" si="81"/>
        <v>#DIV/0!</v>
      </c>
      <c r="T169" s="208" t="e">
        <f t="shared" si="81"/>
        <v>#DIV/0!</v>
      </c>
      <c r="U169" s="208" t="e">
        <f t="shared" si="81"/>
        <v>#DIV/0!</v>
      </c>
      <c r="V169" s="208" t="e">
        <f t="shared" si="81"/>
        <v>#DIV/0!</v>
      </c>
      <c r="W169" s="208" t="e">
        <f t="shared" si="81"/>
        <v>#DIV/0!</v>
      </c>
      <c r="X169" s="208" t="e">
        <f t="shared" si="81"/>
        <v>#DIV/0!</v>
      </c>
      <c r="Y169" s="208" t="e">
        <f t="shared" si="81"/>
        <v>#DIV/0!</v>
      </c>
      <c r="Z169" s="208" t="e">
        <f t="shared" si="81"/>
        <v>#DIV/0!</v>
      </c>
      <c r="AA169" s="208" t="e">
        <f t="shared" si="81"/>
        <v>#DIV/0!</v>
      </c>
      <c r="AB169" s="208" t="e">
        <f t="shared" si="81"/>
        <v>#DIV/0!</v>
      </c>
      <c r="AC169" s="208" t="e">
        <f t="shared" si="81"/>
        <v>#DIV/0!</v>
      </c>
      <c r="AE169" s="42" t="e">
        <f t="shared" si="48"/>
        <v>#DIV/0!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80"/>
        <v>0.94945080091533185</v>
      </c>
      <c r="G170" s="201" t="e">
        <f t="shared" si="52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8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41"/>
        <v>2</v>
      </c>
      <c r="F171" s="201" t="e">
        <f t="shared" si="80"/>
        <v>#DIV/0!</v>
      </c>
      <c r="G171" s="201" t="e">
        <f t="shared" si="52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8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41"/>
        <v>0</v>
      </c>
      <c r="F172" s="201" t="e">
        <f t="shared" si="80"/>
        <v>#DIV/0!</v>
      </c>
      <c r="G172" s="201" t="e">
        <f t="shared" si="52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8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41"/>
        <v>827.5200000000001</v>
      </c>
      <c r="F173" s="201">
        <f t="shared" si="80"/>
        <v>0.94681922196796353</v>
      </c>
      <c r="G173" s="201" t="e">
        <f t="shared" si="52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8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120.75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0</v>
      </c>
      <c r="F174" s="201">
        <f t="shared" si="80"/>
        <v>0</v>
      </c>
      <c r="G174" s="201">
        <f t="shared" si="52"/>
        <v>0</v>
      </c>
      <c r="H174" s="202"/>
      <c r="I174" s="263"/>
      <c r="J174" s="263"/>
      <c r="K174" s="263"/>
      <c r="L174" s="222"/>
      <c r="M174" s="263"/>
      <c r="N174" s="222"/>
      <c r="O174" s="222"/>
      <c r="P174" s="222"/>
      <c r="Q174" s="222"/>
      <c r="R174" s="222"/>
      <c r="S174" s="222"/>
      <c r="T174" s="263"/>
      <c r="U174" s="222"/>
      <c r="V174" s="263"/>
      <c r="W174" s="222"/>
      <c r="X174" s="293"/>
      <c r="Y174" s="222"/>
      <c r="Z174" s="263"/>
      <c r="AA174" s="222"/>
      <c r="AB174" s="222"/>
      <c r="AC174" s="222"/>
      <c r="AE174" s="42" t="e">
        <f t="shared" si="48"/>
        <v>#DIV/0!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</v>
      </c>
      <c r="F175" s="201"/>
      <c r="G175" s="201"/>
      <c r="H175" s="235"/>
      <c r="I175" s="235">
        <f>I174/I173</f>
        <v>0</v>
      </c>
      <c r="J175" s="235">
        <f t="shared" ref="J175:O175" si="82">J174/J173</f>
        <v>0</v>
      </c>
      <c r="K175" s="235">
        <f t="shared" si="82"/>
        <v>0</v>
      </c>
      <c r="L175" s="235" t="e">
        <f t="shared" si="82"/>
        <v>#DIV/0!</v>
      </c>
      <c r="M175" s="235">
        <f t="shared" si="82"/>
        <v>0</v>
      </c>
      <c r="N175" s="235">
        <f t="shared" si="82"/>
        <v>0</v>
      </c>
      <c r="O175" s="235">
        <f t="shared" si="82"/>
        <v>0</v>
      </c>
      <c r="P175" s="235">
        <f t="shared" ref="P175:AC175" si="83">P174/P173</f>
        <v>0</v>
      </c>
      <c r="Q175" s="235">
        <f t="shared" si="83"/>
        <v>0</v>
      </c>
      <c r="R175" s="235" t="e">
        <f t="shared" si="83"/>
        <v>#DIV/0!</v>
      </c>
      <c r="S175" s="235">
        <f t="shared" si="83"/>
        <v>0</v>
      </c>
      <c r="T175" s="235">
        <f t="shared" si="83"/>
        <v>0</v>
      </c>
      <c r="U175" s="235" t="e">
        <f>U174/U173</f>
        <v>#DIV/0!</v>
      </c>
      <c r="V175" s="235">
        <v>1</v>
      </c>
      <c r="W175" s="235">
        <f t="shared" si="83"/>
        <v>0</v>
      </c>
      <c r="X175" s="235">
        <v>1</v>
      </c>
      <c r="Y175" s="235" t="e">
        <f>Y174/Y173</f>
        <v>#DIV/0!</v>
      </c>
      <c r="Z175" s="235">
        <f t="shared" si="83"/>
        <v>0</v>
      </c>
      <c r="AA175" s="235">
        <f t="shared" si="83"/>
        <v>0</v>
      </c>
      <c r="AB175" s="235">
        <f t="shared" si="83"/>
        <v>0</v>
      </c>
      <c r="AC175" s="235">
        <f t="shared" si="83"/>
        <v>0</v>
      </c>
      <c r="AE175" s="42" t="e">
        <f t="shared" si="48"/>
        <v>#DIV/0!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84">SUM(I176:AC176)</f>
        <v>0</v>
      </c>
      <c r="F176" s="201" t="e">
        <f t="shared" si="80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8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104.25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0</v>
      </c>
      <c r="F177" s="201">
        <f t="shared" si="80"/>
        <v>0</v>
      </c>
      <c r="G177" s="201"/>
      <c r="H177" s="202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65"/>
      <c r="W177" s="207"/>
      <c r="X177" s="207"/>
      <c r="Y177" s="207"/>
      <c r="Z177" s="207"/>
      <c r="AA177" s="207"/>
      <c r="AB177" s="207"/>
      <c r="AC177" s="207"/>
      <c r="AE177" s="42" t="e">
        <f t="shared" si="48"/>
        <v>#DIV/0!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84"/>
        <v>#DIV/0!</v>
      </c>
      <c r="F178" s="201" t="e">
        <f t="shared" si="80"/>
        <v>#DIV/0!</v>
      </c>
      <c r="G178" s="201"/>
      <c r="H178" s="202"/>
      <c r="I178" s="258" t="e">
        <f t="shared" ref="I178:P178" si="85">I177/I176</f>
        <v>#DIV/0!</v>
      </c>
      <c r="J178" s="258" t="e">
        <f t="shared" si="85"/>
        <v>#DIV/0!</v>
      </c>
      <c r="K178" s="258" t="e">
        <f t="shared" si="85"/>
        <v>#DIV/0!</v>
      </c>
      <c r="L178" s="258" t="e">
        <f t="shared" si="85"/>
        <v>#DIV/0!</v>
      </c>
      <c r="M178" s="258" t="e">
        <f t="shared" si="85"/>
        <v>#DIV/0!</v>
      </c>
      <c r="N178" s="258" t="e">
        <f t="shared" si="85"/>
        <v>#DIV/0!</v>
      </c>
      <c r="O178" s="258" t="e">
        <f t="shared" si="85"/>
        <v>#DIV/0!</v>
      </c>
      <c r="P178" s="258" t="e">
        <f t="shared" si="85"/>
        <v>#DIV/0!</v>
      </c>
      <c r="Q178" s="258" t="e">
        <f t="shared" ref="Q178:R178" si="86">Q177/Q176</f>
        <v>#DIV/0!</v>
      </c>
      <c r="R178" s="258" t="e">
        <f t="shared" si="86"/>
        <v>#DIV/0!</v>
      </c>
      <c r="S178" s="258" t="e">
        <f>S177/S176</f>
        <v>#DIV/0!</v>
      </c>
      <c r="T178" s="258" t="e">
        <f t="shared" ref="T178:U178" si="87">T177/T176</f>
        <v>#DIV/0!</v>
      </c>
      <c r="U178" s="258" t="e">
        <f t="shared" si="87"/>
        <v>#DIV/0!</v>
      </c>
      <c r="V178" s="258" t="e">
        <f t="shared" ref="V178:AC178" si="88">V177/V176</f>
        <v>#DIV/0!</v>
      </c>
      <c r="W178" s="258" t="e">
        <f t="shared" si="88"/>
        <v>#DIV/0!</v>
      </c>
      <c r="X178" s="258" t="e">
        <f t="shared" si="88"/>
        <v>#DIV/0!</v>
      </c>
      <c r="Y178" s="258" t="e">
        <f t="shared" si="88"/>
        <v>#DIV/0!</v>
      </c>
      <c r="Z178" s="258" t="e">
        <f t="shared" si="88"/>
        <v>#DIV/0!</v>
      </c>
      <c r="AA178" s="258" t="e">
        <f t="shared" si="88"/>
        <v>#DIV/0!</v>
      </c>
      <c r="AB178" s="258" t="e">
        <f t="shared" si="88"/>
        <v>#DIV/0!</v>
      </c>
      <c r="AC178" s="258" t="e">
        <f t="shared" si="88"/>
        <v>#DIV/0!</v>
      </c>
      <c r="AE178" s="42" t="e">
        <f t="shared" si="48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 t="e">
        <f>E177/E174*10</f>
        <v>#DIV/0!</v>
      </c>
      <c r="F179" s="201" t="e">
        <f t="shared" si="80"/>
        <v>#DIV/0!</v>
      </c>
      <c r="G179" s="201"/>
      <c r="H179" s="202"/>
      <c r="I179" s="208" t="e">
        <f>I177/I174*10</f>
        <v>#DIV/0!</v>
      </c>
      <c r="J179" s="238" t="e">
        <f t="shared" ref="J179" si="89">J177/J174*10</f>
        <v>#DIV/0!</v>
      </c>
      <c r="K179" s="238" t="e">
        <f t="shared" ref="K179:R179" si="90">K177/K174*10</f>
        <v>#DIV/0!</v>
      </c>
      <c r="L179" s="238" t="e">
        <f t="shared" si="90"/>
        <v>#DIV/0!</v>
      </c>
      <c r="M179" s="238" t="e">
        <f t="shared" si="90"/>
        <v>#DIV/0!</v>
      </c>
      <c r="N179" s="238" t="e">
        <f t="shared" si="90"/>
        <v>#DIV/0!</v>
      </c>
      <c r="O179" s="238" t="e">
        <f t="shared" si="90"/>
        <v>#DIV/0!</v>
      </c>
      <c r="P179" s="238" t="e">
        <f>P177/P174*10</f>
        <v>#DIV/0!</v>
      </c>
      <c r="Q179" s="238" t="e">
        <f t="shared" si="90"/>
        <v>#DIV/0!</v>
      </c>
      <c r="R179" s="238" t="e">
        <f t="shared" si="90"/>
        <v>#DIV/0!</v>
      </c>
      <c r="S179" s="238" t="e">
        <f t="shared" ref="S179:U179" si="91">S177/S174*10</f>
        <v>#DIV/0!</v>
      </c>
      <c r="T179" s="238" t="e">
        <f t="shared" si="91"/>
        <v>#DIV/0!</v>
      </c>
      <c r="U179" s="238" t="e">
        <f t="shared" si="91"/>
        <v>#DIV/0!</v>
      </c>
      <c r="V179" s="238" t="e">
        <f t="shared" ref="V179:AC179" si="92">V177/V174*10</f>
        <v>#DIV/0!</v>
      </c>
      <c r="W179" s="238" t="e">
        <f t="shared" si="92"/>
        <v>#DIV/0!</v>
      </c>
      <c r="X179" s="238" t="e">
        <f t="shared" si="92"/>
        <v>#DIV/0!</v>
      </c>
      <c r="Y179" s="238" t="e">
        <f t="shared" si="92"/>
        <v>#DIV/0!</v>
      </c>
      <c r="Z179" s="238" t="e">
        <f>Z177/Z174*10</f>
        <v>#DIV/0!</v>
      </c>
      <c r="AA179" s="238" t="e">
        <f t="shared" si="92"/>
        <v>#DIV/0!</v>
      </c>
      <c r="AB179" s="238" t="e">
        <f t="shared" si="92"/>
        <v>#DIV/0!</v>
      </c>
      <c r="AC179" s="238" t="e">
        <f t="shared" si="92"/>
        <v>#DIV/0!</v>
      </c>
      <c r="AE179" s="42" t="e">
        <f t="shared" si="48"/>
        <v>#DIV/0!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218</v>
      </c>
      <c r="B180" s="221">
        <v>686.2</v>
      </c>
      <c r="C180" s="222"/>
      <c r="D180" s="222"/>
      <c r="E180" s="203">
        <f>E173-E174</f>
        <v>827.5200000000001</v>
      </c>
      <c r="F180" s="203"/>
      <c r="G180" s="201" t="e">
        <f t="shared" si="52"/>
        <v>#DIV/0!</v>
      </c>
      <c r="H180" s="203"/>
      <c r="I180" s="207">
        <f t="shared" ref="I180:AE180" si="93">I173-I174</f>
        <v>24</v>
      </c>
      <c r="J180" s="207">
        <f t="shared" si="93"/>
        <v>51</v>
      </c>
      <c r="K180" s="207">
        <f t="shared" si="93"/>
        <v>111.3</v>
      </c>
      <c r="L180" s="207">
        <f t="shared" si="93"/>
        <v>0</v>
      </c>
      <c r="M180" s="207">
        <f t="shared" si="93"/>
        <v>48.5</v>
      </c>
      <c r="N180" s="207">
        <f t="shared" si="93"/>
        <v>35</v>
      </c>
      <c r="O180" s="207">
        <f t="shared" si="93"/>
        <v>139</v>
      </c>
      <c r="P180" s="207">
        <f t="shared" si="93"/>
        <v>69</v>
      </c>
      <c r="Q180" s="207">
        <f t="shared" si="93"/>
        <v>56.000000000000007</v>
      </c>
      <c r="R180" s="207">
        <f t="shared" si="93"/>
        <v>0</v>
      </c>
      <c r="S180" s="207">
        <f t="shared" si="93"/>
        <v>35.240000000000009</v>
      </c>
      <c r="T180" s="207">
        <f t="shared" si="93"/>
        <v>100.5</v>
      </c>
      <c r="U180" s="207">
        <f t="shared" si="93"/>
        <v>0</v>
      </c>
      <c r="V180" s="207">
        <f t="shared" si="93"/>
        <v>0.6</v>
      </c>
      <c r="W180" s="207">
        <f t="shared" si="93"/>
        <v>10</v>
      </c>
      <c r="X180" s="207">
        <f t="shared" si="93"/>
        <v>30.28000000000003</v>
      </c>
      <c r="Y180" s="207">
        <f t="shared" si="93"/>
        <v>0</v>
      </c>
      <c r="Z180" s="207">
        <f t="shared" si="93"/>
        <v>1.1000000000000001</v>
      </c>
      <c r="AA180" s="207">
        <f t="shared" si="93"/>
        <v>64.999999999999986</v>
      </c>
      <c r="AB180" s="207">
        <f t="shared" si="93"/>
        <v>48</v>
      </c>
      <c r="AC180" s="207">
        <f t="shared" si="93"/>
        <v>3</v>
      </c>
      <c r="AD180" s="1">
        <f t="shared" si="93"/>
        <v>0</v>
      </c>
      <c r="AE180" s="1" t="e">
        <f t="shared" si="93"/>
        <v>#DIV/0!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84"/>
        <v>0</v>
      </c>
      <c r="F181" s="201">
        <f>E181/B181</f>
        <v>0</v>
      </c>
      <c r="G181" s="201">
        <f>E181/D181</f>
        <v>0</v>
      </c>
      <c r="H181" s="202"/>
      <c r="I181" s="281"/>
      <c r="J181" s="269"/>
      <c r="K181" s="282"/>
      <c r="L181" s="269"/>
      <c r="M181" s="269"/>
      <c r="N181" s="269"/>
      <c r="O181" s="269"/>
      <c r="P181" s="269"/>
      <c r="Q181" s="269"/>
      <c r="R181" s="269"/>
      <c r="S181" s="269"/>
      <c r="T181" s="269"/>
      <c r="U181" s="269"/>
      <c r="V181" s="269"/>
      <c r="W181" s="283"/>
      <c r="X181" s="269"/>
      <c r="Y181" s="269"/>
      <c r="Z181" s="269"/>
      <c r="AA181" s="269"/>
      <c r="AB181" s="269"/>
      <c r="AC181" s="269"/>
      <c r="AE181" s="42" t="e">
        <f t="shared" si="48"/>
        <v>#DIV/0!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84"/>
        <v>0</v>
      </c>
      <c r="F182" s="201">
        <f>E182/B182</f>
        <v>0</v>
      </c>
      <c r="G182" s="201"/>
      <c r="H182" s="202"/>
      <c r="I182" s="268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24"/>
      <c r="X182" s="214"/>
      <c r="Y182" s="214"/>
      <c r="Z182" s="214"/>
      <c r="AA182" s="214"/>
      <c r="AB182" s="214"/>
      <c r="AC182" s="214"/>
      <c r="AE182" s="42" t="e">
        <f t="shared" si="48"/>
        <v>#DIV/0!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94">B182/B181*10</f>
        <v>118.75</v>
      </c>
      <c r="C183" s="231"/>
      <c r="D183" s="236"/>
      <c r="E183" s="231" t="e">
        <f t="shared" si="94"/>
        <v>#DIV/0!</v>
      </c>
      <c r="F183" s="201" t="e">
        <f t="shared" ref="F183" si="95">E183/B183</f>
        <v>#DIV/0!</v>
      </c>
      <c r="G183" s="201"/>
      <c r="H183" s="238"/>
      <c r="I183" s="238" t="e">
        <f>I182/I181*10</f>
        <v>#DIV/0!</v>
      </c>
      <c r="J183" s="238" t="e">
        <f>J182/J181*10</f>
        <v>#DIV/0!</v>
      </c>
      <c r="K183" s="238" t="e">
        <f>K182/K181*10</f>
        <v>#DIV/0!</v>
      </c>
      <c r="L183" s="238" t="e">
        <f>L182/L181*10</f>
        <v>#DIV/0!</v>
      </c>
      <c r="M183" s="238" t="e">
        <f t="shared" ref="M183:X183" si="96">M182/M181*10</f>
        <v>#DIV/0!</v>
      </c>
      <c r="N183" s="238" t="e">
        <f t="shared" si="96"/>
        <v>#DIV/0!</v>
      </c>
      <c r="O183" s="238" t="e">
        <f t="shared" si="96"/>
        <v>#DIV/0!</v>
      </c>
      <c r="P183" s="238" t="e">
        <f t="shared" si="96"/>
        <v>#DIV/0!</v>
      </c>
      <c r="Q183" s="238" t="e">
        <f t="shared" si="96"/>
        <v>#DIV/0!</v>
      </c>
      <c r="R183" s="238" t="e">
        <f t="shared" si="96"/>
        <v>#DIV/0!</v>
      </c>
      <c r="S183" s="238" t="e">
        <f t="shared" si="96"/>
        <v>#DIV/0!</v>
      </c>
      <c r="T183" s="238" t="e">
        <f t="shared" si="96"/>
        <v>#DIV/0!</v>
      </c>
      <c r="U183" s="238" t="e">
        <f t="shared" si="96"/>
        <v>#DIV/0!</v>
      </c>
      <c r="V183" s="238" t="e">
        <f t="shared" si="96"/>
        <v>#DIV/0!</v>
      </c>
      <c r="W183" s="238" t="e">
        <f t="shared" si="96"/>
        <v>#DIV/0!</v>
      </c>
      <c r="X183" s="238" t="e">
        <f t="shared" si="96"/>
        <v>#DIV/0!</v>
      </c>
      <c r="Y183" s="238" t="e">
        <f t="shared" ref="Y183:AC183" si="97">Y182/Y181*10</f>
        <v>#DIV/0!</v>
      </c>
      <c r="Z183" s="238" t="e">
        <f t="shared" si="97"/>
        <v>#DIV/0!</v>
      </c>
      <c r="AA183" s="238" t="e">
        <f t="shared" si="97"/>
        <v>#DIV/0!</v>
      </c>
      <c r="AB183" s="238" t="e">
        <f t="shared" si="97"/>
        <v>#DIV/0!</v>
      </c>
      <c r="AC183" s="238" t="e">
        <f t="shared" si="97"/>
        <v>#DIV/0!</v>
      </c>
      <c r="AE183" s="42" t="e">
        <f t="shared" si="48"/>
        <v>#DIV/0!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/>
      <c r="J184" s="238"/>
      <c r="K184" s="238"/>
      <c r="L184" s="238"/>
      <c r="M184" s="238"/>
      <c r="N184" s="238"/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customHeight="1" x14ac:dyDescent="0.2">
      <c r="A185" s="170" t="s">
        <v>233</v>
      </c>
      <c r="B185" s="236"/>
      <c r="C185" s="236"/>
      <c r="D185" s="236"/>
      <c r="E185" s="231"/>
      <c r="F185" s="201"/>
      <c r="G185" s="201" t="e">
        <f t="shared" si="52"/>
        <v>#DIV/0!</v>
      </c>
      <c r="H185" s="238"/>
      <c r="I185" s="238"/>
      <c r="J185" s="238"/>
      <c r="K185" s="238"/>
      <c r="L185" s="238"/>
      <c r="M185" s="238"/>
      <c r="N185" s="238"/>
      <c r="O185" s="238"/>
      <c r="P185" s="238"/>
      <c r="Q185" s="238"/>
      <c r="R185" s="238"/>
      <c r="S185" s="238"/>
      <c r="T185" s="238"/>
      <c r="U185" s="238"/>
      <c r="V185" s="238"/>
      <c r="W185" s="238"/>
      <c r="X185" s="238"/>
      <c r="Y185" s="238"/>
      <c r="Z185" s="238"/>
      <c r="AA185" s="238"/>
      <c r="AB185" s="238"/>
      <c r="AC185" s="238"/>
      <c r="AE185" s="42" t="e">
        <f t="shared" si="48"/>
        <v>#DIV/0!</v>
      </c>
      <c r="AF185" s="19"/>
      <c r="AG185" s="19"/>
      <c r="AH185" s="19"/>
      <c r="AI185" s="19"/>
      <c r="AR185" s="19"/>
      <c r="AS185" s="19"/>
    </row>
    <row r="186" spans="1:52" s="10" customFormat="1" ht="81" x14ac:dyDescent="0.2">
      <c r="A186" s="170" t="s">
        <v>217</v>
      </c>
      <c r="B186" s="236"/>
      <c r="C186" s="236"/>
      <c r="D186" s="236"/>
      <c r="E186" s="231"/>
      <c r="F186" s="201"/>
      <c r="G186" s="201" t="e">
        <f t="shared" ref="G186:G257" si="98">E186/C186</f>
        <v>#DIV/0!</v>
      </c>
      <c r="H186" s="238"/>
      <c r="I186" s="223"/>
      <c r="J186" s="224"/>
      <c r="K186" s="224"/>
      <c r="L186" s="224"/>
      <c r="M186" s="223"/>
      <c r="N186" s="233"/>
      <c r="O186" s="223"/>
      <c r="P186" s="223"/>
      <c r="Q186" s="224"/>
      <c r="R186" s="223"/>
      <c r="S186" s="223"/>
      <c r="T186" s="223"/>
      <c r="U186" s="223"/>
      <c r="V186" s="224"/>
      <c r="W186" s="223"/>
      <c r="X186" s="223"/>
      <c r="Y186" s="223"/>
      <c r="Z186" s="223"/>
      <c r="AA186" s="223"/>
      <c r="AB186" s="223"/>
      <c r="AC186" s="223"/>
      <c r="AE186" s="42" t="e">
        <f t="shared" si="48"/>
        <v>#DIV/0!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215</v>
      </c>
      <c r="B187" s="239">
        <v>29626</v>
      </c>
      <c r="C187" s="239">
        <v>45354</v>
      </c>
      <c r="D187" s="240">
        <v>45354</v>
      </c>
      <c r="E187" s="240">
        <f t="shared" ref="E187:T187" si="99">E198+E201+E218+E204+E213+E207+E210+E221</f>
        <v>0</v>
      </c>
      <c r="F187" s="201">
        <f>E187/B187</f>
        <v>0</v>
      </c>
      <c r="G187" s="201">
        <f>E187/D187</f>
        <v>0</v>
      </c>
      <c r="H187" s="240"/>
      <c r="I187" s="270">
        <f t="shared" si="99"/>
        <v>0</v>
      </c>
      <c r="J187" s="270">
        <f t="shared" si="99"/>
        <v>0</v>
      </c>
      <c r="K187" s="296">
        <f t="shared" si="99"/>
        <v>0</v>
      </c>
      <c r="L187" s="270">
        <f t="shared" si="99"/>
        <v>0</v>
      </c>
      <c r="M187" s="270">
        <f t="shared" si="99"/>
        <v>0</v>
      </c>
      <c r="N187" s="296">
        <f t="shared" si="99"/>
        <v>0</v>
      </c>
      <c r="O187" s="270">
        <f t="shared" si="99"/>
        <v>0</v>
      </c>
      <c r="P187" s="270">
        <f t="shared" si="99"/>
        <v>0</v>
      </c>
      <c r="Q187" s="270">
        <f t="shared" si="99"/>
        <v>0</v>
      </c>
      <c r="R187" s="270">
        <f t="shared" si="99"/>
        <v>0</v>
      </c>
      <c r="S187" s="270">
        <f t="shared" si="99"/>
        <v>0</v>
      </c>
      <c r="T187" s="270">
        <f t="shared" si="99"/>
        <v>0</v>
      </c>
      <c r="U187" s="270">
        <f t="shared" ref="U187:AC187" si="100">U198+U201+U218+U204+U213+U207+U210+U221</f>
        <v>0</v>
      </c>
      <c r="V187" s="270">
        <f>V198+V201+V218+V204+V213+V207+V210+V221</f>
        <v>0</v>
      </c>
      <c r="W187" s="270">
        <f t="shared" si="100"/>
        <v>0</v>
      </c>
      <c r="X187" s="270">
        <f t="shared" si="100"/>
        <v>0</v>
      </c>
      <c r="Y187" s="270">
        <f t="shared" si="100"/>
        <v>0</v>
      </c>
      <c r="Z187" s="270">
        <f t="shared" si="100"/>
        <v>0</v>
      </c>
      <c r="AA187" s="270">
        <f t="shared" si="100"/>
        <v>0</v>
      </c>
      <c r="AB187" s="270">
        <f t="shared" si="100"/>
        <v>0</v>
      </c>
      <c r="AC187" s="270">
        <f t="shared" si="100"/>
        <v>0</v>
      </c>
      <c r="AE187" s="42" t="e">
        <f t="shared" ref="AE187:AE261" si="101">X187/E187</f>
        <v>#DIV/0!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 t="e">
        <f>E187/E186</f>
        <v>#DIV/0!</v>
      </c>
      <c r="F188" s="242"/>
      <c r="G188" s="201"/>
      <c r="H188" s="242"/>
      <c r="I188" s="271" t="e">
        <f>I187/I186</f>
        <v>#DIV/0!</v>
      </c>
      <c r="J188" s="271" t="e">
        <f t="shared" ref="J188:AC188" si="102">J187/J186</f>
        <v>#DIV/0!</v>
      </c>
      <c r="K188" s="271" t="e">
        <f t="shared" si="102"/>
        <v>#DIV/0!</v>
      </c>
      <c r="L188" s="271" t="e">
        <f t="shared" si="102"/>
        <v>#DIV/0!</v>
      </c>
      <c r="M188" s="271" t="e">
        <f t="shared" si="102"/>
        <v>#DIV/0!</v>
      </c>
      <c r="N188" s="271" t="e">
        <f t="shared" si="102"/>
        <v>#DIV/0!</v>
      </c>
      <c r="O188" s="271" t="e">
        <f t="shared" si="102"/>
        <v>#DIV/0!</v>
      </c>
      <c r="P188" s="271" t="e">
        <f t="shared" si="102"/>
        <v>#DIV/0!</v>
      </c>
      <c r="Q188" s="271" t="e">
        <f t="shared" si="102"/>
        <v>#DIV/0!</v>
      </c>
      <c r="R188" s="271" t="e">
        <f t="shared" si="102"/>
        <v>#DIV/0!</v>
      </c>
      <c r="S188" s="271" t="e">
        <f t="shared" si="102"/>
        <v>#DIV/0!</v>
      </c>
      <c r="T188" s="271" t="e">
        <f t="shared" si="102"/>
        <v>#DIV/0!</v>
      </c>
      <c r="U188" s="271" t="e">
        <f t="shared" si="102"/>
        <v>#DIV/0!</v>
      </c>
      <c r="V188" s="271" t="e">
        <f t="shared" si="102"/>
        <v>#DIV/0!</v>
      </c>
      <c r="W188" s="271" t="e">
        <f t="shared" si="102"/>
        <v>#DIV/0!</v>
      </c>
      <c r="X188" s="271" t="e">
        <f t="shared" si="102"/>
        <v>#DIV/0!</v>
      </c>
      <c r="Y188" s="271" t="e">
        <f t="shared" si="102"/>
        <v>#DIV/0!</v>
      </c>
      <c r="Z188" s="271" t="e">
        <f t="shared" si="102"/>
        <v>#DIV/0!</v>
      </c>
      <c r="AA188" s="271" t="e">
        <f t="shared" si="102"/>
        <v>#DIV/0!</v>
      </c>
      <c r="AB188" s="271" t="e">
        <f t="shared" si="102"/>
        <v>#DIV/0!</v>
      </c>
      <c r="AC188" s="271" t="e">
        <f t="shared" si="102"/>
        <v>#DIV/0!</v>
      </c>
      <c r="AE188" s="42" t="e">
        <f t="shared" si="101"/>
        <v>#DIV/0!</v>
      </c>
      <c r="AF188" s="19"/>
      <c r="AG188" s="19"/>
      <c r="AH188" s="19"/>
      <c r="AI188" s="19"/>
      <c r="AR188" s="19"/>
      <c r="AS188" s="19"/>
    </row>
    <row r="189" spans="1:52" s="10" customFormat="1" ht="46.5" customHeight="1" x14ac:dyDescent="0.2">
      <c r="A189" s="173" t="s">
        <v>91</v>
      </c>
      <c r="B189" s="240"/>
      <c r="C189" s="241"/>
      <c r="D189" s="241"/>
      <c r="E189" s="243">
        <f>E186-E187</f>
        <v>0</v>
      </c>
      <c r="F189" s="243">
        <f t="shared" ref="F189:G189" si="103">F186-F187</f>
        <v>0</v>
      </c>
      <c r="G189" s="243" t="e">
        <f t="shared" si="103"/>
        <v>#DIV/0!</v>
      </c>
      <c r="H189" s="243"/>
      <c r="I189" s="272">
        <f>I186-I184-I185-I187</f>
        <v>0</v>
      </c>
      <c r="J189" s="272">
        <f t="shared" ref="J189:AC189" si="104">J186-J184-J185-J187</f>
        <v>0</v>
      </c>
      <c r="K189" s="272">
        <f t="shared" si="104"/>
        <v>0</v>
      </c>
      <c r="L189" s="272">
        <f t="shared" si="104"/>
        <v>0</v>
      </c>
      <c r="M189" s="272">
        <f t="shared" si="104"/>
        <v>0</v>
      </c>
      <c r="N189" s="272">
        <f t="shared" si="104"/>
        <v>0</v>
      </c>
      <c r="O189" s="272">
        <f t="shared" si="104"/>
        <v>0</v>
      </c>
      <c r="P189" s="272">
        <f t="shared" si="104"/>
        <v>0</v>
      </c>
      <c r="Q189" s="272">
        <f t="shared" si="104"/>
        <v>0</v>
      </c>
      <c r="R189" s="272">
        <f t="shared" si="104"/>
        <v>0</v>
      </c>
      <c r="S189" s="272">
        <f t="shared" si="104"/>
        <v>0</v>
      </c>
      <c r="T189" s="304">
        <f t="shared" si="104"/>
        <v>0</v>
      </c>
      <c r="U189" s="272">
        <f t="shared" si="104"/>
        <v>0</v>
      </c>
      <c r="V189" s="304">
        <f t="shared" si="104"/>
        <v>0</v>
      </c>
      <c r="W189" s="272">
        <f t="shared" si="104"/>
        <v>0</v>
      </c>
      <c r="X189" s="272">
        <f t="shared" si="104"/>
        <v>0</v>
      </c>
      <c r="Y189" s="272">
        <f t="shared" si="104"/>
        <v>0</v>
      </c>
      <c r="Z189" s="272">
        <f t="shared" si="104"/>
        <v>0</v>
      </c>
      <c r="AA189" s="272">
        <f t="shared" si="104"/>
        <v>0</v>
      </c>
      <c r="AB189" s="272">
        <f t="shared" si="104"/>
        <v>0</v>
      </c>
      <c r="AC189" s="272">
        <f t="shared" si="104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216</v>
      </c>
      <c r="B190" s="291">
        <v>32825</v>
      </c>
      <c r="C190" s="244"/>
      <c r="D190" s="244"/>
      <c r="E190" s="203">
        <f t="shared" si="84"/>
        <v>0</v>
      </c>
      <c r="F190" s="213">
        <f>E190/B190</f>
        <v>0</v>
      </c>
      <c r="G190" s="201"/>
      <c r="H190" s="202"/>
      <c r="I190" s="249">
        <f t="shared" ref="I190:AC190" si="105">I199+I202+I205+I219+I208+I214+I211+I222</f>
        <v>0</v>
      </c>
      <c r="J190" s="249">
        <f t="shared" si="105"/>
        <v>0</v>
      </c>
      <c r="K190" s="249">
        <f t="shared" si="105"/>
        <v>0</v>
      </c>
      <c r="L190" s="249">
        <f t="shared" si="105"/>
        <v>0</v>
      </c>
      <c r="M190" s="249">
        <f t="shared" si="105"/>
        <v>0</v>
      </c>
      <c r="N190" s="249">
        <f t="shared" si="105"/>
        <v>0</v>
      </c>
      <c r="O190" s="249">
        <f t="shared" si="105"/>
        <v>0</v>
      </c>
      <c r="P190" s="249">
        <f t="shared" si="105"/>
        <v>0</v>
      </c>
      <c r="Q190" s="249">
        <f t="shared" si="105"/>
        <v>0</v>
      </c>
      <c r="R190" s="249">
        <f t="shared" si="105"/>
        <v>0</v>
      </c>
      <c r="S190" s="249">
        <f t="shared" si="105"/>
        <v>0</v>
      </c>
      <c r="T190" s="249">
        <f t="shared" si="105"/>
        <v>0</v>
      </c>
      <c r="U190" s="249">
        <f t="shared" si="105"/>
        <v>0</v>
      </c>
      <c r="V190" s="249">
        <f t="shared" si="105"/>
        <v>0</v>
      </c>
      <c r="W190" s="249">
        <f t="shared" si="105"/>
        <v>0</v>
      </c>
      <c r="X190" s="249">
        <f t="shared" si="105"/>
        <v>0</v>
      </c>
      <c r="Y190" s="249">
        <f t="shared" si="105"/>
        <v>0</v>
      </c>
      <c r="Z190" s="249">
        <f t="shared" si="105"/>
        <v>0</v>
      </c>
      <c r="AA190" s="249">
        <f t="shared" si="105"/>
        <v>0</v>
      </c>
      <c r="AB190" s="249">
        <f t="shared" si="105"/>
        <v>0</v>
      </c>
      <c r="AC190" s="249">
        <f t="shared" si="105"/>
        <v>0</v>
      </c>
      <c r="AE190" s="42" t="e">
        <f t="shared" si="101"/>
        <v>#DIV/0!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206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101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207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101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208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101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209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101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210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101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211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101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 t="e">
        <f>E190/E187*10</f>
        <v>#DIV/0!</v>
      </c>
      <c r="F197" s="201" t="e">
        <f>E197/B197</f>
        <v>#DIV/0!</v>
      </c>
      <c r="G197" s="201"/>
      <c r="H197" s="238"/>
      <c r="I197" s="238" t="e">
        <f t="shared" ref="I197:AC197" si="106">I190/I187*10</f>
        <v>#DIV/0!</v>
      </c>
      <c r="J197" s="238" t="e">
        <f t="shared" si="106"/>
        <v>#DIV/0!</v>
      </c>
      <c r="K197" s="238" t="e">
        <f t="shared" si="106"/>
        <v>#DIV/0!</v>
      </c>
      <c r="L197" s="238" t="e">
        <f t="shared" si="106"/>
        <v>#DIV/0!</v>
      </c>
      <c r="M197" s="238" t="e">
        <f t="shared" si="106"/>
        <v>#DIV/0!</v>
      </c>
      <c r="N197" s="297" t="e">
        <f t="shared" si="106"/>
        <v>#DIV/0!</v>
      </c>
      <c r="O197" s="238" t="e">
        <f t="shared" si="106"/>
        <v>#DIV/0!</v>
      </c>
      <c r="P197" s="238" t="e">
        <f t="shared" si="106"/>
        <v>#DIV/0!</v>
      </c>
      <c r="Q197" s="238" t="e">
        <f t="shared" si="106"/>
        <v>#DIV/0!</v>
      </c>
      <c r="R197" s="238" t="e">
        <f t="shared" si="106"/>
        <v>#DIV/0!</v>
      </c>
      <c r="S197" s="238" t="e">
        <f t="shared" si="106"/>
        <v>#DIV/0!</v>
      </c>
      <c r="T197" s="238" t="e">
        <f t="shared" si="106"/>
        <v>#DIV/0!</v>
      </c>
      <c r="U197" s="238" t="e">
        <f t="shared" si="106"/>
        <v>#DIV/0!</v>
      </c>
      <c r="V197" s="238" t="e">
        <f t="shared" si="106"/>
        <v>#DIV/0!</v>
      </c>
      <c r="W197" s="238" t="e">
        <f t="shared" si="106"/>
        <v>#DIV/0!</v>
      </c>
      <c r="X197" s="238" t="e">
        <f t="shared" si="106"/>
        <v>#DIV/0!</v>
      </c>
      <c r="Y197" s="238" t="e">
        <f t="shared" si="106"/>
        <v>#DIV/0!</v>
      </c>
      <c r="Z197" s="238" t="e">
        <f t="shared" si="106"/>
        <v>#DIV/0!</v>
      </c>
      <c r="AA197" s="238" t="e">
        <f t="shared" si="106"/>
        <v>#DIV/0!</v>
      </c>
      <c r="AB197" s="238" t="e">
        <f t="shared" si="106"/>
        <v>#DIV/0!</v>
      </c>
      <c r="AC197" s="238" t="e">
        <f t="shared" si="106"/>
        <v>#DIV/0!</v>
      </c>
      <c r="AE197" s="42" t="e">
        <f t="shared" si="101"/>
        <v>#DIV/0!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84"/>
        <v>0</v>
      </c>
      <c r="F198" s="201">
        <f t="shared" ref="F198:F219" si="107">E198/B198</f>
        <v>0</v>
      </c>
      <c r="G198" s="201">
        <f>E198/D198</f>
        <v>0</v>
      </c>
      <c r="H198" s="202"/>
      <c r="I198" s="269"/>
      <c r="J198" s="269"/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  <c r="X198" s="269"/>
      <c r="Y198" s="269"/>
      <c r="Z198" s="269"/>
      <c r="AA198" s="269"/>
      <c r="AB198" s="269"/>
      <c r="AC198" s="269"/>
      <c r="AE198" s="42" t="e">
        <f t="shared" si="101"/>
        <v>#DIV/0!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0</v>
      </c>
      <c r="F199" s="201">
        <f t="shared" si="107"/>
        <v>0</v>
      </c>
      <c r="G199" s="201"/>
      <c r="H199" s="202"/>
      <c r="I199" s="212"/>
      <c r="J199" s="207"/>
      <c r="K199" s="207"/>
      <c r="L199" s="207"/>
      <c r="M199" s="207"/>
      <c r="N199" s="207"/>
      <c r="O199" s="207"/>
      <c r="P199" s="273"/>
      <c r="Q199" s="273"/>
      <c r="R199" s="212"/>
      <c r="S199" s="212"/>
      <c r="T199" s="212"/>
      <c r="U199" s="273"/>
      <c r="V199" s="273"/>
      <c r="W199" s="273"/>
      <c r="X199" s="273"/>
      <c r="Y199" s="273"/>
      <c r="Z199" s="273"/>
      <c r="AA199" s="273"/>
      <c r="AB199" s="273"/>
      <c r="AC199" s="273"/>
      <c r="AE199" s="42" t="e">
        <f t="shared" si="101"/>
        <v>#DIV/0!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8">B199/B198*10</f>
        <v>14.502161160852115</v>
      </c>
      <c r="C200" s="231"/>
      <c r="D200" s="231"/>
      <c r="E200" s="231" t="e">
        <f t="shared" si="108"/>
        <v>#DIV/0!</v>
      </c>
      <c r="F200" s="201" t="e">
        <f t="shared" si="107"/>
        <v>#DIV/0!</v>
      </c>
      <c r="G200" s="201"/>
      <c r="H200" s="231"/>
      <c r="I200" s="238" t="e">
        <f t="shared" ref="I200:J200" si="109">I199/I198*10</f>
        <v>#DIV/0!</v>
      </c>
      <c r="J200" s="238" t="e">
        <f t="shared" si="109"/>
        <v>#DIV/0!</v>
      </c>
      <c r="K200" s="238" t="e">
        <f t="shared" ref="K200:AA200" si="110">K199/K198*10</f>
        <v>#DIV/0!</v>
      </c>
      <c r="L200" s="238" t="e">
        <f t="shared" si="110"/>
        <v>#DIV/0!</v>
      </c>
      <c r="M200" s="238" t="e">
        <f t="shared" si="110"/>
        <v>#DIV/0!</v>
      </c>
      <c r="N200" s="238" t="e">
        <f t="shared" si="110"/>
        <v>#DIV/0!</v>
      </c>
      <c r="O200" s="238" t="e">
        <f t="shared" si="110"/>
        <v>#DIV/0!</v>
      </c>
      <c r="P200" s="238" t="e">
        <f t="shared" si="110"/>
        <v>#DIV/0!</v>
      </c>
      <c r="Q200" s="238" t="e">
        <f t="shared" si="110"/>
        <v>#DIV/0!</v>
      </c>
      <c r="R200" s="238" t="e">
        <f t="shared" si="110"/>
        <v>#DIV/0!</v>
      </c>
      <c r="S200" s="238" t="e">
        <f t="shared" si="110"/>
        <v>#DIV/0!</v>
      </c>
      <c r="T200" s="238" t="e">
        <f t="shared" si="110"/>
        <v>#DIV/0!</v>
      </c>
      <c r="U200" s="238" t="e">
        <f t="shared" si="110"/>
        <v>#DIV/0!</v>
      </c>
      <c r="V200" s="238" t="e">
        <f t="shared" si="110"/>
        <v>#DIV/0!</v>
      </c>
      <c r="W200" s="238" t="e">
        <f t="shared" si="110"/>
        <v>#DIV/0!</v>
      </c>
      <c r="X200" s="238" t="e">
        <f t="shared" si="110"/>
        <v>#DIV/0!</v>
      </c>
      <c r="Y200" s="238" t="e">
        <f t="shared" si="110"/>
        <v>#DIV/0!</v>
      </c>
      <c r="Z200" s="238" t="e">
        <f t="shared" si="110"/>
        <v>#DIV/0!</v>
      </c>
      <c r="AA200" s="238" t="e">
        <f t="shared" si="110"/>
        <v>#DIV/0!</v>
      </c>
      <c r="AB200" s="238" t="e">
        <f>AB199/AB198*10</f>
        <v>#DIV/0!</v>
      </c>
      <c r="AC200" s="238" t="e">
        <f>AC199/AC198*10</f>
        <v>#DIV/0!</v>
      </c>
      <c r="AE200" s="42" t="e">
        <f t="shared" si="101"/>
        <v>#DIV/0!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84"/>
        <v>0</v>
      </c>
      <c r="F201" s="201">
        <f t="shared" si="107"/>
        <v>0</v>
      </c>
      <c r="G201" s="201">
        <f>E201/D201</f>
        <v>0</v>
      </c>
      <c r="H201" s="202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  <c r="X201" s="221"/>
      <c r="Y201" s="269"/>
      <c r="Z201" s="269"/>
      <c r="AA201" s="269"/>
      <c r="AB201" s="269"/>
      <c r="AC201" s="269"/>
      <c r="AE201" s="42" t="e">
        <f t="shared" si="101"/>
        <v>#DIV/0!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0</v>
      </c>
      <c r="F202" s="201">
        <f t="shared" si="107"/>
        <v>0</v>
      </c>
      <c r="G202" s="201"/>
      <c r="H202" s="202"/>
      <c r="I202" s="214"/>
      <c r="J202" s="226"/>
      <c r="K202" s="226"/>
      <c r="L202" s="219"/>
      <c r="M202" s="226"/>
      <c r="N202" s="226"/>
      <c r="O202" s="226"/>
      <c r="P202" s="268"/>
      <c r="Q202" s="268"/>
      <c r="R202" s="226"/>
      <c r="S202" s="267"/>
      <c r="T202" s="268"/>
      <c r="U202" s="268"/>
      <c r="V202" s="268"/>
      <c r="W202" s="268"/>
      <c r="X202" s="226"/>
      <c r="Y202" s="267"/>
      <c r="Z202" s="268"/>
      <c r="AA202" s="268"/>
      <c r="AB202" s="268"/>
      <c r="AC202" s="267"/>
      <c r="AE202" s="42" t="e">
        <f>X202/E202</f>
        <v>#DIV/0!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11">B202/B201*10</f>
        <v>7.727162880618657</v>
      </c>
      <c r="C203" s="231"/>
      <c r="D203" s="231"/>
      <c r="E203" s="246" t="e">
        <f t="shared" ref="E203:N203" si="112">E202/E201*10</f>
        <v>#DIV/0!</v>
      </c>
      <c r="F203" s="201" t="e">
        <f t="shared" si="107"/>
        <v>#DIV/0!</v>
      </c>
      <c r="G203" s="201"/>
      <c r="H203" s="219"/>
      <c r="I203" s="219" t="e">
        <f t="shared" si="112"/>
        <v>#DIV/0!</v>
      </c>
      <c r="J203" s="219" t="e">
        <f t="shared" si="112"/>
        <v>#DIV/0!</v>
      </c>
      <c r="K203" s="219" t="e">
        <f t="shared" si="112"/>
        <v>#DIV/0!</v>
      </c>
      <c r="L203" s="219" t="e">
        <f t="shared" si="112"/>
        <v>#DIV/0!</v>
      </c>
      <c r="M203" s="219" t="e">
        <f t="shared" si="112"/>
        <v>#DIV/0!</v>
      </c>
      <c r="N203" s="219" t="e">
        <f t="shared" si="112"/>
        <v>#DIV/0!</v>
      </c>
      <c r="O203" s="219" t="e">
        <f t="shared" ref="O203:Q203" si="113">O202/O201*10</f>
        <v>#DIV/0!</v>
      </c>
      <c r="P203" s="219" t="e">
        <f t="shared" si="113"/>
        <v>#DIV/0!</v>
      </c>
      <c r="Q203" s="219" t="e">
        <f t="shared" si="113"/>
        <v>#DIV/0!</v>
      </c>
      <c r="R203" s="219" t="e">
        <f t="shared" ref="R203:U203" si="114">R202/R201*10</f>
        <v>#DIV/0!</v>
      </c>
      <c r="S203" s="219" t="e">
        <f t="shared" si="114"/>
        <v>#DIV/0!</v>
      </c>
      <c r="T203" s="219" t="e">
        <f t="shared" si="114"/>
        <v>#DIV/0!</v>
      </c>
      <c r="U203" s="219" t="e">
        <f t="shared" si="114"/>
        <v>#DIV/0!</v>
      </c>
      <c r="V203" s="219" t="e">
        <f>V202/V201*10</f>
        <v>#DIV/0!</v>
      </c>
      <c r="W203" s="219" t="e">
        <f>W202/W201*10</f>
        <v>#DIV/0!</v>
      </c>
      <c r="X203" s="219" t="e">
        <f t="shared" ref="X203:AC203" si="115">X202/X201*10</f>
        <v>#DIV/0!</v>
      </c>
      <c r="Y203" s="219" t="e">
        <f t="shared" si="115"/>
        <v>#DIV/0!</v>
      </c>
      <c r="Z203" s="219" t="e">
        <f t="shared" si="115"/>
        <v>#DIV/0!</v>
      </c>
      <c r="AA203" s="219" t="e">
        <f t="shared" si="115"/>
        <v>#DIV/0!</v>
      </c>
      <c r="AB203" s="219" t="e">
        <f t="shared" si="115"/>
        <v>#DIV/0!</v>
      </c>
      <c r="AC203" s="219" t="e">
        <f t="shared" si="115"/>
        <v>#DIV/0!</v>
      </c>
      <c r="AE203" s="42" t="e">
        <f t="shared" si="101"/>
        <v>#DIV/0!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84"/>
        <v>0</v>
      </c>
      <c r="F204" s="201">
        <f t="shared" si="107"/>
        <v>0</v>
      </c>
      <c r="G204" s="201">
        <f>E204/D204</f>
        <v>0</v>
      </c>
      <c r="H204" s="202"/>
      <c r="I204" s="284"/>
      <c r="J204" s="284"/>
      <c r="K204" s="284"/>
      <c r="L204" s="284"/>
      <c r="M204" s="221"/>
      <c r="N204" s="284"/>
      <c r="O204" s="284"/>
      <c r="P204" s="284"/>
      <c r="Q204" s="284"/>
      <c r="R204" s="284"/>
      <c r="S204" s="284"/>
      <c r="T204" s="284"/>
      <c r="U204" s="284"/>
      <c r="V204" s="284"/>
      <c r="W204" s="221"/>
      <c r="X204" s="221"/>
      <c r="Y204" s="221"/>
      <c r="Z204" s="284"/>
      <c r="AA204" s="284"/>
      <c r="AB204" s="284"/>
      <c r="AC204" s="221"/>
      <c r="AE204" s="42" t="e">
        <f t="shared" si="101"/>
        <v>#DIV/0!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84"/>
        <v>0</v>
      </c>
      <c r="F205" s="201">
        <f t="shared" si="107"/>
        <v>0</v>
      </c>
      <c r="G205" s="201"/>
      <c r="H205" s="202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  <c r="T205" s="219"/>
      <c r="U205" s="219"/>
      <c r="V205" s="219"/>
      <c r="W205" s="226"/>
      <c r="X205" s="226"/>
      <c r="Y205" s="226"/>
      <c r="Z205" s="219"/>
      <c r="AA205" s="219"/>
      <c r="AB205" s="219"/>
      <c r="AC205" s="226"/>
      <c r="AE205" s="42" t="e">
        <f t="shared" si="101"/>
        <v>#DIV/0!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6">B205/B204*10</f>
        <v>13.258527827648114</v>
      </c>
      <c r="C206" s="246"/>
      <c r="D206" s="246"/>
      <c r="E206" s="246" t="e">
        <f t="shared" si="116"/>
        <v>#DIV/0!</v>
      </c>
      <c r="F206" s="201" t="e">
        <f t="shared" si="107"/>
        <v>#DIV/0!</v>
      </c>
      <c r="G206" s="201"/>
      <c r="H206" s="202"/>
      <c r="I206" s="219" t="e">
        <f t="shared" si="116"/>
        <v>#DIV/0!</v>
      </c>
      <c r="J206" s="219" t="e">
        <f t="shared" ref="J206:N206" si="117">J205/J204*10</f>
        <v>#DIV/0!</v>
      </c>
      <c r="K206" s="219" t="e">
        <f t="shared" si="117"/>
        <v>#DIV/0!</v>
      </c>
      <c r="L206" s="219" t="e">
        <f t="shared" si="117"/>
        <v>#DIV/0!</v>
      </c>
      <c r="M206" s="219" t="e">
        <f t="shared" si="117"/>
        <v>#DIV/0!</v>
      </c>
      <c r="N206" s="219" t="e">
        <f t="shared" si="117"/>
        <v>#DIV/0!</v>
      </c>
      <c r="O206" s="219" t="e">
        <f t="shared" ref="O206:Q206" si="118">O205/O204*10</f>
        <v>#DIV/0!</v>
      </c>
      <c r="P206" s="219" t="e">
        <f t="shared" si="118"/>
        <v>#DIV/0!</v>
      </c>
      <c r="Q206" s="219" t="e">
        <f t="shared" si="118"/>
        <v>#DIV/0!</v>
      </c>
      <c r="R206" s="219" t="e">
        <f t="shared" ref="R206:U206" si="119">R205/R204*10</f>
        <v>#DIV/0!</v>
      </c>
      <c r="S206" s="219" t="e">
        <f t="shared" si="119"/>
        <v>#DIV/0!</v>
      </c>
      <c r="T206" s="219" t="e">
        <f t="shared" si="119"/>
        <v>#DIV/0!</v>
      </c>
      <c r="U206" s="219" t="e">
        <f t="shared" si="119"/>
        <v>#DIV/0!</v>
      </c>
      <c r="V206" s="219" t="e">
        <f>V205/V204*10</f>
        <v>#DIV/0!</v>
      </c>
      <c r="W206" s="219" t="e">
        <f>W205/W204*10</f>
        <v>#DIV/0!</v>
      </c>
      <c r="X206" s="219" t="e">
        <f>X205/X204*10</f>
        <v>#DIV/0!</v>
      </c>
      <c r="Y206" s="219" t="e">
        <f>Y205/Y204*10</f>
        <v>#DIV/0!</v>
      </c>
      <c r="Z206" s="219" t="e">
        <f t="shared" ref="Z206:AC206" si="120">Z205/Z204*10</f>
        <v>#DIV/0!</v>
      </c>
      <c r="AA206" s="219" t="e">
        <f t="shared" si="120"/>
        <v>#DIV/0!</v>
      </c>
      <c r="AB206" s="219" t="e">
        <f t="shared" si="120"/>
        <v>#DIV/0!</v>
      </c>
      <c r="AC206" s="219" t="e">
        <f t="shared" si="120"/>
        <v>#DIV/0!</v>
      </c>
      <c r="AE206" s="42" t="e">
        <f t="shared" si="101"/>
        <v>#DIV/0!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84"/>
        <v>0</v>
      </c>
      <c r="F207" s="201" t="e">
        <f t="shared" si="107"/>
        <v>#DIV/0!</v>
      </c>
      <c r="G207" s="201" t="e">
        <f t="shared" si="98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101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84"/>
        <v>0</v>
      </c>
      <c r="F208" s="201" t="e">
        <f t="shared" si="107"/>
        <v>#DIV/0!</v>
      </c>
      <c r="G208" s="201" t="e">
        <f t="shared" si="98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101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21">B208/B207*10</f>
        <v>#DIV/0!</v>
      </c>
      <c r="C209" s="247"/>
      <c r="D209" s="247"/>
      <c r="E209" s="298" t="e">
        <f t="shared" si="121"/>
        <v>#DIV/0!</v>
      </c>
      <c r="F209" s="201" t="e">
        <f t="shared" si="107"/>
        <v>#DIV/0!</v>
      </c>
      <c r="G209" s="201" t="e">
        <f t="shared" si="98"/>
        <v>#DIV/0!</v>
      </c>
      <c r="H209" s="202" t="e">
        <f t="shared" ref="H209:X209" si="122">H208/H207*10</f>
        <v>#DIV/0!</v>
      </c>
      <c r="I209" s="202" t="e">
        <f t="shared" si="122"/>
        <v>#DIV/0!</v>
      </c>
      <c r="J209" s="202" t="e">
        <f t="shared" si="122"/>
        <v>#DIV/0!</v>
      </c>
      <c r="K209" s="202" t="e">
        <f t="shared" si="122"/>
        <v>#DIV/0!</v>
      </c>
      <c r="L209" s="202" t="e">
        <f t="shared" si="122"/>
        <v>#DIV/0!</v>
      </c>
      <c r="M209" s="202" t="e">
        <f t="shared" si="122"/>
        <v>#DIV/0!</v>
      </c>
      <c r="N209" s="202" t="e">
        <f t="shared" si="122"/>
        <v>#DIV/0!</v>
      </c>
      <c r="O209" s="202" t="e">
        <f t="shared" si="122"/>
        <v>#DIV/0!</v>
      </c>
      <c r="P209" s="202" t="e">
        <f t="shared" si="122"/>
        <v>#DIV/0!</v>
      </c>
      <c r="Q209" s="202" t="e">
        <f t="shared" si="122"/>
        <v>#DIV/0!</v>
      </c>
      <c r="R209" s="202" t="e">
        <f t="shared" si="122"/>
        <v>#DIV/0!</v>
      </c>
      <c r="S209" s="202" t="e">
        <f t="shared" si="122"/>
        <v>#DIV/0!</v>
      </c>
      <c r="T209" s="202" t="e">
        <f t="shared" si="122"/>
        <v>#DIV/0!</v>
      </c>
      <c r="U209" s="202" t="e">
        <f t="shared" si="122"/>
        <v>#DIV/0!</v>
      </c>
      <c r="V209" s="202" t="e">
        <f t="shared" si="122"/>
        <v>#DIV/0!</v>
      </c>
      <c r="W209" s="202" t="e">
        <f t="shared" si="122"/>
        <v>#DIV/0!</v>
      </c>
      <c r="X209" s="202" t="e">
        <f t="shared" si="122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101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84"/>
        <v>0</v>
      </c>
      <c r="F210" s="201">
        <f t="shared" si="107"/>
        <v>0</v>
      </c>
      <c r="G210" s="201">
        <f>E210/D210</f>
        <v>0</v>
      </c>
      <c r="H210" s="202"/>
      <c r="I210" s="269"/>
      <c r="J210" s="269"/>
      <c r="K210" s="269"/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/>
      <c r="AC210" s="269"/>
      <c r="AE210" s="42" t="e">
        <f t="shared" si="101"/>
        <v>#DIV/0!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84"/>
        <v>0</v>
      </c>
      <c r="F211" s="213">
        <f t="shared" si="107"/>
        <v>0</v>
      </c>
      <c r="G211" s="201"/>
      <c r="H211" s="202"/>
      <c r="I211" s="214"/>
      <c r="J211" s="214"/>
      <c r="K211" s="214"/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/>
      <c r="AC211" s="214"/>
      <c r="AE211" s="42" t="e">
        <f t="shared" si="101"/>
        <v>#DIV/0!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 t="e">
        <f t="shared" ref="E212:AA212" si="123">E211/E210*10</f>
        <v>#DIV/0!</v>
      </c>
      <c r="F212" s="231" t="e">
        <f t="shared" si="123"/>
        <v>#DIV/0!</v>
      </c>
      <c r="G212" s="201"/>
      <c r="H212" s="231"/>
      <c r="I212" s="238" t="e">
        <f t="shared" si="123"/>
        <v>#DIV/0!</v>
      </c>
      <c r="J212" s="238" t="e">
        <f t="shared" si="123"/>
        <v>#DIV/0!</v>
      </c>
      <c r="K212" s="238" t="e">
        <f t="shared" si="123"/>
        <v>#DIV/0!</v>
      </c>
      <c r="L212" s="238" t="e">
        <f t="shared" si="123"/>
        <v>#DIV/0!</v>
      </c>
      <c r="M212" s="238" t="e">
        <f t="shared" si="123"/>
        <v>#DIV/0!</v>
      </c>
      <c r="N212" s="238" t="e">
        <f t="shared" si="123"/>
        <v>#DIV/0!</v>
      </c>
      <c r="O212" s="238" t="e">
        <f t="shared" si="123"/>
        <v>#DIV/0!</v>
      </c>
      <c r="P212" s="238" t="e">
        <f t="shared" si="123"/>
        <v>#DIV/0!</v>
      </c>
      <c r="Q212" s="238" t="e">
        <f t="shared" si="123"/>
        <v>#DIV/0!</v>
      </c>
      <c r="R212" s="238" t="e">
        <f t="shared" si="123"/>
        <v>#DIV/0!</v>
      </c>
      <c r="S212" s="238" t="e">
        <f t="shared" si="123"/>
        <v>#DIV/0!</v>
      </c>
      <c r="T212" s="238" t="e">
        <f t="shared" si="123"/>
        <v>#DIV/0!</v>
      </c>
      <c r="U212" s="238" t="e">
        <f t="shared" si="123"/>
        <v>#DIV/0!</v>
      </c>
      <c r="V212" s="238" t="e">
        <f t="shared" si="123"/>
        <v>#DIV/0!</v>
      </c>
      <c r="W212" s="238" t="e">
        <f t="shared" si="123"/>
        <v>#DIV/0!</v>
      </c>
      <c r="X212" s="238" t="e">
        <f t="shared" si="123"/>
        <v>#DIV/0!</v>
      </c>
      <c r="Y212" s="238" t="e">
        <f t="shared" si="123"/>
        <v>#DIV/0!</v>
      </c>
      <c r="Z212" s="238" t="e">
        <f t="shared" si="123"/>
        <v>#DIV/0!</v>
      </c>
      <c r="AA212" s="238" t="e">
        <f t="shared" si="123"/>
        <v>#DIV/0!</v>
      </c>
      <c r="AB212" s="238" t="e">
        <f t="shared" ref="AB212:AC212" si="124">AB211/AB210*10</f>
        <v>#DIV/0!</v>
      </c>
      <c r="AC212" s="238" t="e">
        <f t="shared" si="124"/>
        <v>#DIV/0!</v>
      </c>
      <c r="AE212" s="42" t="e">
        <f t="shared" si="101"/>
        <v>#DIV/0!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84"/>
        <v>0</v>
      </c>
      <c r="F213" s="201">
        <f t="shared" si="107"/>
        <v>0</v>
      </c>
      <c r="G213" s="201">
        <f>E213/D213</f>
        <v>0</v>
      </c>
      <c r="H213" s="202"/>
      <c r="I213" s="269"/>
      <c r="J213" s="269"/>
      <c r="K213" s="269"/>
      <c r="L213" s="269"/>
      <c r="M213" s="269"/>
      <c r="N213" s="269"/>
      <c r="O213" s="269"/>
      <c r="P213" s="269"/>
      <c r="Q213" s="269"/>
      <c r="R213" s="269"/>
      <c r="S213" s="269"/>
      <c r="T213" s="269"/>
      <c r="U213" s="269"/>
      <c r="V213" s="269"/>
      <c r="W213" s="269"/>
      <c r="X213" s="269"/>
      <c r="Y213" s="269"/>
      <c r="Z213" s="269"/>
      <c r="AA213" s="269"/>
      <c r="AB213" s="269"/>
      <c r="AC213" s="269"/>
      <c r="AE213" s="42" t="e">
        <f t="shared" si="101"/>
        <v>#DIV/0!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84"/>
        <v>0</v>
      </c>
      <c r="F214" s="213">
        <f t="shared" si="107"/>
        <v>0</v>
      </c>
      <c r="G214" s="201"/>
      <c r="H214" s="202"/>
      <c r="I214" s="214"/>
      <c r="J214" s="214"/>
      <c r="K214" s="214"/>
      <c r="L214" s="214"/>
      <c r="M214" s="214"/>
      <c r="N214" s="214"/>
      <c r="O214" s="214"/>
      <c r="P214" s="214"/>
      <c r="Q214" s="214"/>
      <c r="R214" s="214"/>
      <c r="S214" s="214"/>
      <c r="T214" s="214"/>
      <c r="U214" s="214"/>
      <c r="V214" s="214"/>
      <c r="W214" s="214"/>
      <c r="X214" s="214"/>
      <c r="Y214" s="214"/>
      <c r="Z214" s="214"/>
      <c r="AA214" s="214"/>
      <c r="AB214" s="214"/>
      <c r="AC214" s="214"/>
      <c r="AE214" s="42" t="e">
        <f t="shared" si="101"/>
        <v>#DIV/0!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25">B214/B213*10</f>
        <v>18.868569131832796</v>
      </c>
      <c r="C215" s="231"/>
      <c r="D215" s="231"/>
      <c r="E215" s="231" t="e">
        <f t="shared" si="125"/>
        <v>#DIV/0!</v>
      </c>
      <c r="F215" s="231" t="e">
        <f t="shared" si="125"/>
        <v>#DIV/0!</v>
      </c>
      <c r="G215" s="201"/>
      <c r="H215" s="249"/>
      <c r="I215" s="238" t="e">
        <f t="shared" ref="I215:O215" si="126">I214/I213*10</f>
        <v>#DIV/0!</v>
      </c>
      <c r="J215" s="238" t="e">
        <f t="shared" si="126"/>
        <v>#DIV/0!</v>
      </c>
      <c r="K215" s="238" t="e">
        <f t="shared" si="126"/>
        <v>#DIV/0!</v>
      </c>
      <c r="L215" s="238" t="e">
        <f t="shared" si="126"/>
        <v>#DIV/0!</v>
      </c>
      <c r="M215" s="238" t="e">
        <f t="shared" si="126"/>
        <v>#DIV/0!</v>
      </c>
      <c r="N215" s="238" t="e">
        <f t="shared" si="126"/>
        <v>#DIV/0!</v>
      </c>
      <c r="O215" s="238" t="e">
        <f t="shared" si="126"/>
        <v>#DIV/0!</v>
      </c>
      <c r="P215" s="238" t="e">
        <f t="shared" ref="P215:R215" si="127">P214/P213*10</f>
        <v>#DIV/0!</v>
      </c>
      <c r="Q215" s="238" t="e">
        <f t="shared" si="127"/>
        <v>#DIV/0!</v>
      </c>
      <c r="R215" s="238" t="e">
        <f t="shared" si="127"/>
        <v>#DIV/0!</v>
      </c>
      <c r="S215" s="231" t="e">
        <f t="shared" ref="S215:X215" si="128">S214/S213*10</f>
        <v>#DIV/0!</v>
      </c>
      <c r="T215" s="231" t="e">
        <f t="shared" si="128"/>
        <v>#DIV/0!</v>
      </c>
      <c r="U215" s="231" t="e">
        <f t="shared" si="128"/>
        <v>#DIV/0!</v>
      </c>
      <c r="V215" s="231" t="e">
        <f t="shared" si="128"/>
        <v>#DIV/0!</v>
      </c>
      <c r="W215" s="231" t="e">
        <f t="shared" si="128"/>
        <v>#DIV/0!</v>
      </c>
      <c r="X215" s="231" t="e">
        <f t="shared" si="128"/>
        <v>#DIV/0!</v>
      </c>
      <c r="Y215" s="238" t="e">
        <f t="shared" ref="Y215:AA215" si="129">Y214/Y213*10</f>
        <v>#DIV/0!</v>
      </c>
      <c r="Z215" s="238" t="e">
        <f t="shared" si="129"/>
        <v>#DIV/0!</v>
      </c>
      <c r="AA215" s="238" t="e">
        <f t="shared" si="129"/>
        <v>#DIV/0!</v>
      </c>
      <c r="AB215" s="238" t="e">
        <f>AB214/AB213*10</f>
        <v>#DIV/0!</v>
      </c>
      <c r="AC215" s="238" t="e">
        <f>AC214/AC213*10</f>
        <v>#DIV/0!</v>
      </c>
      <c r="AE215" s="42" t="e">
        <f t="shared" si="101"/>
        <v>#DIV/0!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84"/>
        <v>0</v>
      </c>
      <c r="F216" s="201">
        <f t="shared" si="107"/>
        <v>0</v>
      </c>
      <c r="G216" s="201">
        <f t="shared" si="98"/>
        <v>0</v>
      </c>
      <c r="H216" s="202"/>
      <c r="I216" s="269"/>
      <c r="J216" s="269"/>
      <c r="K216" s="269"/>
      <c r="L216" s="269"/>
      <c r="M216" s="269"/>
      <c r="N216" s="269"/>
      <c r="O216" s="269"/>
      <c r="P216" s="269"/>
      <c r="Q216" s="269"/>
      <c r="R216" s="269"/>
      <c r="S216" s="270"/>
      <c r="T216" s="269"/>
      <c r="U216" s="269"/>
      <c r="V216" s="269"/>
      <c r="W216" s="269"/>
      <c r="X216" s="269"/>
      <c r="Y216" s="269"/>
      <c r="Z216" s="269"/>
      <c r="AA216" s="269"/>
      <c r="AB216" s="269"/>
      <c r="AC216" s="269"/>
      <c r="AE216" s="42" t="e">
        <f t="shared" si="101"/>
        <v>#DIV/0!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84"/>
        <v>0</v>
      </c>
      <c r="F217" s="201" t="e">
        <f t="shared" si="107"/>
        <v>#DIV/0!</v>
      </c>
      <c r="G217" s="201" t="e">
        <f t="shared" si="98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101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84"/>
        <v>0</v>
      </c>
      <c r="F218" s="201">
        <f t="shared" si="107"/>
        <v>0</v>
      </c>
      <c r="G218" s="201"/>
      <c r="H218" s="202"/>
      <c r="I218" s="269"/>
      <c r="J218" s="269"/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  <c r="X218" s="269"/>
      <c r="Y218" s="269"/>
      <c r="Z218" s="269"/>
      <c r="AA218" s="269"/>
      <c r="AB218" s="269"/>
      <c r="AC218" s="269"/>
      <c r="AE218" s="42" t="e">
        <f t="shared" si="101"/>
        <v>#DIV/0!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84"/>
        <v>0</v>
      </c>
      <c r="F219" s="213">
        <f t="shared" si="107"/>
        <v>0</v>
      </c>
      <c r="G219" s="201"/>
      <c r="H219" s="202"/>
      <c r="I219" s="214"/>
      <c r="J219" s="214"/>
      <c r="K219" s="214"/>
      <c r="L219" s="214"/>
      <c r="M219" s="214"/>
      <c r="N219" s="214"/>
      <c r="O219" s="214"/>
      <c r="P219" s="214"/>
      <c r="Q219" s="214"/>
      <c r="R219" s="214"/>
      <c r="S219" s="214"/>
      <c r="T219" s="214"/>
      <c r="U219" s="214"/>
      <c r="V219" s="214"/>
      <c r="W219" s="214"/>
      <c r="X219" s="214"/>
      <c r="Y219" s="214"/>
      <c r="Z219" s="214"/>
      <c r="AA219" s="214"/>
      <c r="AB219" s="214"/>
      <c r="AC219" s="214"/>
      <c r="AE219" s="42" t="e">
        <f t="shared" si="101"/>
        <v>#DIV/0!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 t="e">
        <f t="shared" ref="E220:F220" si="130">E219/E218*10</f>
        <v>#DIV/0!</v>
      </c>
      <c r="F220" s="237" t="e">
        <f t="shared" si="130"/>
        <v>#DIV/0!</v>
      </c>
      <c r="G220" s="201"/>
      <c r="H220" s="237"/>
      <c r="I220" s="224" t="e">
        <f>I219/I218*10</f>
        <v>#DIV/0!</v>
      </c>
      <c r="J220" s="224" t="e">
        <f t="shared" ref="J220:K220" si="131">J219/J218*10</f>
        <v>#DIV/0!</v>
      </c>
      <c r="K220" s="224" t="e">
        <f t="shared" si="131"/>
        <v>#DIV/0!</v>
      </c>
      <c r="L220" s="224" t="e">
        <f>L219/L218*10</f>
        <v>#DIV/0!</v>
      </c>
      <c r="M220" s="224" t="e">
        <f t="shared" ref="M220:T220" si="132">M219/M218*10</f>
        <v>#DIV/0!</v>
      </c>
      <c r="N220" s="224" t="e">
        <f t="shared" si="132"/>
        <v>#DIV/0!</v>
      </c>
      <c r="O220" s="224" t="e">
        <f t="shared" si="132"/>
        <v>#DIV/0!</v>
      </c>
      <c r="P220" s="224" t="e">
        <f t="shared" si="132"/>
        <v>#DIV/0!</v>
      </c>
      <c r="Q220" s="224" t="e">
        <f t="shared" si="132"/>
        <v>#DIV/0!</v>
      </c>
      <c r="R220" s="224" t="e">
        <f t="shared" si="132"/>
        <v>#DIV/0!</v>
      </c>
      <c r="S220" s="224" t="e">
        <f t="shared" si="132"/>
        <v>#DIV/0!</v>
      </c>
      <c r="T220" s="224" t="e">
        <f t="shared" si="132"/>
        <v>#DIV/0!</v>
      </c>
      <c r="U220" s="224" t="e">
        <f t="shared" ref="U220:AC220" si="133">U219/U218*10</f>
        <v>#DIV/0!</v>
      </c>
      <c r="V220" s="224" t="e">
        <f t="shared" si="133"/>
        <v>#DIV/0!</v>
      </c>
      <c r="W220" s="224" t="e">
        <f t="shared" si="133"/>
        <v>#DIV/0!</v>
      </c>
      <c r="X220" s="224" t="e">
        <f t="shared" si="133"/>
        <v>#DIV/0!</v>
      </c>
      <c r="Y220" s="224" t="e">
        <f t="shared" si="133"/>
        <v>#DIV/0!</v>
      </c>
      <c r="Z220" s="224" t="e">
        <f t="shared" si="133"/>
        <v>#DIV/0!</v>
      </c>
      <c r="AA220" s="224" t="e">
        <f t="shared" si="133"/>
        <v>#DIV/0!</v>
      </c>
      <c r="AB220" s="224" t="e">
        <f t="shared" si="133"/>
        <v>#DIV/0!</v>
      </c>
      <c r="AC220" s="224" t="e">
        <f t="shared" si="133"/>
        <v>#DIV/0!</v>
      </c>
      <c r="AE220" s="42" t="e">
        <f t="shared" si="101"/>
        <v>#DIV/0!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240</v>
      </c>
      <c r="B221" s="252"/>
      <c r="C221" s="253"/>
      <c r="D221" s="253"/>
      <c r="E221" s="200">
        <f t="shared" si="84"/>
        <v>0</v>
      </c>
      <c r="F221" s="201"/>
      <c r="G221" s="201"/>
      <c r="H221" s="202"/>
      <c r="I221" s="283"/>
      <c r="J221" s="283"/>
      <c r="K221" s="283"/>
      <c r="L221" s="285"/>
      <c r="M221" s="285"/>
      <c r="N221" s="285"/>
      <c r="O221" s="285"/>
      <c r="P221" s="285"/>
      <c r="Q221" s="285"/>
      <c r="R221" s="285"/>
      <c r="S221" s="285"/>
      <c r="T221" s="285"/>
      <c r="U221" s="285"/>
      <c r="V221" s="285"/>
      <c r="W221" s="285"/>
      <c r="X221" s="285"/>
      <c r="Y221" s="285"/>
      <c r="Z221" s="283"/>
      <c r="AA221" s="283"/>
      <c r="AB221" s="283"/>
      <c r="AC221" s="283"/>
      <c r="AE221" s="42" t="e">
        <f t="shared" si="101"/>
        <v>#DIV/0!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213</v>
      </c>
      <c r="B222" s="254"/>
      <c r="C222" s="251"/>
      <c r="D222" s="251"/>
      <c r="E222" s="203">
        <f t="shared" si="84"/>
        <v>0</v>
      </c>
      <c r="F222" s="213"/>
      <c r="G222" s="201"/>
      <c r="H222" s="202"/>
      <c r="I222" s="224"/>
      <c r="J222" s="224"/>
      <c r="K222" s="224"/>
      <c r="L222" s="224"/>
      <c r="M222" s="223"/>
      <c r="N222" s="223"/>
      <c r="O222" s="223"/>
      <c r="P222" s="223"/>
      <c r="Q222" s="223"/>
      <c r="R222" s="223"/>
      <c r="S222" s="224"/>
      <c r="T222" s="223"/>
      <c r="U222" s="223"/>
      <c r="V222" s="223"/>
      <c r="W222" s="223"/>
      <c r="X222" s="223"/>
      <c r="Y222" s="223"/>
      <c r="Z222" s="224"/>
      <c r="AA222" s="224"/>
      <c r="AB222" s="224"/>
      <c r="AC222" s="224"/>
      <c r="AE222" s="42" t="e">
        <f t="shared" si="101"/>
        <v>#DIV/0!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 t="e">
        <f t="shared" ref="E223:Z223" si="134">E222/E221*10</f>
        <v>#DIV/0!</v>
      </c>
      <c r="F223" s="246"/>
      <c r="G223" s="201"/>
      <c r="H223" s="219"/>
      <c r="I223" s="219" t="e">
        <f t="shared" si="134"/>
        <v>#DIV/0!</v>
      </c>
      <c r="J223" s="219" t="e">
        <f t="shared" si="134"/>
        <v>#DIV/0!</v>
      </c>
      <c r="K223" s="219" t="e">
        <f t="shared" si="134"/>
        <v>#DIV/0!</v>
      </c>
      <c r="L223" s="219" t="e">
        <f t="shared" si="134"/>
        <v>#DIV/0!</v>
      </c>
      <c r="M223" s="219" t="e">
        <f t="shared" si="134"/>
        <v>#DIV/0!</v>
      </c>
      <c r="N223" s="219" t="e">
        <f t="shared" si="134"/>
        <v>#DIV/0!</v>
      </c>
      <c r="O223" s="219" t="e">
        <f t="shared" si="134"/>
        <v>#DIV/0!</v>
      </c>
      <c r="P223" s="219" t="e">
        <f t="shared" si="134"/>
        <v>#DIV/0!</v>
      </c>
      <c r="Q223" s="219" t="e">
        <f t="shared" si="134"/>
        <v>#DIV/0!</v>
      </c>
      <c r="R223" s="219" t="e">
        <f t="shared" si="134"/>
        <v>#DIV/0!</v>
      </c>
      <c r="S223" s="219" t="e">
        <f t="shared" si="134"/>
        <v>#DIV/0!</v>
      </c>
      <c r="T223" s="219" t="e">
        <f t="shared" si="134"/>
        <v>#DIV/0!</v>
      </c>
      <c r="U223" s="219" t="e">
        <f t="shared" si="134"/>
        <v>#DIV/0!</v>
      </c>
      <c r="V223" s="219" t="e">
        <f t="shared" si="134"/>
        <v>#DIV/0!</v>
      </c>
      <c r="W223" s="219" t="e">
        <f t="shared" si="134"/>
        <v>#DIV/0!</v>
      </c>
      <c r="X223" s="219" t="e">
        <f t="shared" si="134"/>
        <v>#DIV/0!</v>
      </c>
      <c r="Y223" s="219" t="e">
        <f t="shared" si="134"/>
        <v>#DIV/0!</v>
      </c>
      <c r="Z223" s="219" t="e">
        <f t="shared" si="134"/>
        <v>#DIV/0!</v>
      </c>
      <c r="AA223" s="256" t="e">
        <f t="shared" ref="AA223:AC223" si="135">AA222/AA221*10</f>
        <v>#DIV/0!</v>
      </c>
      <c r="AB223" s="256" t="e">
        <f t="shared" si="135"/>
        <v>#DIV/0!</v>
      </c>
      <c r="AC223" s="256" t="e">
        <f t="shared" si="135"/>
        <v>#DIV/0!</v>
      </c>
      <c r="AE223" s="42" t="e">
        <f t="shared" si="101"/>
        <v>#DIV/0!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84"/>
        <v>0</v>
      </c>
      <c r="F224" s="201">
        <f t="shared" ref="F224:F245" si="136">E224/B224</f>
        <v>0</v>
      </c>
      <c r="G224" s="201" t="e">
        <f t="shared" si="98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101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84"/>
        <v>55.3</v>
      </c>
      <c r="F225" s="201">
        <f t="shared" si="136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101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84"/>
        <v>0</v>
      </c>
      <c r="F226" s="201">
        <f t="shared" si="136"/>
        <v>0</v>
      </c>
      <c r="G226" s="201" t="e">
        <f t="shared" si="98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101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84"/>
        <v>276.09000000000003</v>
      </c>
      <c r="F227" s="201">
        <f t="shared" si="136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101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36"/>
        <v>#DIV/0!</v>
      </c>
      <c r="G228" s="201" t="e">
        <f t="shared" si="98"/>
        <v>#DIV/0!</v>
      </c>
      <c r="H228" s="224"/>
      <c r="I228" s="224" t="e">
        <f t="shared" ref="I228:O228" si="137">I226/I224*10</f>
        <v>#DIV/0!</v>
      </c>
      <c r="J228" s="224" t="e">
        <f t="shared" si="137"/>
        <v>#DIV/0!</v>
      </c>
      <c r="K228" s="224" t="e">
        <f t="shared" si="137"/>
        <v>#DIV/0!</v>
      </c>
      <c r="L228" s="224" t="e">
        <f t="shared" si="137"/>
        <v>#DIV/0!</v>
      </c>
      <c r="M228" s="224" t="e">
        <f t="shared" si="137"/>
        <v>#DIV/0!</v>
      </c>
      <c r="N228" s="224" t="e">
        <f t="shared" si="137"/>
        <v>#DIV/0!</v>
      </c>
      <c r="O228" s="224" t="e">
        <f t="shared" si="137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101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8">E227/E225*10</f>
        <v>49.925858951175421</v>
      </c>
      <c r="F229" s="201">
        <f t="shared" si="136"/>
        <v>3.8404506885519556</v>
      </c>
      <c r="G229" s="201"/>
      <c r="H229" s="256"/>
      <c r="I229" s="256" t="e">
        <f t="shared" si="138"/>
        <v>#DIV/0!</v>
      </c>
      <c r="J229" s="256" t="e">
        <f t="shared" si="138"/>
        <v>#DIV/0!</v>
      </c>
      <c r="K229" s="256">
        <f t="shared" si="138"/>
        <v>16.666666666666668</v>
      </c>
      <c r="L229" s="256" t="e">
        <f t="shared" si="138"/>
        <v>#DIV/0!</v>
      </c>
      <c r="M229" s="256" t="e">
        <f t="shared" si="138"/>
        <v>#DIV/0!</v>
      </c>
      <c r="N229" s="256" t="e">
        <f t="shared" si="138"/>
        <v>#DIV/0!</v>
      </c>
      <c r="O229" s="256" t="e">
        <f t="shared" si="138"/>
        <v>#DIV/0!</v>
      </c>
      <c r="P229" s="256">
        <f t="shared" si="138"/>
        <v>211.36111111111114</v>
      </c>
      <c r="Q229" s="256">
        <f>Q227/Q225*10</f>
        <v>66.666666666666657</v>
      </c>
      <c r="R229" s="256" t="e">
        <f t="shared" si="138"/>
        <v>#DIV/0!</v>
      </c>
      <c r="S229" s="256">
        <f t="shared" si="138"/>
        <v>50</v>
      </c>
      <c r="T229" s="256">
        <f>T227/T225*10</f>
        <v>33.125</v>
      </c>
      <c r="U229" s="256" t="e">
        <f t="shared" si="138"/>
        <v>#DIV/0!</v>
      </c>
      <c r="V229" s="256" t="e">
        <f t="shared" si="138"/>
        <v>#DIV/0!</v>
      </c>
      <c r="W229" s="256" t="e">
        <f t="shared" si="138"/>
        <v>#DIV/0!</v>
      </c>
      <c r="X229" s="256">
        <f>X227/X225*10</f>
        <v>54.263565891472865</v>
      </c>
      <c r="Y229" s="256" t="e">
        <f t="shared" si="138"/>
        <v>#DIV/0!</v>
      </c>
      <c r="Z229" s="256" t="e">
        <f t="shared" si="138"/>
        <v>#DIV/0!</v>
      </c>
      <c r="AA229" s="256" t="e">
        <f t="shared" si="138"/>
        <v>#DIV/0!</v>
      </c>
      <c r="AB229" s="256">
        <f t="shared" si="138"/>
        <v>30</v>
      </c>
      <c r="AC229" s="256">
        <f t="shared" si="138"/>
        <v>60</v>
      </c>
      <c r="AE229" s="42">
        <f t="shared" si="101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84"/>
        <v>0</v>
      </c>
      <c r="F230" s="201">
        <f t="shared" si="136"/>
        <v>0</v>
      </c>
      <c r="G230" s="201">
        <f t="shared" si="98"/>
        <v>0</v>
      </c>
      <c r="H230" s="202"/>
      <c r="I230" s="274"/>
      <c r="J230" s="274"/>
      <c r="K230" s="274"/>
      <c r="L230" s="274"/>
      <c r="M230" s="274"/>
      <c r="N230" s="274"/>
      <c r="O230" s="274"/>
      <c r="P230" s="286"/>
      <c r="Q230" s="286"/>
      <c r="R230" s="286"/>
      <c r="S230" s="286"/>
      <c r="T230" s="286"/>
      <c r="U230" s="286"/>
      <c r="V230" s="287"/>
      <c r="W230" s="286"/>
      <c r="X230" s="286"/>
      <c r="Y230" s="274"/>
      <c r="Z230" s="274"/>
      <c r="AA230" s="274"/>
      <c r="AB230" s="274"/>
      <c r="AC230" s="274"/>
      <c r="AE230" s="42" t="e">
        <f t="shared" si="101"/>
        <v>#DIV/0!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84"/>
        <v>0</v>
      </c>
      <c r="F231" s="201">
        <f t="shared" si="136"/>
        <v>0</v>
      </c>
      <c r="G231" s="201"/>
      <c r="H231" s="202"/>
      <c r="I231" s="212"/>
      <c r="J231" s="212"/>
      <c r="K231" s="256"/>
      <c r="L231" s="212"/>
      <c r="M231" s="212"/>
      <c r="N231" s="212"/>
      <c r="O231" s="212"/>
      <c r="P231" s="256"/>
      <c r="Q231" s="256"/>
      <c r="R231" s="256"/>
      <c r="S231" s="256"/>
      <c r="T231" s="256"/>
      <c r="U231" s="256"/>
      <c r="V231" s="256"/>
      <c r="W231" s="256"/>
      <c r="X231" s="256"/>
      <c r="Y231" s="212"/>
      <c r="Z231" s="212"/>
      <c r="AA231" s="212"/>
      <c r="AB231" s="212"/>
      <c r="AC231" s="212"/>
      <c r="AE231" s="42" t="e">
        <f t="shared" si="101"/>
        <v>#DIV/0!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 t="e">
        <f t="shared" ref="E232:V232" si="139">E231/E230*10</f>
        <v>#DIV/0!</v>
      </c>
      <c r="F232" s="257" t="e">
        <f t="shared" si="139"/>
        <v>#DIV/0!</v>
      </c>
      <c r="G232" s="201"/>
      <c r="H232" s="257"/>
      <c r="I232" s="256" t="e">
        <f t="shared" si="139"/>
        <v>#DIV/0!</v>
      </c>
      <c r="J232" s="256" t="e">
        <f t="shared" si="139"/>
        <v>#DIV/0!</v>
      </c>
      <c r="K232" s="256" t="e">
        <f t="shared" si="139"/>
        <v>#DIV/0!</v>
      </c>
      <c r="L232" s="256" t="e">
        <f t="shared" si="139"/>
        <v>#DIV/0!</v>
      </c>
      <c r="M232" s="256" t="e">
        <f t="shared" si="139"/>
        <v>#DIV/0!</v>
      </c>
      <c r="N232" s="256" t="e">
        <f t="shared" si="139"/>
        <v>#DIV/0!</v>
      </c>
      <c r="O232" s="256" t="e">
        <f t="shared" si="139"/>
        <v>#DIV/0!</v>
      </c>
      <c r="P232" s="256" t="e">
        <f t="shared" si="139"/>
        <v>#DIV/0!</v>
      </c>
      <c r="Q232" s="256" t="e">
        <f t="shared" si="139"/>
        <v>#DIV/0!</v>
      </c>
      <c r="R232" s="256" t="e">
        <f t="shared" si="139"/>
        <v>#DIV/0!</v>
      </c>
      <c r="S232" s="256" t="e">
        <f t="shared" si="139"/>
        <v>#DIV/0!</v>
      </c>
      <c r="T232" s="256" t="e">
        <f t="shared" si="139"/>
        <v>#DIV/0!</v>
      </c>
      <c r="U232" s="256" t="e">
        <f t="shared" si="139"/>
        <v>#DIV/0!</v>
      </c>
      <c r="V232" s="256" t="e">
        <f t="shared" si="139"/>
        <v>#DIV/0!</v>
      </c>
      <c r="W232" s="256" t="e">
        <f t="shared" ref="W232:Z232" si="140">W231/W230*10</f>
        <v>#DIV/0!</v>
      </c>
      <c r="X232" s="256" t="e">
        <f t="shared" si="140"/>
        <v>#DIV/0!</v>
      </c>
      <c r="Y232" s="256" t="e">
        <f t="shared" si="140"/>
        <v>#DIV/0!</v>
      </c>
      <c r="Z232" s="256" t="e">
        <f t="shared" si="140"/>
        <v>#DIV/0!</v>
      </c>
      <c r="AA232" s="256" t="e">
        <f>AA231/AA230*10</f>
        <v>#DIV/0!</v>
      </c>
      <c r="AB232" s="256" t="e">
        <f t="shared" ref="AB232:AC232" si="141">AB231/AB230*10</f>
        <v>#DIV/0!</v>
      </c>
      <c r="AC232" s="256" t="e">
        <f t="shared" si="141"/>
        <v>#DIV/0!</v>
      </c>
      <c r="AE232" s="42" t="e">
        <f t="shared" si="101"/>
        <v>#DIV/0!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84"/>
        <v>0</v>
      </c>
      <c r="F233" s="201">
        <f t="shared" si="136"/>
        <v>0</v>
      </c>
      <c r="G233" s="201">
        <f t="shared" si="98"/>
        <v>0</v>
      </c>
      <c r="H233" s="202"/>
      <c r="I233" s="222"/>
      <c r="J233" s="222"/>
      <c r="K233" s="222"/>
      <c r="L233" s="222"/>
      <c r="M233" s="222"/>
      <c r="N233" s="222"/>
      <c r="O233" s="222"/>
      <c r="P233" s="222"/>
      <c r="Q233" s="222"/>
      <c r="R233" s="222"/>
      <c r="S233" s="222"/>
      <c r="T233" s="222"/>
      <c r="U233" s="222"/>
      <c r="V233" s="222"/>
      <c r="W233" s="222"/>
      <c r="X233" s="222"/>
      <c r="Y233" s="222"/>
      <c r="Z233" s="222"/>
      <c r="AA233" s="222"/>
      <c r="AB233" s="222"/>
      <c r="AC233" s="222"/>
      <c r="AE233" s="42" t="e">
        <f t="shared" si="101"/>
        <v>#DIV/0!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42">B233/B236</f>
        <v>0.93457142857142861</v>
      </c>
      <c r="C234" s="216"/>
      <c r="D234" s="216"/>
      <c r="E234" s="216">
        <f t="shared" si="142"/>
        <v>0</v>
      </c>
      <c r="F234" s="201">
        <f t="shared" si="136"/>
        <v>0</v>
      </c>
      <c r="G234" s="201"/>
      <c r="H234" s="258"/>
      <c r="I234" s="258">
        <f>I233/I236</f>
        <v>0</v>
      </c>
      <c r="J234" s="258">
        <f t="shared" ref="J234:AC234" si="143">J233/J236</f>
        <v>0</v>
      </c>
      <c r="K234" s="258">
        <f t="shared" si="143"/>
        <v>0</v>
      </c>
      <c r="L234" s="258">
        <f t="shared" si="143"/>
        <v>0</v>
      </c>
      <c r="M234" s="258">
        <f t="shared" si="143"/>
        <v>0</v>
      </c>
      <c r="N234" s="258">
        <f t="shared" si="143"/>
        <v>0</v>
      </c>
      <c r="O234" s="258">
        <f t="shared" si="143"/>
        <v>0</v>
      </c>
      <c r="P234" s="258">
        <f t="shared" si="143"/>
        <v>0</v>
      </c>
      <c r="Q234" s="258">
        <f t="shared" si="143"/>
        <v>0</v>
      </c>
      <c r="R234" s="258">
        <f t="shared" si="143"/>
        <v>0</v>
      </c>
      <c r="S234" s="258">
        <f t="shared" si="143"/>
        <v>0</v>
      </c>
      <c r="T234" s="258">
        <f t="shared" si="143"/>
        <v>0</v>
      </c>
      <c r="U234" s="258">
        <f t="shared" si="143"/>
        <v>0</v>
      </c>
      <c r="V234" s="258">
        <f t="shared" si="143"/>
        <v>0</v>
      </c>
      <c r="W234" s="258">
        <f t="shared" si="143"/>
        <v>0</v>
      </c>
      <c r="X234" s="258">
        <f t="shared" si="143"/>
        <v>0</v>
      </c>
      <c r="Y234" s="258">
        <f t="shared" si="143"/>
        <v>0</v>
      </c>
      <c r="Z234" s="258">
        <f t="shared" si="143"/>
        <v>0</v>
      </c>
      <c r="AA234" s="258">
        <f t="shared" si="143"/>
        <v>0</v>
      </c>
      <c r="AB234" s="258">
        <f t="shared" si="143"/>
        <v>0</v>
      </c>
      <c r="AC234" s="258">
        <f t="shared" si="143"/>
        <v>0</v>
      </c>
      <c r="AE234" s="42" t="e">
        <f t="shared" si="101"/>
        <v>#DIV/0!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158425</v>
      </c>
      <c r="C235" s="200"/>
      <c r="D235" s="200"/>
      <c r="E235" s="203">
        <f t="shared" si="84"/>
        <v>0</v>
      </c>
      <c r="F235" s="201">
        <f t="shared" si="136"/>
        <v>0</v>
      </c>
      <c r="G235" s="201"/>
      <c r="H235" s="202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E235" s="42" t="e">
        <f t="shared" si="101"/>
        <v>#DIV/0!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36"/>
        <v>0.83809523809523812</v>
      </c>
      <c r="G236" s="201" t="e">
        <f t="shared" si="98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101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222</v>
      </c>
      <c r="B237" s="200"/>
      <c r="C237" s="200"/>
      <c r="D237" s="200"/>
      <c r="E237" s="200">
        <f t="shared" ref="E237:E240" si="144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223</v>
      </c>
      <c r="B238" s="200"/>
      <c r="C238" s="200"/>
      <c r="D238" s="200"/>
      <c r="E238" s="200">
        <f t="shared" si="144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224</v>
      </c>
      <c r="B239" s="200"/>
      <c r="C239" s="200"/>
      <c r="D239" s="200"/>
      <c r="E239" s="200">
        <f t="shared" si="144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225</v>
      </c>
      <c r="B240" s="200"/>
      <c r="C240" s="200"/>
      <c r="D240" s="200"/>
      <c r="E240" s="200">
        <f t="shared" si="144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84"/>
        <v>0</v>
      </c>
      <c r="F241" s="201">
        <f t="shared" si="136"/>
        <v>0</v>
      </c>
      <c r="G241" s="201">
        <f t="shared" si="98"/>
        <v>0</v>
      </c>
      <c r="H241" s="202"/>
      <c r="I241" s="222"/>
      <c r="J241" s="222"/>
      <c r="K241" s="222"/>
      <c r="L241" s="222"/>
      <c r="M241" s="222"/>
      <c r="N241" s="222"/>
      <c r="O241" s="222"/>
      <c r="P241" s="222"/>
      <c r="Q241" s="222"/>
      <c r="R241" s="263"/>
      <c r="S241" s="222"/>
      <c r="T241" s="222"/>
      <c r="U241" s="222"/>
      <c r="V241" s="222"/>
      <c r="W241" s="222"/>
      <c r="X241" s="222"/>
      <c r="Y241" s="222"/>
      <c r="Z241" s="222"/>
      <c r="AA241" s="222"/>
      <c r="AB241" s="222"/>
      <c r="AC241" s="222"/>
      <c r="AE241" s="42" t="e">
        <f t="shared" si="101"/>
        <v>#DIV/0!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45">E241/E236</f>
        <v>0</v>
      </c>
      <c r="F242" s="201">
        <f t="shared" si="136"/>
        <v>0</v>
      </c>
      <c r="G242" s="201"/>
      <c r="H242" s="213"/>
      <c r="I242" s="264">
        <f>I241/I236</f>
        <v>0</v>
      </c>
      <c r="J242" s="264">
        <f t="shared" ref="J242:AC242" si="146">J241/J236</f>
        <v>0</v>
      </c>
      <c r="K242" s="264">
        <f t="shared" si="146"/>
        <v>0</v>
      </c>
      <c r="L242" s="264">
        <f t="shared" si="146"/>
        <v>0</v>
      </c>
      <c r="M242" s="264">
        <f t="shared" si="146"/>
        <v>0</v>
      </c>
      <c r="N242" s="264">
        <f t="shared" si="146"/>
        <v>0</v>
      </c>
      <c r="O242" s="264">
        <f t="shared" si="146"/>
        <v>0</v>
      </c>
      <c r="P242" s="264">
        <f t="shared" si="146"/>
        <v>0</v>
      </c>
      <c r="Q242" s="264">
        <f t="shared" si="146"/>
        <v>0</v>
      </c>
      <c r="R242" s="264">
        <f t="shared" si="146"/>
        <v>0</v>
      </c>
      <c r="S242" s="264">
        <f t="shared" si="146"/>
        <v>0</v>
      </c>
      <c r="T242" s="264">
        <f t="shared" si="146"/>
        <v>0</v>
      </c>
      <c r="U242" s="264">
        <f t="shared" si="146"/>
        <v>0</v>
      </c>
      <c r="V242" s="264">
        <f t="shared" si="146"/>
        <v>0</v>
      </c>
      <c r="W242" s="264">
        <f t="shared" si="146"/>
        <v>0</v>
      </c>
      <c r="X242" s="264">
        <f t="shared" si="146"/>
        <v>0</v>
      </c>
      <c r="Y242" s="264">
        <f t="shared" si="146"/>
        <v>0</v>
      </c>
      <c r="Z242" s="264">
        <f t="shared" si="146"/>
        <v>0</v>
      </c>
      <c r="AA242" s="264">
        <f t="shared" si="146"/>
        <v>0</v>
      </c>
      <c r="AB242" s="264">
        <f t="shared" si="146"/>
        <v>0</v>
      </c>
      <c r="AC242" s="264">
        <f t="shared" si="146"/>
        <v>0</v>
      </c>
      <c r="AE242" s="42" t="e">
        <f t="shared" si="101"/>
        <v>#DIV/0!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222</v>
      </c>
      <c r="B243" s="245">
        <v>88265</v>
      </c>
      <c r="C243" s="203"/>
      <c r="D243" s="200"/>
      <c r="E243" s="203">
        <f t="shared" si="84"/>
        <v>0</v>
      </c>
      <c r="F243" s="201">
        <f t="shared" si="136"/>
        <v>0</v>
      </c>
      <c r="G243" s="201"/>
      <c r="H243" s="202"/>
      <c r="I243" s="207"/>
      <c r="J243" s="207"/>
      <c r="K243" s="207"/>
      <c r="L243" s="207"/>
      <c r="M243" s="207"/>
      <c r="N243" s="207"/>
      <c r="O243" s="207"/>
      <c r="P243" s="207"/>
      <c r="Q243" s="207"/>
      <c r="R243" s="208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E243" s="42" t="e">
        <f t="shared" si="101"/>
        <v>#DIV/0!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0</v>
      </c>
      <c r="F244" s="204"/>
      <c r="G244" s="204"/>
      <c r="H244" s="204"/>
      <c r="I244" s="208">
        <f t="shared" ref="I244:AC244" si="147">I243/I237*100</f>
        <v>0</v>
      </c>
      <c r="J244" s="208">
        <f t="shared" si="147"/>
        <v>0</v>
      </c>
      <c r="K244" s="208">
        <f t="shared" si="147"/>
        <v>0</v>
      </c>
      <c r="L244" s="208">
        <f t="shared" si="147"/>
        <v>0</v>
      </c>
      <c r="M244" s="208">
        <f t="shared" si="147"/>
        <v>0</v>
      </c>
      <c r="N244" s="208">
        <f t="shared" si="147"/>
        <v>0</v>
      </c>
      <c r="O244" s="208">
        <f t="shared" si="147"/>
        <v>0</v>
      </c>
      <c r="P244" s="208">
        <f t="shared" si="147"/>
        <v>0</v>
      </c>
      <c r="Q244" s="208">
        <f t="shared" si="147"/>
        <v>0</v>
      </c>
      <c r="R244" s="208">
        <f t="shared" si="147"/>
        <v>0</v>
      </c>
      <c r="S244" s="208">
        <f t="shared" si="147"/>
        <v>0</v>
      </c>
      <c r="T244" s="208">
        <f t="shared" si="147"/>
        <v>0</v>
      </c>
      <c r="U244" s="208">
        <f t="shared" si="147"/>
        <v>0</v>
      </c>
      <c r="V244" s="208">
        <f t="shared" si="147"/>
        <v>0</v>
      </c>
      <c r="W244" s="208">
        <f t="shared" si="147"/>
        <v>0</v>
      </c>
      <c r="X244" s="208">
        <f t="shared" si="147"/>
        <v>0</v>
      </c>
      <c r="Y244" s="208">
        <f t="shared" si="147"/>
        <v>0</v>
      </c>
      <c r="Z244" s="208">
        <f t="shared" si="147"/>
        <v>0</v>
      </c>
      <c r="AA244" s="208">
        <f t="shared" si="147"/>
        <v>0</v>
      </c>
      <c r="AB244" s="208">
        <f t="shared" si="147"/>
        <v>0</v>
      </c>
      <c r="AC244" s="208">
        <f t="shared" si="147"/>
        <v>0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223</v>
      </c>
      <c r="B245" s="245">
        <v>7949</v>
      </c>
      <c r="C245" s="203"/>
      <c r="D245" s="200"/>
      <c r="E245" s="203">
        <f t="shared" si="84"/>
        <v>0</v>
      </c>
      <c r="F245" s="201">
        <f t="shared" si="136"/>
        <v>0</v>
      </c>
      <c r="G245" s="201"/>
      <c r="H245" s="202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E245" s="42" t="e">
        <f t="shared" si="101"/>
        <v>#DIV/0!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243</v>
      </c>
      <c r="B246" s="203"/>
      <c r="C246" s="203"/>
      <c r="D246" s="200"/>
      <c r="E246" s="203" t="e">
        <f t="shared" si="84"/>
        <v>#DIV/0!</v>
      </c>
      <c r="F246" s="204"/>
      <c r="G246" s="204"/>
      <c r="H246" s="204"/>
      <c r="I246" s="208">
        <f t="shared" ref="I246:AC246" si="148">I245/I238*100</f>
        <v>0</v>
      </c>
      <c r="J246" s="208">
        <f t="shared" si="148"/>
        <v>0</v>
      </c>
      <c r="K246" s="208" t="e">
        <f t="shared" si="148"/>
        <v>#DIV/0!</v>
      </c>
      <c r="L246" s="208">
        <f t="shared" si="148"/>
        <v>0</v>
      </c>
      <c r="M246" s="208">
        <f t="shared" si="148"/>
        <v>0</v>
      </c>
      <c r="N246" s="208">
        <f t="shared" si="148"/>
        <v>0</v>
      </c>
      <c r="O246" s="208">
        <f t="shared" si="148"/>
        <v>0</v>
      </c>
      <c r="P246" s="208">
        <f t="shared" si="148"/>
        <v>0</v>
      </c>
      <c r="Q246" s="208" t="e">
        <f t="shared" si="148"/>
        <v>#DIV/0!</v>
      </c>
      <c r="R246" s="208">
        <f t="shared" si="148"/>
        <v>0</v>
      </c>
      <c r="S246" s="208">
        <f t="shared" si="148"/>
        <v>0</v>
      </c>
      <c r="T246" s="208">
        <f t="shared" si="148"/>
        <v>0</v>
      </c>
      <c r="U246" s="208" t="e">
        <f t="shared" si="148"/>
        <v>#DIV/0!</v>
      </c>
      <c r="V246" s="208">
        <f t="shared" si="148"/>
        <v>0</v>
      </c>
      <c r="W246" s="208">
        <f t="shared" si="148"/>
        <v>0</v>
      </c>
      <c r="X246" s="208">
        <f t="shared" si="148"/>
        <v>0</v>
      </c>
      <c r="Y246" s="208" t="e">
        <f t="shared" si="148"/>
        <v>#DIV/0!</v>
      </c>
      <c r="Z246" s="208" t="e">
        <f t="shared" si="148"/>
        <v>#DIV/0!</v>
      </c>
      <c r="AA246" s="208">
        <f t="shared" si="148"/>
        <v>0</v>
      </c>
      <c r="AB246" s="208">
        <f t="shared" si="148"/>
        <v>0</v>
      </c>
      <c r="AC246" s="208">
        <f t="shared" si="148"/>
        <v>0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224</v>
      </c>
      <c r="B247" s="203"/>
      <c r="C247" s="203"/>
      <c r="D247" s="200"/>
      <c r="E247" s="203">
        <f t="shared" si="84"/>
        <v>0</v>
      </c>
      <c r="F247" s="201"/>
      <c r="G247" s="201"/>
      <c r="H247" s="202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84"/>
        <v>#DIV/0!</v>
      </c>
      <c r="F248" s="204"/>
      <c r="G248" s="204"/>
      <c r="H248" s="204"/>
      <c r="I248" s="208" t="e">
        <f t="shared" ref="I248:AC248" si="149">I247/I239*100</f>
        <v>#DIV/0!</v>
      </c>
      <c r="J248" s="208" t="e">
        <f t="shared" si="149"/>
        <v>#DIV/0!</v>
      </c>
      <c r="K248" s="208" t="e">
        <f t="shared" si="149"/>
        <v>#DIV/0!</v>
      </c>
      <c r="L248" s="208" t="e">
        <f t="shared" si="149"/>
        <v>#DIV/0!</v>
      </c>
      <c r="M248" s="208" t="e">
        <f t="shared" si="149"/>
        <v>#DIV/0!</v>
      </c>
      <c r="N248" s="208" t="e">
        <f t="shared" si="149"/>
        <v>#DIV/0!</v>
      </c>
      <c r="O248" s="208" t="e">
        <f t="shared" si="149"/>
        <v>#DIV/0!</v>
      </c>
      <c r="P248" s="208" t="e">
        <f t="shared" si="149"/>
        <v>#DIV/0!</v>
      </c>
      <c r="Q248" s="208" t="e">
        <f t="shared" si="149"/>
        <v>#DIV/0!</v>
      </c>
      <c r="R248" s="208" t="e">
        <f t="shared" si="149"/>
        <v>#DIV/0!</v>
      </c>
      <c r="S248" s="208" t="e">
        <f t="shared" si="149"/>
        <v>#DIV/0!</v>
      </c>
      <c r="T248" s="208" t="e">
        <f t="shared" si="149"/>
        <v>#DIV/0!</v>
      </c>
      <c r="U248" s="208">
        <f t="shared" si="149"/>
        <v>0</v>
      </c>
      <c r="V248" s="208" t="e">
        <f t="shared" si="149"/>
        <v>#DIV/0!</v>
      </c>
      <c r="W248" s="208" t="e">
        <f t="shared" si="149"/>
        <v>#DIV/0!</v>
      </c>
      <c r="X248" s="208">
        <f t="shared" si="149"/>
        <v>0</v>
      </c>
      <c r="Y248" s="208" t="e">
        <f t="shared" si="149"/>
        <v>#DIV/0!</v>
      </c>
      <c r="Z248" s="208" t="e">
        <f t="shared" si="149"/>
        <v>#DIV/0!</v>
      </c>
      <c r="AA248" s="208" t="e">
        <f t="shared" si="149"/>
        <v>#DIV/0!</v>
      </c>
      <c r="AB248" s="208" t="e">
        <f t="shared" si="149"/>
        <v>#DIV/0!</v>
      </c>
      <c r="AC248" s="208" t="e">
        <f t="shared" si="149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234</v>
      </c>
      <c r="B249" s="203"/>
      <c r="C249" s="203"/>
      <c r="D249" s="200"/>
      <c r="E249" s="203">
        <f t="shared" si="84"/>
        <v>0</v>
      </c>
      <c r="F249" s="204"/>
      <c r="G249" s="204"/>
      <c r="H249" s="207"/>
      <c r="I249" s="208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241</v>
      </c>
      <c r="B250" s="200">
        <v>0</v>
      </c>
      <c r="C250" s="200"/>
      <c r="D250" s="200"/>
      <c r="E250" s="203">
        <f>SUM(I250:AC250)</f>
        <v>0</v>
      </c>
      <c r="F250" s="201"/>
      <c r="G250" s="201"/>
      <c r="H250" s="202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/>
      <c r="W250" s="288"/>
      <c r="X250" s="288"/>
      <c r="Y250" s="288"/>
      <c r="Z250" s="290"/>
      <c r="AA250" s="288"/>
      <c r="AB250" s="288"/>
      <c r="AC250" s="288"/>
      <c r="AE250" s="42" t="e">
        <f t="shared" si="101"/>
        <v>#DIV/0!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242</v>
      </c>
      <c r="B251" s="199">
        <v>86323</v>
      </c>
      <c r="C251" s="200"/>
      <c r="D251" s="200"/>
      <c r="E251" s="200">
        <f t="shared" si="84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101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226</v>
      </c>
      <c r="B252" s="199"/>
      <c r="C252" s="200"/>
      <c r="D252" s="200"/>
      <c r="E252" s="211">
        <f>E250/E240*100</f>
        <v>0</v>
      </c>
      <c r="F252" s="211"/>
      <c r="G252" s="211"/>
      <c r="H252" s="211"/>
      <c r="I252" s="263" t="e">
        <f t="shared" ref="I252:AC252" si="150">I250/I240*100</f>
        <v>#DIV/0!</v>
      </c>
      <c r="J252" s="263" t="e">
        <f t="shared" si="150"/>
        <v>#DIV/0!</v>
      </c>
      <c r="K252" s="263" t="e">
        <f t="shared" si="150"/>
        <v>#DIV/0!</v>
      </c>
      <c r="L252" s="263" t="e">
        <f t="shared" si="150"/>
        <v>#DIV/0!</v>
      </c>
      <c r="M252" s="263" t="e">
        <f t="shared" si="150"/>
        <v>#DIV/0!</v>
      </c>
      <c r="N252" s="263" t="e">
        <f t="shared" si="150"/>
        <v>#DIV/0!</v>
      </c>
      <c r="O252" s="263" t="e">
        <f t="shared" si="150"/>
        <v>#DIV/0!</v>
      </c>
      <c r="P252" s="263" t="e">
        <f t="shared" si="150"/>
        <v>#DIV/0!</v>
      </c>
      <c r="Q252" s="263" t="e">
        <f t="shared" si="150"/>
        <v>#DIV/0!</v>
      </c>
      <c r="R252" s="263">
        <f t="shared" si="150"/>
        <v>0</v>
      </c>
      <c r="S252" s="263">
        <f t="shared" si="150"/>
        <v>0</v>
      </c>
      <c r="T252" s="263" t="e">
        <f t="shared" si="150"/>
        <v>#DIV/0!</v>
      </c>
      <c r="U252" s="263" t="e">
        <f t="shared" si="150"/>
        <v>#DIV/0!</v>
      </c>
      <c r="V252" s="263" t="e">
        <f t="shared" si="150"/>
        <v>#DIV/0!</v>
      </c>
      <c r="W252" s="263" t="e">
        <f t="shared" si="150"/>
        <v>#DIV/0!</v>
      </c>
      <c r="X252" s="263" t="e">
        <f t="shared" si="150"/>
        <v>#DIV/0!</v>
      </c>
      <c r="Y252" s="263" t="e">
        <f t="shared" si="150"/>
        <v>#DIV/0!</v>
      </c>
      <c r="Z252" s="263" t="e">
        <f t="shared" si="150"/>
        <v>#DIV/0!</v>
      </c>
      <c r="AA252" s="263" t="e">
        <f t="shared" si="150"/>
        <v>#DIV/0!</v>
      </c>
      <c r="AB252" s="263" t="e">
        <f t="shared" si="150"/>
        <v>#DIV/0!</v>
      </c>
      <c r="AC252" s="263" t="e">
        <f t="shared" si="150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customHeight="1" outlineLevel="1" x14ac:dyDescent="0.2">
      <c r="A253" s="169" t="s">
        <v>199</v>
      </c>
      <c r="B253" s="199">
        <v>86668</v>
      </c>
      <c r="C253" s="200"/>
      <c r="D253" s="200">
        <v>82075</v>
      </c>
      <c r="E253" s="200">
        <f>SUM(I253:AC253)</f>
        <v>0</v>
      </c>
      <c r="F253" s="201">
        <f t="shared" ref="F253:F276" si="151">E253/B253</f>
        <v>0</v>
      </c>
      <c r="G253" s="201">
        <f>E253/D253</f>
        <v>0</v>
      </c>
      <c r="H253" s="202"/>
      <c r="I253" s="214"/>
      <c r="J253" s="214"/>
      <c r="K253" s="214"/>
      <c r="L253" s="214"/>
      <c r="M253" s="214"/>
      <c r="N253" s="214"/>
      <c r="O253" s="223"/>
      <c r="P253" s="214"/>
      <c r="Q253" s="214"/>
      <c r="R253" s="214"/>
      <c r="S253" s="214"/>
      <c r="T253" s="214"/>
      <c r="U253" s="214"/>
      <c r="V253" s="214"/>
      <c r="W253" s="214"/>
      <c r="X253" s="214"/>
      <c r="Y253" s="214"/>
      <c r="Z253" s="214"/>
      <c r="AA253" s="214"/>
      <c r="AB253" s="214"/>
      <c r="AC253" s="214"/>
      <c r="AE253" s="42" t="e">
        <f t="shared" si="101"/>
        <v>#DIV/0!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84"/>
        <v>0</v>
      </c>
      <c r="F254" s="201">
        <f t="shared" si="151"/>
        <v>0</v>
      </c>
      <c r="G254" s="201" t="e">
        <f t="shared" si="98"/>
        <v>#DIV/0!</v>
      </c>
      <c r="H254" s="202"/>
      <c r="I254" s="275">
        <f t="shared" ref="I254:AC254" si="152">I253/I251</f>
        <v>0</v>
      </c>
      <c r="J254" s="275">
        <f t="shared" si="152"/>
        <v>0</v>
      </c>
      <c r="K254" s="275">
        <f t="shared" si="152"/>
        <v>0</v>
      </c>
      <c r="L254" s="275">
        <f t="shared" si="152"/>
        <v>0</v>
      </c>
      <c r="M254" s="275">
        <f t="shared" si="152"/>
        <v>0</v>
      </c>
      <c r="N254" s="275">
        <f t="shared" si="152"/>
        <v>0</v>
      </c>
      <c r="O254" s="275">
        <f t="shared" si="152"/>
        <v>0</v>
      </c>
      <c r="P254" s="275">
        <f t="shared" si="152"/>
        <v>0</v>
      </c>
      <c r="Q254" s="275">
        <f t="shared" si="152"/>
        <v>0</v>
      </c>
      <c r="R254" s="275">
        <f t="shared" si="152"/>
        <v>0</v>
      </c>
      <c r="S254" s="275">
        <f t="shared" si="152"/>
        <v>0</v>
      </c>
      <c r="T254" s="275">
        <f t="shared" si="152"/>
        <v>0</v>
      </c>
      <c r="U254" s="275">
        <f t="shared" si="152"/>
        <v>0</v>
      </c>
      <c r="V254" s="275">
        <f t="shared" si="152"/>
        <v>0</v>
      </c>
      <c r="W254" s="275">
        <f t="shared" si="152"/>
        <v>0</v>
      </c>
      <c r="X254" s="275">
        <f t="shared" si="152"/>
        <v>0</v>
      </c>
      <c r="Y254" s="275">
        <f t="shared" si="152"/>
        <v>0</v>
      </c>
      <c r="Z254" s="275">
        <f t="shared" si="152"/>
        <v>0</v>
      </c>
      <c r="AA254" s="275">
        <f t="shared" si="152"/>
        <v>0</v>
      </c>
      <c r="AB254" s="275">
        <f t="shared" si="152"/>
        <v>0</v>
      </c>
      <c r="AC254" s="275">
        <f t="shared" si="152"/>
        <v>0</v>
      </c>
      <c r="AE254" s="42" t="e">
        <f t="shared" si="101"/>
        <v>#DIV/0!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84"/>
        <v>5944.6</v>
      </c>
      <c r="F255" s="201">
        <f t="shared" si="151"/>
        <v>3.4947677836566728</v>
      </c>
      <c r="G255" s="201" t="e">
        <f t="shared" si="98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101"/>
        <v>0</v>
      </c>
      <c r="AF255" s="45"/>
      <c r="AG255" s="45"/>
      <c r="AH255" s="45"/>
      <c r="AI255" s="45"/>
      <c r="AR255" s="45"/>
      <c r="AS255" s="45"/>
    </row>
    <row r="256" spans="1:45" s="54" customFormat="1" ht="84.75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0</v>
      </c>
      <c r="F256" s="201"/>
      <c r="G256" s="201"/>
      <c r="H256" s="202"/>
      <c r="I256" s="223"/>
      <c r="J256" s="214"/>
      <c r="K256" s="214"/>
      <c r="L256" s="214"/>
      <c r="M256" s="214"/>
      <c r="N256" s="214"/>
      <c r="O256" s="214"/>
      <c r="P256" s="214"/>
      <c r="Q256" s="214"/>
      <c r="R256" s="214"/>
      <c r="S256" s="223"/>
      <c r="T256" s="214"/>
      <c r="U256" s="214"/>
      <c r="V256" s="214"/>
      <c r="W256" s="214"/>
      <c r="X256" s="214"/>
      <c r="Y256" s="214"/>
      <c r="Z256" s="214"/>
      <c r="AA256" s="214"/>
      <c r="AB256" s="214"/>
      <c r="AC256" s="214"/>
      <c r="AE256" s="42" t="e">
        <f t="shared" si="101"/>
        <v>#DIV/0!</v>
      </c>
      <c r="AF256" s="55"/>
      <c r="AG256" s="55"/>
      <c r="AH256" s="55"/>
      <c r="AI256" s="55"/>
      <c r="AR256" s="55"/>
      <c r="AS256" s="55"/>
    </row>
    <row r="257" spans="1:50" s="44" customFormat="1" ht="30" customHeight="1" x14ac:dyDescent="0.2">
      <c r="A257" s="170" t="s">
        <v>120</v>
      </c>
      <c r="B257" s="201"/>
      <c r="C257" s="201"/>
      <c r="D257" s="201"/>
      <c r="E257" s="203">
        <f t="shared" ref="E257:E261" si="153">SUM(I257:AC257)</f>
        <v>0</v>
      </c>
      <c r="F257" s="201" t="e">
        <f t="shared" si="151"/>
        <v>#DIV/0!</v>
      </c>
      <c r="G257" s="201" t="e">
        <f t="shared" si="98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101"/>
        <v>#DIV/0!</v>
      </c>
      <c r="AF257" s="45"/>
      <c r="AG257" s="45"/>
      <c r="AH257" s="45"/>
      <c r="AI257" s="45"/>
      <c r="AR257" s="45"/>
      <c r="AS257" s="45"/>
    </row>
    <row r="258" spans="1:50" s="44" customFormat="1" ht="30" customHeight="1" x14ac:dyDescent="0.2">
      <c r="A258" s="170" t="s">
        <v>237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/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101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53"/>
        <v>0</v>
      </c>
      <c r="F260" s="201">
        <f t="shared" si="151"/>
        <v>0</v>
      </c>
      <c r="G260" s="201"/>
      <c r="H260" s="230"/>
      <c r="I260" s="226"/>
      <c r="J260" s="226"/>
      <c r="K260" s="226"/>
      <c r="L260" s="226"/>
      <c r="M260" s="226"/>
      <c r="N260" s="226"/>
      <c r="O260" s="226"/>
      <c r="P260" s="226"/>
      <c r="Q260" s="226"/>
      <c r="R260" s="226"/>
      <c r="S260" s="226"/>
      <c r="T260" s="226"/>
      <c r="U260" s="226"/>
      <c r="V260" s="226"/>
      <c r="W260" s="226"/>
      <c r="X260" s="226"/>
      <c r="Y260" s="226"/>
      <c r="Z260" s="226"/>
      <c r="AA260" s="226"/>
      <c r="AB260" s="226"/>
      <c r="AC260" s="226"/>
      <c r="AE260" s="42" t="e">
        <f t="shared" si="101"/>
        <v>#DIV/0!</v>
      </c>
      <c r="AF260" s="55"/>
      <c r="AG260" s="55"/>
      <c r="AH260" s="55"/>
      <c r="AI260" s="55"/>
      <c r="AR260" s="55"/>
      <c r="AS260" s="55"/>
    </row>
    <row r="261" spans="1:50" s="44" customFormat="1" ht="30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53"/>
        <v>0</v>
      </c>
      <c r="F261" s="201">
        <f t="shared" si="151"/>
        <v>0</v>
      </c>
      <c r="G261" s="201" t="e">
        <f t="shared" ref="G261:G276" si="154">E261/C261</f>
        <v>#DIV/0!</v>
      </c>
      <c r="H261" s="230"/>
      <c r="I261" s="226"/>
      <c r="J261" s="226"/>
      <c r="K261" s="226"/>
      <c r="L261" s="226"/>
      <c r="M261" s="226"/>
      <c r="N261" s="226"/>
      <c r="O261" s="226"/>
      <c r="P261" s="226"/>
      <c r="Q261" s="226"/>
      <c r="R261" s="226"/>
      <c r="S261" s="226"/>
      <c r="T261" s="226"/>
      <c r="U261" s="226"/>
      <c r="V261" s="226"/>
      <c r="W261" s="226"/>
      <c r="X261" s="226"/>
      <c r="Y261" s="226"/>
      <c r="Z261" s="226"/>
      <c r="AA261" s="226"/>
      <c r="AB261" s="226"/>
      <c r="AC261" s="226"/>
      <c r="AE261" s="42" t="e">
        <f t="shared" si="101"/>
        <v>#DIV/0!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42.75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0</v>
      </c>
      <c r="F262" s="201">
        <f t="shared" si="151"/>
        <v>0</v>
      </c>
      <c r="G262" s="201" t="e">
        <f t="shared" si="154"/>
        <v>#DIV/0!</v>
      </c>
      <c r="H262" s="230"/>
      <c r="I262" s="226">
        <f>I260*0.45</f>
        <v>0</v>
      </c>
      <c r="J262" s="226">
        <f t="shared" ref="J262:AC262" si="155">J260*0.45</f>
        <v>0</v>
      </c>
      <c r="K262" s="226">
        <f t="shared" si="155"/>
        <v>0</v>
      </c>
      <c r="L262" s="226">
        <f t="shared" si="155"/>
        <v>0</v>
      </c>
      <c r="M262" s="226">
        <f t="shared" si="155"/>
        <v>0</v>
      </c>
      <c r="N262" s="226">
        <f t="shared" si="155"/>
        <v>0</v>
      </c>
      <c r="O262" s="226">
        <f t="shared" si="155"/>
        <v>0</v>
      </c>
      <c r="P262" s="226">
        <f t="shared" si="155"/>
        <v>0</v>
      </c>
      <c r="Q262" s="226">
        <f t="shared" si="155"/>
        <v>0</v>
      </c>
      <c r="R262" s="226">
        <f t="shared" si="155"/>
        <v>0</v>
      </c>
      <c r="S262" s="226">
        <f t="shared" si="155"/>
        <v>0</v>
      </c>
      <c r="T262" s="226">
        <f t="shared" si="155"/>
        <v>0</v>
      </c>
      <c r="U262" s="226">
        <f t="shared" si="155"/>
        <v>0</v>
      </c>
      <c r="V262" s="226">
        <f t="shared" si="155"/>
        <v>0</v>
      </c>
      <c r="W262" s="226">
        <f t="shared" si="155"/>
        <v>0</v>
      </c>
      <c r="X262" s="226">
        <f t="shared" si="155"/>
        <v>0</v>
      </c>
      <c r="Y262" s="226">
        <f t="shared" si="155"/>
        <v>0</v>
      </c>
      <c r="Z262" s="226">
        <f t="shared" si="155"/>
        <v>0</v>
      </c>
      <c r="AA262" s="226">
        <f t="shared" si="155"/>
        <v>0</v>
      </c>
      <c r="AB262" s="226">
        <f t="shared" si="155"/>
        <v>0</v>
      </c>
      <c r="AC262" s="226">
        <f t="shared" si="155"/>
        <v>0</v>
      </c>
      <c r="AD262" s="56"/>
      <c r="AE262" s="42" t="e">
        <f t="shared" ref="AE262:AE279" si="156">X262/E262</f>
        <v>#DIV/0!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42.75" customHeight="1" x14ac:dyDescent="0.2">
      <c r="A263" s="171" t="s">
        <v>125</v>
      </c>
      <c r="B263" s="260">
        <v>0.63300000000000001</v>
      </c>
      <c r="C263" s="260"/>
      <c r="D263" s="260"/>
      <c r="E263" s="262" t="e">
        <f t="shared" ref="E263" si="157">E260/E261</f>
        <v>#DIV/0!</v>
      </c>
      <c r="F263" s="201" t="e">
        <f t="shared" si="151"/>
        <v>#DIV/0!</v>
      </c>
      <c r="G263" s="201" t="e">
        <f t="shared" si="154"/>
        <v>#DIV/0!</v>
      </c>
      <c r="H263" s="262"/>
      <c r="I263" s="275" t="e">
        <f t="shared" ref="I263:AB263" si="158">I260/I261</f>
        <v>#DIV/0!</v>
      </c>
      <c r="J263" s="275" t="e">
        <f t="shared" si="158"/>
        <v>#DIV/0!</v>
      </c>
      <c r="K263" s="275" t="e">
        <f t="shared" si="158"/>
        <v>#DIV/0!</v>
      </c>
      <c r="L263" s="275" t="e">
        <f t="shared" si="158"/>
        <v>#DIV/0!</v>
      </c>
      <c r="M263" s="275" t="e">
        <f t="shared" si="158"/>
        <v>#DIV/0!</v>
      </c>
      <c r="N263" s="275" t="e">
        <f t="shared" si="158"/>
        <v>#DIV/0!</v>
      </c>
      <c r="O263" s="275" t="e">
        <f t="shared" si="158"/>
        <v>#DIV/0!</v>
      </c>
      <c r="P263" s="275" t="e">
        <f t="shared" si="158"/>
        <v>#DIV/0!</v>
      </c>
      <c r="Q263" s="275" t="e">
        <f t="shared" si="158"/>
        <v>#DIV/0!</v>
      </c>
      <c r="R263" s="275" t="e">
        <f t="shared" si="158"/>
        <v>#DIV/0!</v>
      </c>
      <c r="S263" s="275" t="e">
        <f t="shared" si="158"/>
        <v>#DIV/0!</v>
      </c>
      <c r="T263" s="275" t="e">
        <f t="shared" si="158"/>
        <v>#DIV/0!</v>
      </c>
      <c r="U263" s="275" t="e">
        <f t="shared" si="158"/>
        <v>#DIV/0!</v>
      </c>
      <c r="V263" s="275" t="e">
        <f t="shared" si="158"/>
        <v>#DIV/0!</v>
      </c>
      <c r="W263" s="275" t="e">
        <f t="shared" si="158"/>
        <v>#DIV/0!</v>
      </c>
      <c r="X263" s="275" t="e">
        <f t="shared" si="158"/>
        <v>#DIV/0!</v>
      </c>
      <c r="Y263" s="275" t="e">
        <f t="shared" si="158"/>
        <v>#DIV/0!</v>
      </c>
      <c r="Z263" s="275" t="e">
        <f t="shared" si="158"/>
        <v>#DIV/0!</v>
      </c>
      <c r="AA263" s="275" t="e">
        <f t="shared" si="158"/>
        <v>#DIV/0!</v>
      </c>
      <c r="AB263" s="275" t="e">
        <f t="shared" si="158"/>
        <v>#DIV/0!</v>
      </c>
      <c r="AC263" s="275" t="e">
        <f>AC260/AC261</f>
        <v>#DIV/0!</v>
      </c>
      <c r="AE263" s="42" t="e">
        <f t="shared" si="156"/>
        <v>#DIV/0!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0</v>
      </c>
      <c r="F264" s="201">
        <f t="shared" si="151"/>
        <v>0</v>
      </c>
      <c r="G264" s="201"/>
      <c r="H264" s="230"/>
      <c r="I264" s="226"/>
      <c r="J264" s="226"/>
      <c r="K264" s="226"/>
      <c r="L264" s="226"/>
      <c r="M264" s="226"/>
      <c r="N264" s="226"/>
      <c r="O264" s="226"/>
      <c r="P264" s="226"/>
      <c r="Q264" s="226"/>
      <c r="R264" s="226"/>
      <c r="S264" s="226"/>
      <c r="T264" s="226"/>
      <c r="U264" s="226"/>
      <c r="V264" s="226"/>
      <c r="W264" s="226"/>
      <c r="X264" s="219"/>
      <c r="Y264" s="226"/>
      <c r="Z264" s="226"/>
      <c r="AA264" s="226"/>
      <c r="AB264" s="226"/>
      <c r="AC264" s="226"/>
      <c r="AE264" s="42" t="e">
        <f t="shared" si="156"/>
        <v>#DIV/0!</v>
      </c>
      <c r="AF264" s="55"/>
      <c r="AG264" s="55"/>
      <c r="AH264" s="55"/>
      <c r="AI264" s="55"/>
      <c r="AR264" s="55"/>
      <c r="AS264" s="55"/>
    </row>
    <row r="265" spans="1:50" s="44" customFormat="1" ht="48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0</v>
      </c>
      <c r="F265" s="201">
        <f t="shared" si="151"/>
        <v>0</v>
      </c>
      <c r="G265" s="201" t="e">
        <f t="shared" si="154"/>
        <v>#DIV/0!</v>
      </c>
      <c r="H265" s="230"/>
      <c r="I265" s="226"/>
      <c r="J265" s="226"/>
      <c r="K265" s="226"/>
      <c r="L265" s="226"/>
      <c r="M265" s="226"/>
      <c r="N265" s="226"/>
      <c r="O265" s="226"/>
      <c r="P265" s="226"/>
      <c r="Q265" s="226"/>
      <c r="R265" s="226"/>
      <c r="S265" s="226"/>
      <c r="T265" s="226"/>
      <c r="U265" s="226"/>
      <c r="V265" s="226"/>
      <c r="W265" s="226"/>
      <c r="X265" s="226"/>
      <c r="Y265" s="226"/>
      <c r="Z265" s="226"/>
      <c r="AA265" s="226"/>
      <c r="AB265" s="226"/>
      <c r="AC265" s="226"/>
      <c r="AE265" s="42" t="e">
        <f t="shared" si="156"/>
        <v>#DIV/0!</v>
      </c>
      <c r="AF265" s="45"/>
      <c r="AG265" s="45"/>
      <c r="AH265" s="45"/>
      <c r="AI265" s="45"/>
      <c r="AR265" s="45"/>
      <c r="AS265" s="45"/>
    </row>
    <row r="266" spans="1:50" s="44" customFormat="1" ht="39.75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0</v>
      </c>
      <c r="F266" s="201">
        <f t="shared" si="151"/>
        <v>0</v>
      </c>
      <c r="G266" s="201" t="e">
        <f t="shared" si="154"/>
        <v>#DIV/0!</v>
      </c>
      <c r="H266" s="230"/>
      <c r="I266" s="226">
        <f>I264*0.3</f>
        <v>0</v>
      </c>
      <c r="J266" s="226">
        <f t="shared" ref="J266:AC266" si="159">J264*0.3</f>
        <v>0</v>
      </c>
      <c r="K266" s="226">
        <f t="shared" si="159"/>
        <v>0</v>
      </c>
      <c r="L266" s="226">
        <f t="shared" si="159"/>
        <v>0</v>
      </c>
      <c r="M266" s="226">
        <f>M264*0.3</f>
        <v>0</v>
      </c>
      <c r="N266" s="226">
        <f t="shared" si="159"/>
        <v>0</v>
      </c>
      <c r="O266" s="226">
        <f t="shared" si="159"/>
        <v>0</v>
      </c>
      <c r="P266" s="226">
        <f t="shared" si="159"/>
        <v>0</v>
      </c>
      <c r="Q266" s="226">
        <f t="shared" si="159"/>
        <v>0</v>
      </c>
      <c r="R266" s="226">
        <f t="shared" si="159"/>
        <v>0</v>
      </c>
      <c r="S266" s="226">
        <f t="shared" si="159"/>
        <v>0</v>
      </c>
      <c r="T266" s="226">
        <f t="shared" si="159"/>
        <v>0</v>
      </c>
      <c r="U266" s="226">
        <f t="shared" si="159"/>
        <v>0</v>
      </c>
      <c r="V266" s="226">
        <f t="shared" si="159"/>
        <v>0</v>
      </c>
      <c r="W266" s="226">
        <f t="shared" si="159"/>
        <v>0</v>
      </c>
      <c r="X266" s="226">
        <f t="shared" si="159"/>
        <v>0</v>
      </c>
      <c r="Y266" s="226">
        <f t="shared" si="159"/>
        <v>0</v>
      </c>
      <c r="Z266" s="226">
        <f t="shared" si="159"/>
        <v>0</v>
      </c>
      <c r="AA266" s="226">
        <f t="shared" si="159"/>
        <v>0</v>
      </c>
      <c r="AB266" s="226">
        <f t="shared" si="159"/>
        <v>0</v>
      </c>
      <c r="AC266" s="226">
        <f t="shared" si="159"/>
        <v>0</v>
      </c>
      <c r="AE266" s="42" t="e">
        <f t="shared" si="156"/>
        <v>#DIV/0!</v>
      </c>
      <c r="AF266" s="45"/>
      <c r="AG266" s="45"/>
      <c r="AH266" s="45"/>
      <c r="AI266" s="45"/>
      <c r="AR266" s="45"/>
      <c r="AS266" s="45"/>
    </row>
    <row r="267" spans="1:50" s="54" customFormat="1" ht="45" customHeight="1" x14ac:dyDescent="0.2">
      <c r="A267" s="171" t="s">
        <v>125</v>
      </c>
      <c r="B267" s="215">
        <v>0.44500000000000001</v>
      </c>
      <c r="C267" s="215"/>
      <c r="D267" s="215"/>
      <c r="E267" s="216" t="e">
        <f t="shared" ref="E267" si="160">E264/E265</f>
        <v>#DIV/0!</v>
      </c>
      <c r="F267" s="201" t="e">
        <f t="shared" si="151"/>
        <v>#DIV/0!</v>
      </c>
      <c r="G267" s="201" t="e">
        <f t="shared" si="154"/>
        <v>#DIV/0!</v>
      </c>
      <c r="H267" s="216"/>
      <c r="I267" s="258" t="e">
        <f t="shared" ref="I267:AC267" si="161">I264/I265</f>
        <v>#DIV/0!</v>
      </c>
      <c r="J267" s="258" t="e">
        <f t="shared" si="161"/>
        <v>#DIV/0!</v>
      </c>
      <c r="K267" s="258" t="e">
        <f t="shared" si="161"/>
        <v>#DIV/0!</v>
      </c>
      <c r="L267" s="258" t="e">
        <f t="shared" si="161"/>
        <v>#DIV/0!</v>
      </c>
      <c r="M267" s="258" t="e">
        <f t="shared" si="161"/>
        <v>#DIV/0!</v>
      </c>
      <c r="N267" s="258" t="e">
        <f t="shared" si="161"/>
        <v>#DIV/0!</v>
      </c>
      <c r="O267" s="258" t="e">
        <f t="shared" si="161"/>
        <v>#DIV/0!</v>
      </c>
      <c r="P267" s="258" t="e">
        <f t="shared" si="161"/>
        <v>#DIV/0!</v>
      </c>
      <c r="Q267" s="258" t="e">
        <f t="shared" si="161"/>
        <v>#DIV/0!</v>
      </c>
      <c r="R267" s="258" t="e">
        <f t="shared" si="161"/>
        <v>#DIV/0!</v>
      </c>
      <c r="S267" s="258" t="e">
        <f t="shared" si="161"/>
        <v>#DIV/0!</v>
      </c>
      <c r="T267" s="258" t="e">
        <f t="shared" si="161"/>
        <v>#DIV/0!</v>
      </c>
      <c r="U267" s="258" t="e">
        <f t="shared" si="161"/>
        <v>#DIV/0!</v>
      </c>
      <c r="V267" s="258" t="e">
        <f t="shared" si="161"/>
        <v>#DIV/0!</v>
      </c>
      <c r="W267" s="258" t="e">
        <f t="shared" si="161"/>
        <v>#DIV/0!</v>
      </c>
      <c r="X267" s="258" t="e">
        <f>X264/X265</f>
        <v>#DIV/0!</v>
      </c>
      <c r="Y267" s="258" t="e">
        <f t="shared" si="161"/>
        <v>#DIV/0!</v>
      </c>
      <c r="Z267" s="258" t="e">
        <f t="shared" si="161"/>
        <v>#DIV/0!</v>
      </c>
      <c r="AA267" s="258" t="e">
        <f t="shared" si="161"/>
        <v>#DIV/0!</v>
      </c>
      <c r="AB267" s="258" t="e">
        <f t="shared" si="161"/>
        <v>#DIV/0!</v>
      </c>
      <c r="AC267" s="258" t="e">
        <f t="shared" si="161"/>
        <v>#DIV/0!</v>
      </c>
      <c r="AE267" s="42" t="e">
        <f t="shared" si="156"/>
        <v>#DIV/0!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0</v>
      </c>
      <c r="F268" s="201">
        <f t="shared" si="151"/>
        <v>0</v>
      </c>
      <c r="G268" s="201"/>
      <c r="H268" s="230"/>
      <c r="I268" s="226"/>
      <c r="J268" s="277"/>
      <c r="K268" s="226"/>
      <c r="L268" s="278"/>
      <c r="M268" s="278"/>
      <c r="N268" s="277"/>
      <c r="O268" s="277"/>
      <c r="P268" s="226"/>
      <c r="Q268" s="277"/>
      <c r="R268" s="277"/>
      <c r="S268" s="226"/>
      <c r="T268" s="226"/>
      <c r="U268" s="277"/>
      <c r="V268" s="277"/>
      <c r="W268" s="277"/>
      <c r="X268" s="277"/>
      <c r="Y268" s="277"/>
      <c r="Z268" s="277"/>
      <c r="AA268" s="226"/>
      <c r="AB268" s="277"/>
      <c r="AC268" s="226"/>
      <c r="AE268" s="42" t="e">
        <f t="shared" si="156"/>
        <v>#DIV/0!</v>
      </c>
      <c r="AF268" s="55"/>
      <c r="AG268" s="55"/>
      <c r="AH268" s="55"/>
      <c r="AI268" s="55"/>
      <c r="AR268" s="55"/>
      <c r="AS268" s="55"/>
    </row>
    <row r="269" spans="1:50" s="44" customFormat="1" ht="45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0</v>
      </c>
      <c r="F269" s="201">
        <f t="shared" si="151"/>
        <v>0</v>
      </c>
      <c r="G269" s="201" t="e">
        <f t="shared" si="154"/>
        <v>#DIV/0!</v>
      </c>
      <c r="H269" s="230"/>
      <c r="I269" s="226"/>
      <c r="J269" s="226"/>
      <c r="K269" s="226"/>
      <c r="L269" s="226"/>
      <c r="M269" s="226"/>
      <c r="N269" s="226"/>
      <c r="O269" s="226"/>
      <c r="P269" s="226"/>
      <c r="Q269" s="226"/>
      <c r="R269" s="226"/>
      <c r="S269" s="226"/>
      <c r="T269" s="226"/>
      <c r="U269" s="226"/>
      <c r="V269" s="226"/>
      <c r="W269" s="226"/>
      <c r="X269" s="226"/>
      <c r="Y269" s="226"/>
      <c r="Z269" s="226"/>
      <c r="AA269" s="226"/>
      <c r="AB269" s="226"/>
      <c r="AC269" s="226"/>
      <c r="AE269" s="42" t="e">
        <f t="shared" si="156"/>
        <v>#DIV/0!</v>
      </c>
      <c r="AF269" s="45"/>
      <c r="AG269" s="45"/>
      <c r="AH269" s="45"/>
      <c r="AI269" s="45"/>
      <c r="AR269" s="45"/>
      <c r="AS269" s="45"/>
    </row>
    <row r="270" spans="1:50" s="44" customFormat="1" ht="45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0</v>
      </c>
      <c r="F270" s="201">
        <f t="shared" si="151"/>
        <v>0</v>
      </c>
      <c r="G270" s="201" t="e">
        <f t="shared" si="154"/>
        <v>#DIV/0!</v>
      </c>
      <c r="H270" s="230"/>
      <c r="I270" s="226"/>
      <c r="J270" s="226">
        <f t="shared" ref="J270:AC270" si="162">J268*0.19</f>
        <v>0</v>
      </c>
      <c r="K270" s="226">
        <f t="shared" si="162"/>
        <v>0</v>
      </c>
      <c r="L270" s="226">
        <f t="shared" si="162"/>
        <v>0</v>
      </c>
      <c r="M270" s="226">
        <f t="shared" si="162"/>
        <v>0</v>
      </c>
      <c r="N270" s="226">
        <f t="shared" si="162"/>
        <v>0</v>
      </c>
      <c r="O270" s="226">
        <f t="shared" si="162"/>
        <v>0</v>
      </c>
      <c r="P270" s="226">
        <f t="shared" si="162"/>
        <v>0</v>
      </c>
      <c r="Q270" s="226">
        <f t="shared" si="162"/>
        <v>0</v>
      </c>
      <c r="R270" s="226">
        <f t="shared" si="162"/>
        <v>0</v>
      </c>
      <c r="S270" s="226">
        <f t="shared" si="162"/>
        <v>0</v>
      </c>
      <c r="T270" s="226">
        <f t="shared" si="162"/>
        <v>0</v>
      </c>
      <c r="U270" s="226">
        <f t="shared" si="162"/>
        <v>0</v>
      </c>
      <c r="V270" s="226">
        <f t="shared" si="162"/>
        <v>0</v>
      </c>
      <c r="W270" s="226">
        <f t="shared" si="162"/>
        <v>0</v>
      </c>
      <c r="X270" s="226">
        <f t="shared" si="162"/>
        <v>0</v>
      </c>
      <c r="Y270" s="226">
        <f t="shared" si="162"/>
        <v>0</v>
      </c>
      <c r="Z270" s="226"/>
      <c r="AA270" s="226">
        <f t="shared" si="162"/>
        <v>0</v>
      </c>
      <c r="AB270" s="226">
        <f t="shared" si="162"/>
        <v>0</v>
      </c>
      <c r="AC270" s="226">
        <f t="shared" si="162"/>
        <v>0</v>
      </c>
      <c r="AE270" s="42" t="e">
        <f t="shared" si="156"/>
        <v>#DIV/0!</v>
      </c>
      <c r="AF270" s="45"/>
      <c r="AG270" s="45"/>
      <c r="AH270" s="45"/>
      <c r="AI270" s="45"/>
      <c r="AR270" s="45"/>
      <c r="AS270" s="45"/>
    </row>
    <row r="271" spans="1:50" s="54" customFormat="1" ht="54.75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 t="e">
        <f t="shared" ref="E271:I271" si="163">E268/E269</f>
        <v>#DIV/0!</v>
      </c>
      <c r="F271" s="201" t="e">
        <f t="shared" si="151"/>
        <v>#DIV/0!</v>
      </c>
      <c r="G271" s="201" t="e">
        <f t="shared" si="154"/>
        <v>#DIV/0!</v>
      </c>
      <c r="H271" s="216"/>
      <c r="I271" s="258" t="e">
        <f t="shared" si="163"/>
        <v>#DIV/0!</v>
      </c>
      <c r="J271" s="258" t="e">
        <f t="shared" ref="J271:AB271" si="164">J268/J269</f>
        <v>#DIV/0!</v>
      </c>
      <c r="K271" s="258" t="e">
        <f t="shared" si="164"/>
        <v>#DIV/0!</v>
      </c>
      <c r="L271" s="258" t="e">
        <f t="shared" si="164"/>
        <v>#DIV/0!</v>
      </c>
      <c r="M271" s="258" t="e">
        <f t="shared" si="164"/>
        <v>#DIV/0!</v>
      </c>
      <c r="N271" s="258" t="e">
        <f t="shared" si="164"/>
        <v>#DIV/0!</v>
      </c>
      <c r="O271" s="258" t="e">
        <f t="shared" si="164"/>
        <v>#DIV/0!</v>
      </c>
      <c r="P271" s="258" t="e">
        <f t="shared" si="164"/>
        <v>#DIV/0!</v>
      </c>
      <c r="Q271" s="258" t="e">
        <f>Q268/Q269</f>
        <v>#DIV/0!</v>
      </c>
      <c r="R271" s="258" t="e">
        <f t="shared" si="164"/>
        <v>#DIV/0!</v>
      </c>
      <c r="S271" s="258" t="e">
        <f t="shared" si="164"/>
        <v>#DIV/0!</v>
      </c>
      <c r="T271" s="258" t="e">
        <f t="shared" si="164"/>
        <v>#DIV/0!</v>
      </c>
      <c r="U271" s="258" t="e">
        <f t="shared" si="164"/>
        <v>#DIV/0!</v>
      </c>
      <c r="V271" s="258" t="e">
        <f t="shared" si="164"/>
        <v>#DIV/0!</v>
      </c>
      <c r="W271" s="258" t="e">
        <f t="shared" si="164"/>
        <v>#DIV/0!</v>
      </c>
      <c r="X271" s="258" t="e">
        <f t="shared" si="164"/>
        <v>#DIV/0!</v>
      </c>
      <c r="Y271" s="258" t="e">
        <f t="shared" si="164"/>
        <v>#DIV/0!</v>
      </c>
      <c r="Z271" s="258" t="e">
        <f t="shared" si="164"/>
        <v>#DIV/0!</v>
      </c>
      <c r="AA271" s="258" t="e">
        <f t="shared" si="164"/>
        <v>#DIV/0!</v>
      </c>
      <c r="AB271" s="258" t="e">
        <f t="shared" si="164"/>
        <v>#DIV/0!</v>
      </c>
      <c r="AC271" s="258" t="e">
        <f t="shared" ref="AC271" si="165">AC268/AC269</f>
        <v>#DIV/0!</v>
      </c>
      <c r="AE271" s="42" t="e">
        <f t="shared" si="156"/>
        <v>#DIV/0!</v>
      </c>
      <c r="AF271" s="55"/>
      <c r="AG271" s="55"/>
      <c r="AH271" s="55"/>
      <c r="AI271" s="55"/>
      <c r="AR271" s="55"/>
      <c r="AS271" s="55"/>
    </row>
    <row r="272" spans="1:50" s="44" customFormat="1" ht="30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51"/>
        <v>0</v>
      </c>
      <c r="G272" s="201" t="e">
        <f t="shared" si="154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56"/>
        <v>#DIV/0!</v>
      </c>
      <c r="AF272" s="45"/>
      <c r="AG272" s="45"/>
      <c r="AH272" s="45"/>
      <c r="AI272" s="45"/>
      <c r="AR272" s="45"/>
      <c r="AS272" s="45"/>
    </row>
    <row r="273" spans="1:45" s="44" customFormat="1" ht="30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51"/>
        <v>0</v>
      </c>
      <c r="G273" s="201" t="e">
        <f t="shared" si="154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56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customHeight="1" x14ac:dyDescent="0.2">
      <c r="A274" s="169" t="s">
        <v>131</v>
      </c>
      <c r="B274" s="199"/>
      <c r="C274" s="199"/>
      <c r="D274" s="199"/>
      <c r="E274" s="199">
        <f>SUM(I274:AC274)</f>
        <v>0</v>
      </c>
      <c r="F274" s="201" t="e">
        <f t="shared" si="151"/>
        <v>#DIV/0!</v>
      </c>
      <c r="G274" s="201"/>
      <c r="H274" s="230"/>
      <c r="I274" s="223"/>
      <c r="J274" s="223"/>
      <c r="K274" s="223"/>
      <c r="L274" s="223"/>
      <c r="M274" s="223"/>
      <c r="N274" s="223"/>
      <c r="O274" s="223"/>
      <c r="P274" s="223"/>
      <c r="Q274" s="223"/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/>
      <c r="AB274" s="223"/>
      <c r="AC274" s="223"/>
      <c r="AE274" s="42" t="e">
        <f t="shared" si="156"/>
        <v>#DIV/0!</v>
      </c>
      <c r="AF274" s="45"/>
      <c r="AG274" s="45"/>
      <c r="AH274" s="45"/>
      <c r="AI274" s="45"/>
      <c r="AR274" s="45"/>
      <c r="AS274" s="45"/>
    </row>
    <row r="275" spans="1:45" s="44" customFormat="1" ht="30" customHeight="1" x14ac:dyDescent="0.2">
      <c r="A275" s="171" t="s">
        <v>128</v>
      </c>
      <c r="B275" s="199"/>
      <c r="C275" s="199"/>
      <c r="D275" s="199"/>
      <c r="E275" s="199">
        <f>E274*0.2</f>
        <v>0</v>
      </c>
      <c r="F275" s="201" t="e">
        <f t="shared" si="151"/>
        <v>#DIV/0!</v>
      </c>
      <c r="G275" s="201" t="e">
        <f t="shared" si="154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 t="e">
        <f t="shared" si="156"/>
        <v>#DIV/0!</v>
      </c>
      <c r="AF275" s="45"/>
      <c r="AG275" s="45"/>
      <c r="AH275" s="45"/>
      <c r="AI275" s="45"/>
      <c r="AR275" s="45"/>
      <c r="AS275" s="45"/>
    </row>
    <row r="276" spans="1:45" s="44" customFormat="1" ht="30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51"/>
        <v>#VALUE!</v>
      </c>
      <c r="G276" s="201" t="e">
        <f t="shared" si="154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56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0</v>
      </c>
      <c r="F277" s="215">
        <f t="shared" ref="F277:F288" si="166">E277/B277</f>
        <v>0</v>
      </c>
      <c r="G277" s="201"/>
      <c r="H277" s="230"/>
      <c r="I277" s="226">
        <f>I275+I273+I270+I266+I262</f>
        <v>0</v>
      </c>
      <c r="J277" s="226">
        <f t="shared" ref="J277:Y277" si="167">J275+J273+J270+J266+J262</f>
        <v>0</v>
      </c>
      <c r="K277" s="226">
        <f t="shared" si="167"/>
        <v>0</v>
      </c>
      <c r="L277" s="226">
        <f t="shared" si="167"/>
        <v>0</v>
      </c>
      <c r="M277" s="226">
        <f t="shared" si="167"/>
        <v>0</v>
      </c>
      <c r="N277" s="226">
        <f t="shared" si="167"/>
        <v>0</v>
      </c>
      <c r="O277" s="226">
        <f t="shared" si="167"/>
        <v>0</v>
      </c>
      <c r="P277" s="226">
        <f t="shared" si="167"/>
        <v>0</v>
      </c>
      <c r="Q277" s="226">
        <f t="shared" si="167"/>
        <v>0</v>
      </c>
      <c r="R277" s="226">
        <f t="shared" si="167"/>
        <v>0</v>
      </c>
      <c r="S277" s="226">
        <f t="shared" si="167"/>
        <v>0</v>
      </c>
      <c r="T277" s="226">
        <f t="shared" si="167"/>
        <v>0</v>
      </c>
      <c r="U277" s="226">
        <f t="shared" si="167"/>
        <v>0</v>
      </c>
      <c r="V277" s="226">
        <f t="shared" si="167"/>
        <v>0</v>
      </c>
      <c r="W277" s="226">
        <f t="shared" si="167"/>
        <v>0</v>
      </c>
      <c r="X277" s="226">
        <f t="shared" si="167"/>
        <v>0</v>
      </c>
      <c r="Y277" s="226">
        <f t="shared" si="167"/>
        <v>0</v>
      </c>
      <c r="Z277" s="226">
        <f>Z275+Z273+Z270+Z266+Z262</f>
        <v>0</v>
      </c>
      <c r="AA277" s="226">
        <f>AA275+AA273+AA270+AA266+AA262</f>
        <v>0</v>
      </c>
      <c r="AB277" s="226">
        <f>AB275+AB273+AB270+AB266+AB262</f>
        <v>0</v>
      </c>
      <c r="AC277" s="226">
        <f>AC275+AC273+AC270+AC266+AC262</f>
        <v>0</v>
      </c>
      <c r="AD277" s="58">
        <f t="shared" ref="AD277" si="168">AD275+AD273+AD270+AD266+AD262</f>
        <v>0</v>
      </c>
      <c r="AE277" s="42" t="e">
        <f t="shared" si="156"/>
        <v>#DIV/0!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0</v>
      </c>
      <c r="F278" s="215">
        <f t="shared" si="166"/>
        <v>0</v>
      </c>
      <c r="G278" s="201"/>
      <c r="H278" s="230"/>
      <c r="I278" s="226"/>
      <c r="J278" s="226"/>
      <c r="K278" s="226"/>
      <c r="L278" s="226"/>
      <c r="M278" s="226"/>
      <c r="N278" s="226"/>
      <c r="O278" s="226"/>
      <c r="P278" s="226"/>
      <c r="Q278" s="226"/>
      <c r="R278" s="226"/>
      <c r="S278" s="226"/>
      <c r="T278" s="223"/>
      <c r="U278" s="226"/>
      <c r="V278" s="226"/>
      <c r="W278" s="226"/>
      <c r="X278" s="226"/>
      <c r="Y278" s="226"/>
      <c r="Z278" s="226"/>
      <c r="AA278" s="226"/>
      <c r="AB278" s="226"/>
      <c r="AC278" s="226"/>
      <c r="AE278" s="42" t="e">
        <f t="shared" si="156"/>
        <v>#DIV/0!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 t="e">
        <f>E277/E278*10</f>
        <v>#DIV/0!</v>
      </c>
      <c r="F279" s="215" t="e">
        <f>E279/B279</f>
        <v>#DIV/0!</v>
      </c>
      <c r="G279" s="201"/>
      <c r="H279" s="230">
        <v>21</v>
      </c>
      <c r="I279" s="284" t="e">
        <f>I277/I278*10</f>
        <v>#DIV/0!</v>
      </c>
      <c r="J279" s="284" t="e">
        <f>J277/J278*10</f>
        <v>#DIV/0!</v>
      </c>
      <c r="K279" s="284" t="e">
        <f t="shared" ref="K279:Z279" si="169">K277/K278*10</f>
        <v>#DIV/0!</v>
      </c>
      <c r="L279" s="284" t="e">
        <f>L277/L278*10</f>
        <v>#DIV/0!</v>
      </c>
      <c r="M279" s="284" t="e">
        <f t="shared" si="169"/>
        <v>#DIV/0!</v>
      </c>
      <c r="N279" s="284" t="e">
        <f t="shared" si="169"/>
        <v>#DIV/0!</v>
      </c>
      <c r="O279" s="284" t="e">
        <f t="shared" si="169"/>
        <v>#DIV/0!</v>
      </c>
      <c r="P279" s="284" t="e">
        <f t="shared" si="169"/>
        <v>#DIV/0!</v>
      </c>
      <c r="Q279" s="284" t="e">
        <f>Q277/Q278*10</f>
        <v>#DIV/0!</v>
      </c>
      <c r="R279" s="284" t="e">
        <f t="shared" si="169"/>
        <v>#DIV/0!</v>
      </c>
      <c r="S279" s="284" t="e">
        <f>S277/S278*10</f>
        <v>#DIV/0!</v>
      </c>
      <c r="T279" s="284" t="e">
        <f t="shared" si="169"/>
        <v>#DIV/0!</v>
      </c>
      <c r="U279" s="284" t="e">
        <f t="shared" si="169"/>
        <v>#DIV/0!</v>
      </c>
      <c r="V279" s="284" t="e">
        <f t="shared" si="169"/>
        <v>#DIV/0!</v>
      </c>
      <c r="W279" s="284" t="e">
        <f t="shared" si="169"/>
        <v>#DIV/0!</v>
      </c>
      <c r="X279" s="284" t="e">
        <f>X277/X278*10</f>
        <v>#DIV/0!</v>
      </c>
      <c r="Y279" s="284" t="e">
        <f t="shared" si="169"/>
        <v>#DIV/0!</v>
      </c>
      <c r="Z279" s="284" t="e">
        <f t="shared" si="169"/>
        <v>#DIV/0!</v>
      </c>
      <c r="AA279" s="284" t="e">
        <f>AA277/AA278*10</f>
        <v>#DIV/0!</v>
      </c>
      <c r="AB279" s="284" t="e">
        <f>AB277/AB278*10</f>
        <v>#DIV/0!</v>
      </c>
      <c r="AC279" s="284" t="e">
        <f t="shared" ref="AC279:AD279" si="170">AC277/AC278*10</f>
        <v>#DIV/0!</v>
      </c>
      <c r="AD279" s="59" t="e">
        <f t="shared" si="170"/>
        <v>#DIV/0!</v>
      </c>
      <c r="AE279" s="42" t="e">
        <f t="shared" si="156"/>
        <v>#DIV/0!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66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66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66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66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66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66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200</v>
      </c>
      <c r="B286" s="86"/>
      <c r="C286" s="86"/>
      <c r="D286" s="86"/>
      <c r="E286" s="87">
        <f>SUM(I286:AC286)</f>
        <v>0</v>
      </c>
      <c r="F286" s="74" t="e">
        <f t="shared" si="166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66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66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26"/>
      <c r="B290" s="326"/>
      <c r="C290" s="326"/>
      <c r="D290" s="326"/>
      <c r="E290" s="326"/>
      <c r="F290" s="326"/>
      <c r="G290" s="326"/>
      <c r="H290" s="326"/>
      <c r="I290" s="326"/>
      <c r="J290" s="326"/>
      <c r="K290" s="326"/>
      <c r="L290" s="326"/>
      <c r="M290" s="326"/>
      <c r="N290" s="326"/>
      <c r="O290" s="326"/>
      <c r="P290" s="326"/>
      <c r="Q290" s="326"/>
      <c r="R290" s="326"/>
      <c r="S290" s="326"/>
      <c r="T290" s="326"/>
      <c r="U290" s="326"/>
      <c r="V290" s="326"/>
      <c r="W290" s="326"/>
      <c r="X290" s="326"/>
      <c r="Y290" s="326"/>
      <c r="Z290" s="326"/>
      <c r="AA290" s="326"/>
      <c r="AB290" s="326"/>
      <c r="AC290" s="326"/>
    </row>
    <row r="291" spans="1:46" ht="20.25" hidden="1" customHeight="1" x14ac:dyDescent="0.25">
      <c r="A291" s="324"/>
      <c r="B291" s="325"/>
      <c r="C291" s="325"/>
      <c r="D291" s="325"/>
      <c r="E291" s="325"/>
      <c r="F291" s="325"/>
      <c r="G291" s="325"/>
      <c r="H291" s="325"/>
      <c r="I291" s="325"/>
      <c r="J291" s="325"/>
      <c r="K291" s="325"/>
      <c r="L291" s="325"/>
      <c r="M291" s="325"/>
      <c r="N291" s="32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-91993</v>
      </c>
      <c r="I316" s="66">
        <f t="shared" ref="I316:AC316" si="171">I20-I315</f>
        <v>-7450</v>
      </c>
      <c r="J316" s="66">
        <f t="shared" si="171"/>
        <v>-2273</v>
      </c>
      <c r="K316" s="66">
        <f t="shared" si="171"/>
        <v>-2632</v>
      </c>
      <c r="L316" s="66">
        <f t="shared" si="171"/>
        <v>-5776</v>
      </c>
      <c r="M316" s="66">
        <f t="shared" si="171"/>
        <v>-2995</v>
      </c>
      <c r="N316" s="66">
        <f t="shared" si="171"/>
        <v>-5799</v>
      </c>
      <c r="O316" s="66">
        <f t="shared" si="171"/>
        <v>-4262</v>
      </c>
      <c r="P316" s="66">
        <f t="shared" si="171"/>
        <v>-3174</v>
      </c>
      <c r="Q316" s="66">
        <f t="shared" si="171"/>
        <v>-5009</v>
      </c>
      <c r="R316" s="66">
        <f t="shared" si="171"/>
        <v>-1437</v>
      </c>
      <c r="S316" s="66">
        <f t="shared" si="171"/>
        <v>-1895</v>
      </c>
      <c r="T316" s="66">
        <f t="shared" si="171"/>
        <v>-7055</v>
      </c>
      <c r="U316" s="66">
        <f t="shared" si="171"/>
        <v>-6899</v>
      </c>
      <c r="V316" s="66">
        <f t="shared" si="171"/>
        <v>-4489</v>
      </c>
      <c r="W316" s="66">
        <f t="shared" si="171"/>
        <v>-7908</v>
      </c>
      <c r="X316" s="66">
        <f t="shared" si="171"/>
        <v>-4099</v>
      </c>
      <c r="Y316" s="66">
        <f t="shared" si="171"/>
        <v>-2782</v>
      </c>
      <c r="Z316" s="66">
        <f t="shared" si="171"/>
        <v>-2085</v>
      </c>
      <c r="AA316" s="66">
        <f t="shared" si="171"/>
        <v>-6228</v>
      </c>
      <c r="AB316" s="66">
        <f t="shared" si="171"/>
        <v>-5162</v>
      </c>
      <c r="AC316" s="66">
        <f t="shared" si="171"/>
        <v>-2584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197</v>
      </c>
      <c r="B320" s="99" t="e">
        <f>B42/$E42</f>
        <v>#DIV/0!</v>
      </c>
      <c r="C320" s="99"/>
      <c r="D320" s="99"/>
      <c r="E320" s="99" t="e">
        <f>E42/$E42</f>
        <v>#DIV/0!</v>
      </c>
      <c r="F320" s="99" t="e">
        <f>F42/$E42</f>
        <v>#DIV/0!</v>
      </c>
      <c r="G320" s="99"/>
      <c r="H320" s="99" t="e">
        <f t="shared" ref="H320:AC320" si="172">H42/$E42</f>
        <v>#DIV/0!</v>
      </c>
      <c r="I320" s="67" t="e">
        <f t="shared" si="172"/>
        <v>#DIV/0!</v>
      </c>
      <c r="J320" s="67" t="e">
        <f t="shared" si="172"/>
        <v>#DIV/0!</v>
      </c>
      <c r="K320" s="67" t="e">
        <f t="shared" si="172"/>
        <v>#DIV/0!</v>
      </c>
      <c r="L320" s="67" t="e">
        <f t="shared" si="172"/>
        <v>#DIV/0!</v>
      </c>
      <c r="M320" s="67" t="e">
        <f t="shared" si="172"/>
        <v>#DIV/0!</v>
      </c>
      <c r="N320" s="67" t="e">
        <f t="shared" si="172"/>
        <v>#DIV/0!</v>
      </c>
      <c r="O320" s="67" t="e">
        <f t="shared" si="172"/>
        <v>#DIV/0!</v>
      </c>
      <c r="P320" s="67" t="e">
        <f t="shared" si="172"/>
        <v>#DIV/0!</v>
      </c>
      <c r="Q320" s="67" t="e">
        <f t="shared" si="172"/>
        <v>#DIV/0!</v>
      </c>
      <c r="R320" s="67" t="e">
        <f t="shared" si="172"/>
        <v>#DIV/0!</v>
      </c>
      <c r="S320" s="67" t="e">
        <f t="shared" si="172"/>
        <v>#DIV/0!</v>
      </c>
      <c r="T320" s="67" t="e">
        <f t="shared" si="172"/>
        <v>#DIV/0!</v>
      </c>
      <c r="U320" s="67" t="e">
        <f t="shared" si="172"/>
        <v>#DIV/0!</v>
      </c>
      <c r="V320" s="67" t="e">
        <f t="shared" si="172"/>
        <v>#DIV/0!</v>
      </c>
      <c r="W320" s="67" t="e">
        <f t="shared" si="172"/>
        <v>#DIV/0!</v>
      </c>
      <c r="X320" s="67" t="e">
        <f t="shared" si="172"/>
        <v>#DIV/0!</v>
      </c>
      <c r="Y320" s="67" t="e">
        <f t="shared" si="172"/>
        <v>#DIV/0!</v>
      </c>
      <c r="Z320" s="67" t="e">
        <f t="shared" si="172"/>
        <v>#DIV/0!</v>
      </c>
      <c r="AA320" s="67" t="e">
        <f t="shared" si="172"/>
        <v>#DIV/0!</v>
      </c>
      <c r="AB320" s="67" t="e">
        <f t="shared" si="172"/>
        <v>#DIV/0!</v>
      </c>
      <c r="AC320" s="67" t="e">
        <f t="shared" si="172"/>
        <v>#DIV/0!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222344</v>
      </c>
      <c r="AR322" s="11"/>
      <c r="AS322" s="11"/>
    </row>
    <row r="323" spans="1:45" x14ac:dyDescent="0.25">
      <c r="E323" s="12">
        <f>E322/6000</f>
        <v>37.057333333333332</v>
      </c>
      <c r="AR323" s="11"/>
      <c r="AS323" s="11"/>
    </row>
    <row r="325" spans="1:45" x14ac:dyDescent="0.25">
      <c r="A325" s="11"/>
      <c r="B325" s="11"/>
      <c r="C325" s="11"/>
      <c r="D325" s="11"/>
      <c r="I325" s="67" t="e">
        <f t="shared" ref="I325:AD325" si="173">I64/$E64</f>
        <v>#DIV/0!</v>
      </c>
      <c r="J325" s="67" t="e">
        <f t="shared" si="173"/>
        <v>#DIV/0!</v>
      </c>
      <c r="K325" s="67" t="e">
        <f t="shared" si="173"/>
        <v>#DIV/0!</v>
      </c>
      <c r="L325" s="67" t="e">
        <f t="shared" si="173"/>
        <v>#DIV/0!</v>
      </c>
      <c r="M325" s="67" t="e">
        <f t="shared" si="173"/>
        <v>#DIV/0!</v>
      </c>
      <c r="N325" s="67" t="e">
        <f t="shared" si="173"/>
        <v>#DIV/0!</v>
      </c>
      <c r="O325" s="67" t="e">
        <f t="shared" si="173"/>
        <v>#DIV/0!</v>
      </c>
      <c r="P325" s="67" t="e">
        <f t="shared" si="173"/>
        <v>#DIV/0!</v>
      </c>
      <c r="Q325" s="67" t="e">
        <f>Q64/$E64</f>
        <v>#DIV/0!</v>
      </c>
      <c r="R325" s="67" t="e">
        <f t="shared" si="173"/>
        <v>#DIV/0!</v>
      </c>
      <c r="S325" s="67" t="e">
        <f t="shared" si="173"/>
        <v>#DIV/0!</v>
      </c>
      <c r="T325" s="67" t="e">
        <f t="shared" si="173"/>
        <v>#DIV/0!</v>
      </c>
      <c r="U325" s="67" t="e">
        <f t="shared" si="173"/>
        <v>#DIV/0!</v>
      </c>
      <c r="V325" s="67" t="e">
        <f t="shared" si="173"/>
        <v>#DIV/0!</v>
      </c>
      <c r="W325" s="67" t="e">
        <f t="shared" si="173"/>
        <v>#DIV/0!</v>
      </c>
      <c r="X325" s="67" t="e">
        <f t="shared" si="173"/>
        <v>#DIV/0!</v>
      </c>
      <c r="Y325" s="67" t="e">
        <f t="shared" si="173"/>
        <v>#DIV/0!</v>
      </c>
      <c r="Z325" s="67" t="e">
        <f t="shared" si="173"/>
        <v>#DIV/0!</v>
      </c>
      <c r="AA325" s="67" t="e">
        <f t="shared" si="173"/>
        <v>#DIV/0!</v>
      </c>
      <c r="AB325" s="67" t="e">
        <f t="shared" si="173"/>
        <v>#DIV/0!</v>
      </c>
      <c r="AC325" s="67" t="e">
        <f t="shared" si="173"/>
        <v>#DIV/0!</v>
      </c>
      <c r="AD325" s="67" t="e">
        <f t="shared" si="173"/>
        <v>#DIV/0!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 t="e">
        <f t="shared" ref="K326:AC326" si="174">K70/$E70</f>
        <v>#DIV/0!</v>
      </c>
      <c r="L326" s="67" t="e">
        <f t="shared" si="174"/>
        <v>#DIV/0!</v>
      </c>
      <c r="M326" s="67" t="e">
        <f t="shared" si="174"/>
        <v>#DIV/0!</v>
      </c>
      <c r="N326" s="67" t="e">
        <f t="shared" si="174"/>
        <v>#DIV/0!</v>
      </c>
      <c r="O326" s="67" t="e">
        <f t="shared" si="174"/>
        <v>#DIV/0!</v>
      </c>
      <c r="P326" s="67" t="e">
        <f t="shared" si="174"/>
        <v>#DIV/0!</v>
      </c>
      <c r="Q326" s="67" t="e">
        <f t="shared" si="174"/>
        <v>#DIV/0!</v>
      </c>
      <c r="R326" s="67" t="e">
        <f t="shared" si="174"/>
        <v>#DIV/0!</v>
      </c>
      <c r="S326" s="67" t="e">
        <f t="shared" si="174"/>
        <v>#DIV/0!</v>
      </c>
      <c r="T326" s="67" t="e">
        <f t="shared" si="174"/>
        <v>#DIV/0!</v>
      </c>
      <c r="U326" s="67" t="e">
        <f t="shared" si="174"/>
        <v>#DIV/0!</v>
      </c>
      <c r="V326" s="67" t="e">
        <f t="shared" si="174"/>
        <v>#DIV/0!</v>
      </c>
      <c r="W326" s="67" t="e">
        <f t="shared" si="174"/>
        <v>#DIV/0!</v>
      </c>
      <c r="X326" s="67" t="e">
        <f t="shared" si="174"/>
        <v>#DIV/0!</v>
      </c>
      <c r="Y326" s="67" t="e">
        <f t="shared" si="174"/>
        <v>#DIV/0!</v>
      </c>
      <c r="Z326" s="67" t="e">
        <f t="shared" si="174"/>
        <v>#DIV/0!</v>
      </c>
      <c r="AA326" s="67" t="e">
        <f t="shared" si="174"/>
        <v>#DIV/0!</v>
      </c>
      <c r="AB326" s="67" t="e">
        <f t="shared" si="174"/>
        <v>#DIV/0!</v>
      </c>
      <c r="AC326" s="67" t="e">
        <f t="shared" si="174"/>
        <v>#DIV/0!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0</v>
      </c>
      <c r="I330" s="66">
        <f t="shared" ref="I330:AC330" si="175">I42+I55+I59+I61+I63++I64</f>
        <v>0</v>
      </c>
      <c r="J330" s="66">
        <f t="shared" si="175"/>
        <v>0</v>
      </c>
      <c r="K330" s="66">
        <f t="shared" si="175"/>
        <v>0</v>
      </c>
      <c r="L330" s="66">
        <f t="shared" si="175"/>
        <v>0</v>
      </c>
      <c r="M330" s="66">
        <f t="shared" si="175"/>
        <v>0</v>
      </c>
      <c r="N330" s="66">
        <f t="shared" si="175"/>
        <v>0</v>
      </c>
      <c r="O330" s="66">
        <f t="shared" si="175"/>
        <v>0</v>
      </c>
      <c r="P330" s="66">
        <f t="shared" si="175"/>
        <v>0</v>
      </c>
      <c r="Q330" s="66">
        <f t="shared" si="175"/>
        <v>0</v>
      </c>
      <c r="R330" s="66">
        <f t="shared" si="175"/>
        <v>0</v>
      </c>
      <c r="S330" s="66">
        <f t="shared" si="175"/>
        <v>0</v>
      </c>
      <c r="T330" s="66">
        <f t="shared" si="175"/>
        <v>0</v>
      </c>
      <c r="U330" s="66">
        <f t="shared" si="175"/>
        <v>0</v>
      </c>
      <c r="V330" s="66">
        <f t="shared" si="175"/>
        <v>0</v>
      </c>
      <c r="W330" s="66">
        <f t="shared" si="175"/>
        <v>0</v>
      </c>
      <c r="X330" s="66">
        <f t="shared" si="175"/>
        <v>0</v>
      </c>
      <c r="Y330" s="66">
        <f t="shared" si="175"/>
        <v>0</v>
      </c>
      <c r="Z330" s="66">
        <f t="shared" si="175"/>
        <v>0</v>
      </c>
      <c r="AA330" s="66">
        <f t="shared" si="175"/>
        <v>0</v>
      </c>
      <c r="AB330" s="66">
        <f t="shared" si="175"/>
        <v>0</v>
      </c>
      <c r="AC330" s="66">
        <f t="shared" si="175"/>
        <v>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L358" s="11">
        <v>19910</v>
      </c>
      <c r="O358" s="11">
        <v>3416.2</v>
      </c>
    </row>
    <row r="359" spans="9:15" x14ac:dyDescent="0.25">
      <c r="I359" s="11">
        <v>4000</v>
      </c>
      <c r="L359" s="11">
        <v>140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2024-12-25T13:48:20Z</cp:lastPrinted>
  <dcterms:created xsi:type="dcterms:W3CDTF">2017-06-08T05:54:08Z</dcterms:created>
  <dcterms:modified xsi:type="dcterms:W3CDTF">2025-03-13T11:24:55Z</dcterms:modified>
</cp:coreProperties>
</file>