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510" yWindow="-90" windowWidth="14985" windowHeight="1239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оперативка!$A$2:$Z$234</definedName>
  </definedNames>
  <calcPr calcId="145621"/>
</workbook>
</file>

<file path=xl/calcChain.xml><?xml version="1.0" encoding="utf-8"?>
<calcChain xmlns="http://schemas.openxmlformats.org/spreadsheetml/2006/main">
  <c r="AA289" i="1" l="1"/>
  <c r="K36" i="1" l="1"/>
  <c r="Z63" i="1" l="1"/>
  <c r="H63" i="1"/>
  <c r="M63" i="1"/>
  <c r="U64" i="1" l="1"/>
  <c r="X63" i="1" l="1"/>
  <c r="W64" i="1" l="1"/>
  <c r="X64" i="1"/>
  <c r="I63" i="1" l="1"/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V64" i="1"/>
  <c r="Y64" i="1"/>
  <c r="Z64" i="1"/>
  <c r="G63" i="1"/>
  <c r="J63" i="1"/>
  <c r="N63" i="1"/>
  <c r="O63" i="1"/>
  <c r="R63" i="1"/>
  <c r="S63" i="1"/>
  <c r="T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<sst xmlns="http://schemas.openxmlformats.org/spreadsheetml/2006/main" count="276" uniqueCount="220">
  <si>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</si>
  <si>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</si>
  <si>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</si>
  <si>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</si>
  <si>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</si>
  <si>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</si>
  <si>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</si>
  <si>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</si>
  <si>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</si>
  <si>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</si>
  <si>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</si>
  <si>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</si>
  <si>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</si>
  <si>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</si>
  <si>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</si>
  <si>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</si>
  <si>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</si>
  <si>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</si>
  <si>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</si>
  <si>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</si>
  <si>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</si>
  <si>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</si>
  <si>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</si>
  <si>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</si>
  <si>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</si>
  <si>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</si>
  <si>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</si>
  <si>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</si>
  <si>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</si>
  <si>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</si>
  <si>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</si>
  <si>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</si>
  <si>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</si>
  <si>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</si>
  <si>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</si>
  <si>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</si>
  <si>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</si>
  <si>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</si>
  <si>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</si>
  <si>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</si>
  <si>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</si>
  <si>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</si>
  <si>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</si>
  <si>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</si>
  <si>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</si>
  <si>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</si>
  <si>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</si>
  <si>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</si>
  <si>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</si>
  <si>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</si>
  <si>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</si>
  <si>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</si>
  <si>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</si>
  <si>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</si>
  <si>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</si>
  <si>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</si>
  <si>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</si>
  <si>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</si>
  <si>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</si>
  <si>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</si>
  <si>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</si>
  <si>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</si>
  <si>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</si>
  <si>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</si>
  <si>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</si>
  <si>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</si>
  <si>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</si>
  <si>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</si>
  <si>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</si>
  <si>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</si>
  <si>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</si>
  <si>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</si>
  <si>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</si>
  <si>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</si>
  <si>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</si>
  <si>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</si>
  <si>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</si>
  <si>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</si>
  <si>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</si>
  <si>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</si>
  <si>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</si>
  <si>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</si>
  <si>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</si>
  <si>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</si>
  <si>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</si>
  <si>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</si>
  <si>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</si>
  <si>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</si>
  <si>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</si>
  <si>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</si>
  <si>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</si>
  <si>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</si>
  <si>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</si>
  <si>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</si>
  <si>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</si>
  <si>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</si>
  <si>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</si>
  <si>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</si>
  <si>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</si>
  <si>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</si>
  <si>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</si>
  <si>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</si>
  <si>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</si>
  <si>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</si>
  <si>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</si>
  <si>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</si>
  <si>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</si>
  <si>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</si>
  <si>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</si>
  <si>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</si>
  <si>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</si>
  <si>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</si>
  <si>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</si>
  <si>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</si>
  <si>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</si>
  <si>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</si>
  <si>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</si>
  <si>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</si>
  <si>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</si>
  <si>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</si>
  <si>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</si>
  <si>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</si>
  <si>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</si>
  <si>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</si>
  <si>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</si>
  <si>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</si>
  <si>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</si>
  <si>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</si>
  <si>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</si>
  <si>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</si>
  <si>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</si>
  <si>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</si>
  <si>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</si>
  <si>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</si>
  <si>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</si>
  <si>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</si>
  <si>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</si>
  <si>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</si>
  <si>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</si>
  <si>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</si>
  <si>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</si>
  <si>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</si>
  <si>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</si>
  <si>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</si>
  <si>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</si>
  <si>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</si>
  <si>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</si>
  <si>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</si>
  <si>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</si>
  <si>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</si>
  <si>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</si>
  <si>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</si>
  <si>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</si>
  <si>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</si>
  <si>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</si>
  <si>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</si>
  <si>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</si>
  <si>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</si>
  <si>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</si>
  <si>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</si>
  <si>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</si>
  <si>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</si>
  <si>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</si>
  <si>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</si>
  <si>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</si>
  <si>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</si>
  <si>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</si>
  <si>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</si>
  <si>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</si>
  <si>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</si>
  <si>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</si>
  <si>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</si>
  <si>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</si>
  <si>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</si>
  <si>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</si>
  <si>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</si>
  <si>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</si>
  <si>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</si>
  <si>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</si>
  <si>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</si>
  <si>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</si>
  <si>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</si>
  <si>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</si>
  <si>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</si>
  <si>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</si>
  <si>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</si>
  <si>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</si>
  <si>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</si>
  <si>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</si>
  <si>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</si>
  <si>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</si>
  <si>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</si>
  <si>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</si>
  <si>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</si>
  <si>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</si>
  <si>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</si>
  <si>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</si>
  <si>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</si>
  <si>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</si>
  <si>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</si>
  <si>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</si>
  <si>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</si>
  <si>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</si>
  <si>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</si>
  <si>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</si>
  <si>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</si>
  <si>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</si>
  <si>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</si>
  <si>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</si>
  <si>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</si>
  <si>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</si>
  <si>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</si>
  <si>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</si>
  <si>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</si>
  <si>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</si>
  <si>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</si>
  <si>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</si>
  <si>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</si>
  <si>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</si>
  <si>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28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</si>
</sst>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J295" sqref="J295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3" t="s">
        <v>219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4" t="s">
        <v>3</v>
      </c>
      <c r="B4" s="177" t="s">
        <v>211</v>
      </c>
      <c r="C4" s="180" t="s">
        <v>212</v>
      </c>
      <c r="D4" s="180" t="s">
        <v>213</v>
      </c>
      <c r="E4" s="172"/>
      <c r="F4" s="183" t="s">
        <v>4</v>
      </c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5"/>
      <c r="AA4" s="2" t="s">
        <v>0</v>
      </c>
      <c r="AD4" s="67"/>
      <c r="AE4" s="67"/>
    </row>
    <row r="5" spans="1:32" s="2" customFormat="1" ht="87" customHeight="1" x14ac:dyDescent="0.25">
      <c r="A5" s="175"/>
      <c r="B5" s="178"/>
      <c r="C5" s="181"/>
      <c r="D5" s="181"/>
      <c r="E5" s="191" t="s">
        <v>215</v>
      </c>
      <c r="F5" s="186" t="s">
        <v>5</v>
      </c>
      <c r="G5" s="186" t="s">
        <v>6</v>
      </c>
      <c r="H5" s="186" t="s">
        <v>7</v>
      </c>
      <c r="I5" s="186" t="s">
        <v>8</v>
      </c>
      <c r="J5" s="186" t="s">
        <v>9</v>
      </c>
      <c r="K5" s="186" t="s">
        <v>10</v>
      </c>
      <c r="L5" s="186" t="s">
        <v>11</v>
      </c>
      <c r="M5" s="186" t="s">
        <v>12</v>
      </c>
      <c r="N5" s="186" t="s">
        <v>13</v>
      </c>
      <c r="O5" s="186" t="s">
        <v>14</v>
      </c>
      <c r="P5" s="186" t="s">
        <v>15</v>
      </c>
      <c r="Q5" s="186" t="s">
        <v>16</v>
      </c>
      <c r="R5" s="186" t="s">
        <v>17</v>
      </c>
      <c r="S5" s="186" t="s">
        <v>18</v>
      </c>
      <c r="T5" s="186" t="s">
        <v>19</v>
      </c>
      <c r="U5" s="186" t="s">
        <v>20</v>
      </c>
      <c r="V5" s="186" t="s">
        <v>21</v>
      </c>
      <c r="W5" s="186" t="s">
        <v>22</v>
      </c>
      <c r="X5" s="186" t="s">
        <v>23</v>
      </c>
      <c r="Y5" s="186" t="s">
        <v>24</v>
      </c>
      <c r="Z5" s="186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76"/>
      <c r="B6" s="179"/>
      <c r="C6" s="182"/>
      <c r="D6" s="182"/>
      <c r="E6" s="192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96450</v>
      </c>
      <c r="D20" s="15">
        <f>C20/B20</f>
        <v>1.1835590214930392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96450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1.5738724727838257E-2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3.2362459546925564E-2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1.5738724727838257E-2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0.88010368066355626</v>
      </c>
      <c r="D26" s="28">
        <f t="shared" ref="D26:Z26" si="12">D25/D20</f>
        <v>0.89931121983165341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0.85242718446601939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0.88010368066355626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28.5" hidden="1" customHeight="1" x14ac:dyDescent="0.25">
      <c r="A41" s="158" t="s">
        <v>157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2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218240</v>
      </c>
      <c r="C42" s="23">
        <f>SUM(F42:Z42)</f>
        <v>176452.4</v>
      </c>
      <c r="D42" s="15">
        <f t="shared" si="14"/>
        <v>0.808524560117302</v>
      </c>
      <c r="E42" s="52">
        <v>21</v>
      </c>
      <c r="F42" s="52">
        <f>F45+F46+F50+F49</f>
        <v>12027</v>
      </c>
      <c r="G42" s="52">
        <f>G45+G46+G50+G49</f>
        <v>6431</v>
      </c>
      <c r="H42" s="52">
        <v>14265</v>
      </c>
      <c r="I42" s="52">
        <f t="shared" ref="I42:N42" si="21">I45+I46+I50+I49</f>
        <v>9360</v>
      </c>
      <c r="J42" s="52">
        <f t="shared" si="21"/>
        <v>5215</v>
      </c>
      <c r="K42" s="52">
        <f t="shared" si="21"/>
        <v>12620</v>
      </c>
      <c r="L42" s="52">
        <f>L45+L46+L50+L49+L47</f>
        <v>6059</v>
      </c>
      <c r="M42" s="52">
        <f t="shared" si="21"/>
        <v>9634</v>
      </c>
      <c r="N42" s="52">
        <f t="shared" si="21"/>
        <v>7083</v>
      </c>
      <c r="O42" s="52">
        <v>2966.5</v>
      </c>
      <c r="P42" s="52">
        <f t="shared" ref="P42:V42" si="22">P45+P46+P50+P49</f>
        <v>3668</v>
      </c>
      <c r="Q42" s="52">
        <v>6767</v>
      </c>
      <c r="R42" s="52">
        <f t="shared" si="22"/>
        <v>10624</v>
      </c>
      <c r="S42" s="52">
        <f t="shared" si="22"/>
        <v>10138</v>
      </c>
      <c r="T42" s="52">
        <f t="shared" si="22"/>
        <v>10483</v>
      </c>
      <c r="U42" s="52">
        <f t="shared" si="22"/>
        <v>6666.9</v>
      </c>
      <c r="V42" s="52">
        <f t="shared" si="22"/>
        <v>7418</v>
      </c>
      <c r="W42" s="52">
        <v>3365</v>
      </c>
      <c r="X42" s="52">
        <f>X45+X46+X50+X49</f>
        <v>5318</v>
      </c>
      <c r="Y42" s="52">
        <f>Y45+Y46+Y50+Y49</f>
        <v>17604</v>
      </c>
      <c r="Z42" s="52">
        <f>Z45+Z46+Z50+Z49</f>
        <v>8740</v>
      </c>
      <c r="AA42" s="52">
        <f>AA45+AA46+AA50</f>
        <v>0</v>
      </c>
      <c r="AD42" s="67">
        <v>166</v>
      </c>
      <c r="AE42" s="118">
        <f t="shared" si="2"/>
        <v>176286.4</v>
      </c>
      <c r="AF42" s="2">
        <f t="shared" si="0"/>
        <v>1061.9662650602409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93" t="s">
        <v>52</v>
      </c>
      <c r="B44" s="32">
        <f>B42/B41</f>
        <v>0.9670672480414052</v>
      </c>
      <c r="C44" s="32">
        <f>C42/C41</f>
        <v>0.79986763492624724</v>
      </c>
      <c r="D44" s="15">
        <f t="shared" si="14"/>
        <v>0.82710652909217408</v>
      </c>
      <c r="E44" s="114"/>
      <c r="F44" s="32">
        <f>F42/F41</f>
        <v>0.56235096086407632</v>
      </c>
      <c r="G44" s="32">
        <f t="shared" ref="G44:Z44" si="23">G42/G41</f>
        <v>1.0095761381475667</v>
      </c>
      <c r="H44" s="32">
        <f t="shared" si="23"/>
        <v>0.96359092137260205</v>
      </c>
      <c r="I44" s="32">
        <f t="shared" si="23"/>
        <v>0.81257053563677406</v>
      </c>
      <c r="J44" s="32">
        <f t="shared" si="23"/>
        <v>0.838963963963964</v>
      </c>
      <c r="K44" s="32">
        <f t="shared" si="23"/>
        <v>0.88517921021252721</v>
      </c>
      <c r="L44" s="32">
        <f t="shared" si="23"/>
        <v>0.83745680718728399</v>
      </c>
      <c r="M44" s="32">
        <f t="shared" si="23"/>
        <v>0.86279777897187893</v>
      </c>
      <c r="N44" s="32">
        <f t="shared" si="23"/>
        <v>0.66338859230120817</v>
      </c>
      <c r="O44" s="32">
        <f t="shared" si="23"/>
        <v>0.82886281084101709</v>
      </c>
      <c r="P44" s="32">
        <f t="shared" si="23"/>
        <v>0.55199398043641834</v>
      </c>
      <c r="Q44" s="32">
        <f t="shared" si="23"/>
        <v>0.67561900958466459</v>
      </c>
      <c r="R44" s="32">
        <f t="shared" si="23"/>
        <v>0.79515006361799268</v>
      </c>
      <c r="S44" s="32">
        <f t="shared" si="23"/>
        <v>0.77632284248411054</v>
      </c>
      <c r="T44" s="32">
        <f t="shared" si="23"/>
        <v>0.93414721083585817</v>
      </c>
      <c r="U44" s="32">
        <f t="shared" si="23"/>
        <v>0.69187422166874213</v>
      </c>
      <c r="V44" s="32">
        <f t="shared" si="23"/>
        <v>0.88763910494196485</v>
      </c>
      <c r="W44" s="32">
        <f t="shared" si="23"/>
        <v>0.72725307974929765</v>
      </c>
      <c r="X44" s="32">
        <f t="shared" si="23"/>
        <v>0.60404361653793726</v>
      </c>
      <c r="Y44" s="32">
        <f t="shared" si="23"/>
        <v>0.97756552643269656</v>
      </c>
      <c r="Z44" s="32">
        <f t="shared" si="23"/>
        <v>0.90504297400849121</v>
      </c>
      <c r="AA44" s="21"/>
      <c r="AD44" s="67"/>
      <c r="AE44" s="118">
        <f t="shared" si="2"/>
        <v>0.79986763492624724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95877</v>
      </c>
      <c r="C45" s="23">
        <f>SUM(F45:Z45)</f>
        <v>76359</v>
      </c>
      <c r="D45" s="15">
        <f t="shared" si="14"/>
        <v>0.79642667167308112</v>
      </c>
      <c r="E45" s="114">
        <v>21</v>
      </c>
      <c r="F45" s="33">
        <v>11100</v>
      </c>
      <c r="G45" s="33">
        <v>2644</v>
      </c>
      <c r="H45" s="33">
        <v>5183</v>
      </c>
      <c r="I45" s="33">
        <v>3350</v>
      </c>
      <c r="J45" s="33">
        <v>1596</v>
      </c>
      <c r="K45" s="33">
        <v>8050</v>
      </c>
      <c r="L45" s="33">
        <v>3194</v>
      </c>
      <c r="M45" s="33">
        <v>3411</v>
      </c>
      <c r="N45" s="33">
        <v>2482</v>
      </c>
      <c r="O45" s="33">
        <v>655.5</v>
      </c>
      <c r="P45" s="33">
        <v>918</v>
      </c>
      <c r="Q45" s="33">
        <v>1570</v>
      </c>
      <c r="R45" s="33">
        <v>5589</v>
      </c>
      <c r="S45" s="33">
        <v>5569</v>
      </c>
      <c r="T45" s="33">
        <v>3285</v>
      </c>
      <c r="U45" s="33">
        <v>1743.5</v>
      </c>
      <c r="V45" s="33">
        <v>2863</v>
      </c>
      <c r="W45" s="33">
        <v>982</v>
      </c>
      <c r="X45" s="33">
        <v>900</v>
      </c>
      <c r="Y45" s="33">
        <v>7624</v>
      </c>
      <c r="Z45" s="33">
        <v>3650</v>
      </c>
      <c r="AA45" s="21"/>
      <c r="AD45" s="67"/>
      <c r="AE45" s="118">
        <f t="shared" si="2"/>
        <v>76359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96362</v>
      </c>
      <c r="C46" s="23">
        <f>SUM(F46:Z46)</f>
        <v>72543.7</v>
      </c>
      <c r="D46" s="15">
        <f t="shared" si="14"/>
        <v>0.75282476494883876</v>
      </c>
      <c r="E46" s="114">
        <v>21</v>
      </c>
      <c r="F46" s="26">
        <v>587</v>
      </c>
      <c r="G46" s="26">
        <v>2624</v>
      </c>
      <c r="H46" s="26">
        <v>6870</v>
      </c>
      <c r="I46" s="26">
        <v>5128</v>
      </c>
      <c r="J46" s="26">
        <v>2195</v>
      </c>
      <c r="K46" s="26">
        <v>4120</v>
      </c>
      <c r="L46" s="26">
        <v>1937</v>
      </c>
      <c r="M46" s="26">
        <v>4743</v>
      </c>
      <c r="N46" s="26">
        <v>2105</v>
      </c>
      <c r="O46" s="26">
        <v>1239</v>
      </c>
      <c r="P46" s="26">
        <v>2032</v>
      </c>
      <c r="Q46" s="26">
        <v>4150</v>
      </c>
      <c r="R46" s="26">
        <v>3425</v>
      </c>
      <c r="S46" s="26">
        <v>4039</v>
      </c>
      <c r="T46" s="26">
        <v>5123</v>
      </c>
      <c r="U46" s="26">
        <v>2959.7</v>
      </c>
      <c r="V46" s="26">
        <v>2827</v>
      </c>
      <c r="W46" s="26">
        <v>1818</v>
      </c>
      <c r="X46" s="26">
        <v>3480</v>
      </c>
      <c r="Y46" s="26">
        <v>6649</v>
      </c>
      <c r="Z46" s="26">
        <v>4493</v>
      </c>
      <c r="AA46" s="21"/>
      <c r="AD46" s="67">
        <v>166</v>
      </c>
      <c r="AE46" s="118">
        <f t="shared" si="2"/>
        <v>72377.7</v>
      </c>
      <c r="AF46" s="2">
        <f t="shared" si="0"/>
        <v>436.01024096385538</v>
      </c>
    </row>
    <row r="47" spans="1:32" s="2" customFormat="1" ht="30" hidden="1" customHeight="1" x14ac:dyDescent="0.25">
      <c r="A47" s="18" t="s">
        <v>55</v>
      </c>
      <c r="B47" s="23">
        <v>1099</v>
      </c>
      <c r="C47" s="23">
        <f t="shared" ref="C47:C49" si="24">SUM(F47:Z47)</f>
        <v>125</v>
      </c>
      <c r="D47" s="15">
        <f t="shared" si="14"/>
        <v>0.11373976342129208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125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320</v>
      </c>
      <c r="D48" s="15">
        <f t="shared" si="14"/>
        <v>0.32064128256513025</v>
      </c>
      <c r="E48" s="114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320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8993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74</v>
      </c>
      <c r="J49" s="33">
        <v>442</v>
      </c>
      <c r="K49" s="33"/>
      <c r="L49" s="33">
        <v>549</v>
      </c>
      <c r="M49" s="33">
        <v>1124</v>
      </c>
      <c r="N49" s="33">
        <v>215</v>
      </c>
      <c r="O49" s="33">
        <v>379</v>
      </c>
      <c r="P49" s="33">
        <v>298</v>
      </c>
      <c r="Q49" s="33">
        <v>587</v>
      </c>
      <c r="R49" s="33">
        <v>919</v>
      </c>
      <c r="S49" s="33">
        <v>425</v>
      </c>
      <c r="T49" s="33">
        <v>70</v>
      </c>
      <c r="U49" s="33">
        <v>260</v>
      </c>
      <c r="V49" s="33">
        <v>628</v>
      </c>
      <c r="W49" s="33">
        <v>200</v>
      </c>
      <c r="X49" s="33">
        <v>249</v>
      </c>
      <c r="Y49" s="33">
        <v>721</v>
      </c>
      <c r="Z49" s="149">
        <v>417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12385</v>
      </c>
      <c r="C50" s="23">
        <f>SUM(F50:Z50)</f>
        <v>17958.7</v>
      </c>
      <c r="D50" s="15">
        <f t="shared" si="14"/>
        <v>1.4500363342753331</v>
      </c>
      <c r="E50" s="114">
        <v>21</v>
      </c>
      <c r="F50" s="26">
        <v>200</v>
      </c>
      <c r="G50" s="26">
        <v>895</v>
      </c>
      <c r="H50" s="26">
        <v>980</v>
      </c>
      <c r="I50" s="26">
        <v>808</v>
      </c>
      <c r="J50" s="26">
        <v>982</v>
      </c>
      <c r="K50" s="26">
        <v>450</v>
      </c>
      <c r="L50" s="26">
        <v>359</v>
      </c>
      <c r="M50" s="26">
        <v>356</v>
      </c>
      <c r="N50" s="26">
        <v>2281</v>
      </c>
      <c r="O50" s="26">
        <v>619</v>
      </c>
      <c r="P50" s="26">
        <v>420</v>
      </c>
      <c r="Q50" s="26">
        <v>460</v>
      </c>
      <c r="R50" s="26">
        <v>691</v>
      </c>
      <c r="S50" s="26">
        <v>105</v>
      </c>
      <c r="T50" s="26">
        <v>2005</v>
      </c>
      <c r="U50" s="26">
        <v>1703.7</v>
      </c>
      <c r="V50" s="26">
        <v>1100</v>
      </c>
      <c r="W50" s="26">
        <v>65</v>
      </c>
      <c r="X50" s="26">
        <v>689</v>
      </c>
      <c r="Y50" s="26">
        <v>2610</v>
      </c>
      <c r="Z50" s="26">
        <v>180</v>
      </c>
      <c r="AA50" s="21"/>
      <c r="AD50" s="67"/>
      <c r="AE50" s="118">
        <f t="shared" si="2"/>
        <v>17958.7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130115</v>
      </c>
      <c r="C52" s="23">
        <f>SUM(F52:Z52)</f>
        <v>59659</v>
      </c>
      <c r="D52" s="15">
        <f t="shared" si="14"/>
        <v>0.45850977981016794</v>
      </c>
      <c r="E52" s="114">
        <v>6</v>
      </c>
      <c r="F52" s="33">
        <v>5800</v>
      </c>
      <c r="G52" s="33">
        <v>2267</v>
      </c>
      <c r="H52" s="33">
        <v>8170</v>
      </c>
      <c r="I52" s="33">
        <v>5302</v>
      </c>
      <c r="J52" s="33"/>
      <c r="K52" s="33">
        <v>2920</v>
      </c>
      <c r="L52" s="33"/>
      <c r="M52" s="33">
        <v>2386</v>
      </c>
      <c r="N52" s="33">
        <v>4990</v>
      </c>
      <c r="O52" s="33">
        <v>604</v>
      </c>
      <c r="P52" s="33">
        <v>1215</v>
      </c>
      <c r="Q52" s="33">
        <v>1510</v>
      </c>
      <c r="R52" s="33">
        <v>6058</v>
      </c>
      <c r="S52" s="33">
        <v>1065</v>
      </c>
      <c r="T52" s="33">
        <v>5143</v>
      </c>
      <c r="U52" s="33">
        <v>1000</v>
      </c>
      <c r="V52" s="33"/>
      <c r="W52" s="33">
        <v>121</v>
      </c>
      <c r="X52" s="33">
        <v>2748</v>
      </c>
      <c r="Y52" s="33">
        <v>7100</v>
      </c>
      <c r="Z52" s="33">
        <v>1260</v>
      </c>
      <c r="AA52" s="21"/>
      <c r="AD52" s="67"/>
      <c r="AE52" s="118">
        <f t="shared" si="2"/>
        <v>59659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101905</v>
      </c>
      <c r="C53" s="23">
        <f>SUM(F53:Z53)</f>
        <v>40381</v>
      </c>
      <c r="D53" s="15">
        <f t="shared" si="14"/>
        <v>0.39626122368872968</v>
      </c>
      <c r="E53" s="114">
        <v>4</v>
      </c>
      <c r="F53" s="33">
        <v>5800</v>
      </c>
      <c r="G53" s="33">
        <v>2267</v>
      </c>
      <c r="H53" s="33">
        <v>8170</v>
      </c>
      <c r="I53" s="33"/>
      <c r="J53" s="33"/>
      <c r="K53" s="33"/>
      <c r="L53" s="33"/>
      <c r="M53" s="33">
        <v>2386</v>
      </c>
      <c r="N53" s="33">
        <v>3670</v>
      </c>
      <c r="O53" s="33"/>
      <c r="P53" s="33">
        <v>300</v>
      </c>
      <c r="Q53" s="33">
        <v>1510</v>
      </c>
      <c r="R53" s="33">
        <v>5047</v>
      </c>
      <c r="S53" s="33">
        <v>1065</v>
      </c>
      <c r="T53" s="33"/>
      <c r="U53" s="33">
        <v>318</v>
      </c>
      <c r="V53" s="33"/>
      <c r="W53" s="33"/>
      <c r="X53" s="33">
        <v>2748</v>
      </c>
      <c r="Y53" s="33">
        <v>7100</v>
      </c>
      <c r="Z53" s="33"/>
      <c r="AA53" s="21"/>
      <c r="AD53" s="67"/>
      <c r="AE53" s="118">
        <f t="shared" si="2"/>
        <v>40381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6">
        <v>5693</v>
      </c>
      <c r="D54" s="15" t="e">
        <f t="shared" si="14"/>
        <v>#DIV/0!</v>
      </c>
      <c r="E54" s="114"/>
      <c r="F54" s="165">
        <v>188</v>
      </c>
      <c r="G54" s="165">
        <v>112</v>
      </c>
      <c r="H54" s="165">
        <v>767</v>
      </c>
      <c r="I54" s="165">
        <v>350</v>
      </c>
      <c r="J54" s="165">
        <v>53</v>
      </c>
      <c r="K54" s="165">
        <v>143</v>
      </c>
      <c r="L54" s="165">
        <v>546</v>
      </c>
      <c r="M54" s="165">
        <v>767</v>
      </c>
      <c r="N54" s="165">
        <v>244</v>
      </c>
      <c r="O54" s="165">
        <v>23</v>
      </c>
      <c r="P54" s="165">
        <v>219</v>
      </c>
      <c r="Q54" s="165">
        <v>315</v>
      </c>
      <c r="R54" s="165">
        <v>13</v>
      </c>
      <c r="S54" s="165">
        <v>452</v>
      </c>
      <c r="T54" s="165">
        <v>157</v>
      </c>
      <c r="U54" s="165">
        <v>61</v>
      </c>
      <c r="V54" s="165">
        <v>83</v>
      </c>
      <c r="W54" s="165">
        <v>41</v>
      </c>
      <c r="X54" s="165">
        <v>253</v>
      </c>
      <c r="Y54" s="165">
        <v>371</v>
      </c>
      <c r="Z54" s="165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4481</v>
      </c>
      <c r="C55" s="23">
        <f t="shared" si="25"/>
        <v>2498.19</v>
      </c>
      <c r="D55" s="15">
        <f t="shared" si="14"/>
        <v>0.55750725284534708</v>
      </c>
      <c r="E55" s="114">
        <v>8</v>
      </c>
      <c r="F55" s="33">
        <v>67</v>
      </c>
      <c r="G55" s="33">
        <v>40</v>
      </c>
      <c r="H55" s="33">
        <v>600</v>
      </c>
      <c r="I55" s="33">
        <v>193</v>
      </c>
      <c r="J55" s="33">
        <v>5.69</v>
      </c>
      <c r="K55" s="33">
        <v>38</v>
      </c>
      <c r="L55" s="33">
        <v>267</v>
      </c>
      <c r="M55" s="33">
        <v>400</v>
      </c>
      <c r="N55" s="33">
        <v>195</v>
      </c>
      <c r="O55" s="33">
        <v>31</v>
      </c>
      <c r="P55" s="33">
        <v>26</v>
      </c>
      <c r="Q55" s="33">
        <v>84</v>
      </c>
      <c r="R55" s="33">
        <v>13</v>
      </c>
      <c r="S55" s="33">
        <v>113</v>
      </c>
      <c r="T55" s="33">
        <v>80</v>
      </c>
      <c r="U55" s="33">
        <v>3.5</v>
      </c>
      <c r="V55" s="33">
        <v>66</v>
      </c>
      <c r="W55" s="33">
        <v>2</v>
      </c>
      <c r="X55" s="33">
        <v>80</v>
      </c>
      <c r="Y55" s="33">
        <v>193</v>
      </c>
      <c r="Z55" s="33">
        <v>1</v>
      </c>
      <c r="AA55" s="20"/>
      <c r="AD55" s="67"/>
      <c r="AE55" s="118">
        <f t="shared" si="2"/>
        <v>2498.19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0.43881784647813105</v>
      </c>
      <c r="D56" s="15"/>
      <c r="E56" s="114"/>
      <c r="F56" s="34">
        <f t="shared" ref="F56:Y56" si="26">F55/F54</f>
        <v>0.35638297872340424</v>
      </c>
      <c r="G56" s="34">
        <f t="shared" si="26"/>
        <v>0.35714285714285715</v>
      </c>
      <c r="H56" s="34">
        <f t="shared" si="26"/>
        <v>0.78226857887874834</v>
      </c>
      <c r="I56" s="34">
        <f t="shared" si="26"/>
        <v>0.55142857142857138</v>
      </c>
      <c r="J56" s="34">
        <f t="shared" si="26"/>
        <v>0.10735849056603775</v>
      </c>
      <c r="K56" s="34">
        <f t="shared" si="26"/>
        <v>0.26573426573426573</v>
      </c>
      <c r="L56" s="34">
        <f t="shared" si="26"/>
        <v>0.48901098901098899</v>
      </c>
      <c r="M56" s="34">
        <f t="shared" si="26"/>
        <v>0.5215123859191656</v>
      </c>
      <c r="N56" s="34">
        <f t="shared" si="26"/>
        <v>0.79918032786885251</v>
      </c>
      <c r="O56" s="34">
        <f t="shared" si="26"/>
        <v>1.3478260869565217</v>
      </c>
      <c r="P56" s="34">
        <f t="shared" si="26"/>
        <v>0.11872146118721461</v>
      </c>
      <c r="Q56" s="34">
        <f t="shared" si="26"/>
        <v>0.26666666666666666</v>
      </c>
      <c r="R56" s="34">
        <f t="shared" si="26"/>
        <v>1</v>
      </c>
      <c r="S56" s="34">
        <f t="shared" si="26"/>
        <v>0.25</v>
      </c>
      <c r="T56" s="34">
        <f t="shared" si="26"/>
        <v>0.50955414012738853</v>
      </c>
      <c r="U56" s="34">
        <f t="shared" si="26"/>
        <v>5.737704918032787E-2</v>
      </c>
      <c r="V56" s="34">
        <f t="shared" si="26"/>
        <v>0.79518072289156627</v>
      </c>
      <c r="W56" s="34">
        <f t="shared" si="26"/>
        <v>4.878048780487805E-2</v>
      </c>
      <c r="X56" s="34">
        <f t="shared" si="26"/>
        <v>0.31620553359683795</v>
      </c>
      <c r="Y56" s="34">
        <f t="shared" si="26"/>
        <v>0.52021563342318056</v>
      </c>
      <c r="Z56" s="34"/>
      <c r="AA56" s="21"/>
      <c r="AD56" s="67"/>
      <c r="AE56" s="118">
        <f t="shared" si="2"/>
        <v>0.43881784647813105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166">
        <v>874</v>
      </c>
      <c r="D58" s="15" t="e">
        <f>C58/B58</f>
        <v>#DIV/0!</v>
      </c>
      <c r="E58" s="114"/>
      <c r="F58" s="165">
        <v>25</v>
      </c>
      <c r="G58" s="165">
        <v>68</v>
      </c>
      <c r="H58" s="165">
        <v>115</v>
      </c>
      <c r="I58" s="165">
        <v>0.5</v>
      </c>
      <c r="J58" s="165">
        <v>11</v>
      </c>
      <c r="K58" s="165">
        <v>10</v>
      </c>
      <c r="L58" s="165">
        <v>126</v>
      </c>
      <c r="M58" s="165">
        <v>53</v>
      </c>
      <c r="N58" s="165">
        <v>50</v>
      </c>
      <c r="O58" s="165">
        <v>4</v>
      </c>
      <c r="P58" s="165">
        <v>54</v>
      </c>
      <c r="Q58" s="165">
        <v>103</v>
      </c>
      <c r="R58" s="165"/>
      <c r="S58" s="165">
        <v>1</v>
      </c>
      <c r="T58" s="165">
        <v>31</v>
      </c>
      <c r="U58" s="165">
        <v>9</v>
      </c>
      <c r="V58" s="165"/>
      <c r="W58" s="165"/>
      <c r="X58" s="165">
        <v>95</v>
      </c>
      <c r="Y58" s="165">
        <v>95</v>
      </c>
      <c r="Z58" s="165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562</v>
      </c>
      <c r="C59" s="27">
        <f t="shared" si="25"/>
        <v>384</v>
      </c>
      <c r="D59" s="15">
        <f>C59/B59</f>
        <v>0.68327402135231319</v>
      </c>
      <c r="E59" s="114">
        <v>8</v>
      </c>
      <c r="F59" s="26">
        <v>9</v>
      </c>
      <c r="G59" s="26">
        <v>6</v>
      </c>
      <c r="H59" s="98">
        <v>95</v>
      </c>
      <c r="I59" s="26"/>
      <c r="J59" s="26"/>
      <c r="K59" s="26">
        <v>14</v>
      </c>
      <c r="L59" s="26">
        <v>72</v>
      </c>
      <c r="M59" s="26">
        <v>40</v>
      </c>
      <c r="N59" s="26">
        <v>47</v>
      </c>
      <c r="O59" s="50">
        <v>2</v>
      </c>
      <c r="P59" s="26">
        <v>7</v>
      </c>
      <c r="Q59" s="26">
        <v>23</v>
      </c>
      <c r="R59" s="26"/>
      <c r="S59" s="26"/>
      <c r="T59" s="26">
        <v>10</v>
      </c>
      <c r="U59" s="26">
        <v>1</v>
      </c>
      <c r="V59" s="26"/>
      <c r="W59" s="26"/>
      <c r="X59" s="26">
        <v>10</v>
      </c>
      <c r="Y59" s="26">
        <v>47</v>
      </c>
      <c r="Z59" s="26">
        <v>1</v>
      </c>
      <c r="AA59" s="20"/>
      <c r="AD59" s="67"/>
      <c r="AE59" s="118">
        <f t="shared" si="2"/>
        <v>384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0.43935926773455375</v>
      </c>
      <c r="D60" s="15"/>
      <c r="E60" s="114"/>
      <c r="F60" s="87">
        <f>F59/F58</f>
        <v>0.36</v>
      </c>
      <c r="G60" s="87">
        <f t="shared" ref="G60:Z60" si="27">G59/G58</f>
        <v>8.8235294117647065E-2</v>
      </c>
      <c r="H60" s="87">
        <f t="shared" si="27"/>
        <v>0.82608695652173914</v>
      </c>
      <c r="I60" s="87"/>
      <c r="J60" s="87">
        <f t="shared" si="27"/>
        <v>0</v>
      </c>
      <c r="K60" s="87">
        <f t="shared" si="27"/>
        <v>1.4</v>
      </c>
      <c r="L60" s="87">
        <f t="shared" si="27"/>
        <v>0.5714285714285714</v>
      </c>
      <c r="M60" s="87">
        <f t="shared" si="27"/>
        <v>0.75471698113207553</v>
      </c>
      <c r="N60" s="87">
        <f t="shared" si="27"/>
        <v>0.94</v>
      </c>
      <c r="O60" s="87">
        <f t="shared" si="27"/>
        <v>0.5</v>
      </c>
      <c r="P60" s="87">
        <f t="shared" si="27"/>
        <v>0.12962962962962962</v>
      </c>
      <c r="Q60" s="87">
        <f t="shared" si="27"/>
        <v>0.22330097087378642</v>
      </c>
      <c r="R60" s="87"/>
      <c r="S60" s="87">
        <f t="shared" si="27"/>
        <v>0</v>
      </c>
      <c r="T60" s="87">
        <f t="shared" si="27"/>
        <v>0.32258064516129031</v>
      </c>
      <c r="U60" s="87">
        <f t="shared" si="27"/>
        <v>0.1111111111111111</v>
      </c>
      <c r="V60" s="87"/>
      <c r="W60" s="87"/>
      <c r="X60" s="87">
        <f t="shared" si="27"/>
        <v>0.10526315789473684</v>
      </c>
      <c r="Y60" s="87">
        <f t="shared" si="27"/>
        <v>0.49473684210526314</v>
      </c>
      <c r="Z60" s="87">
        <f t="shared" si="27"/>
        <v>1</v>
      </c>
      <c r="AA60" s="20"/>
      <c r="AD60" s="67"/>
      <c r="AE60" s="118">
        <f t="shared" si="2"/>
        <v>0.43935926773455375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674</v>
      </c>
      <c r="D61" s="15">
        <f t="shared" ref="D61:D74" si="28">C61/B61</f>
        <v>1.0853462157809983</v>
      </c>
      <c r="E61" s="114">
        <v>5</v>
      </c>
      <c r="F61" s="26"/>
      <c r="G61" s="26"/>
      <c r="H61" s="26">
        <v>605</v>
      </c>
      <c r="I61" s="50"/>
      <c r="J61" s="26"/>
      <c r="K61" s="26"/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674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29167</v>
      </c>
      <c r="C63" s="27">
        <f>SUM(F63:Z63)</f>
        <v>29728</v>
      </c>
      <c r="D63" s="15">
        <f t="shared" si="28"/>
        <v>1.0192340658963897</v>
      </c>
      <c r="E63" s="114">
        <v>18</v>
      </c>
      <c r="F63" s="33">
        <f>F66+F67+F73+F74+F65</f>
        <v>5840</v>
      </c>
      <c r="G63" s="33">
        <f t="shared" ref="G63:X63" si="29">G66+G67+G73+G74+G65</f>
        <v>500</v>
      </c>
      <c r="H63" s="33">
        <f>H66+H67+H73+H74+H65+H69</f>
        <v>1290</v>
      </c>
      <c r="I63" s="33">
        <f>I66+I67+I73+I74+I65</f>
        <v>1330</v>
      </c>
      <c r="J63" s="33">
        <f t="shared" si="29"/>
        <v>417</v>
      </c>
      <c r="K63" s="33">
        <v>2895</v>
      </c>
      <c r="L63" s="33">
        <v>291</v>
      </c>
      <c r="M63" s="33">
        <f>M66+M67+M73+M74+M65+M69</f>
        <v>1646</v>
      </c>
      <c r="N63" s="33">
        <f t="shared" si="29"/>
        <v>740</v>
      </c>
      <c r="O63" s="33">
        <f t="shared" si="29"/>
        <v>145</v>
      </c>
      <c r="P63" s="33">
        <f t="shared" si="29"/>
        <v>1028</v>
      </c>
      <c r="Q63" s="33">
        <f t="shared" si="29"/>
        <v>258</v>
      </c>
      <c r="R63" s="33">
        <f t="shared" si="29"/>
        <v>3167</v>
      </c>
      <c r="S63" s="33">
        <f t="shared" si="29"/>
        <v>1682</v>
      </c>
      <c r="T63" s="33">
        <f t="shared" si="29"/>
        <v>617</v>
      </c>
      <c r="U63" s="33">
        <v>742</v>
      </c>
      <c r="V63" s="33">
        <v>2926</v>
      </c>
      <c r="W63" s="33"/>
      <c r="X63" s="33">
        <f t="shared" si="29"/>
        <v>994</v>
      </c>
      <c r="Y63" s="33">
        <v>2480</v>
      </c>
      <c r="Z63" s="33">
        <f>Z66+Z67+Z73+Z74+Z65+Z69</f>
        <v>740</v>
      </c>
      <c r="AA63" s="33">
        <f t="shared" ref="AA63" si="30">AA66+AA67+AA73+AA74+AA65</f>
        <v>0</v>
      </c>
      <c r="AD63" s="67"/>
      <c r="AE63" s="118">
        <f t="shared" si="2"/>
        <v>29728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30732</v>
      </c>
      <c r="C64" s="27">
        <f>SUM(F64:Z64)</f>
        <v>31642.5</v>
      </c>
      <c r="D64" s="15">
        <f t="shared" si="28"/>
        <v>1.0296270987895353</v>
      </c>
      <c r="E64" s="114">
        <v>18</v>
      </c>
      <c r="F64" s="33"/>
      <c r="G64" s="33">
        <f t="shared" ref="G64:Z64" si="31">G68+G70+G71+G75</f>
        <v>501</v>
      </c>
      <c r="H64" s="33">
        <f t="shared" si="31"/>
        <v>6181</v>
      </c>
      <c r="I64" s="33">
        <f t="shared" si="31"/>
        <v>1186</v>
      </c>
      <c r="J64" s="33">
        <f t="shared" si="31"/>
        <v>562</v>
      </c>
      <c r="K64" s="33">
        <f t="shared" si="31"/>
        <v>626</v>
      </c>
      <c r="L64" s="33"/>
      <c r="M64" s="33">
        <f t="shared" si="31"/>
        <v>2804</v>
      </c>
      <c r="N64" s="33">
        <f t="shared" si="31"/>
        <v>1310</v>
      </c>
      <c r="O64" s="33">
        <f t="shared" si="31"/>
        <v>870</v>
      </c>
      <c r="P64" s="33">
        <f t="shared" si="31"/>
        <v>1188</v>
      </c>
      <c r="Q64" s="33">
        <f t="shared" si="31"/>
        <v>1147</v>
      </c>
      <c r="R64" s="33">
        <f t="shared" si="31"/>
        <v>1020</v>
      </c>
      <c r="S64" s="33">
        <f t="shared" si="31"/>
        <v>239</v>
      </c>
      <c r="T64" s="33">
        <f t="shared" si="31"/>
        <v>1333</v>
      </c>
      <c r="U64" s="33">
        <f>U68+U70+U71+U75</f>
        <v>2565</v>
      </c>
      <c r="V64" s="33">
        <f t="shared" si="31"/>
        <v>915</v>
      </c>
      <c r="W64" s="33">
        <f t="shared" ref="W64:X64" si="32">W68+W70+W71+W75</f>
        <v>663</v>
      </c>
      <c r="X64" s="33">
        <f t="shared" si="32"/>
        <v>722</v>
      </c>
      <c r="Y64" s="33">
        <f t="shared" si="31"/>
        <v>5493.5</v>
      </c>
      <c r="Z64" s="33">
        <f t="shared" si="31"/>
        <v>2317</v>
      </c>
      <c r="AA64" s="21"/>
      <c r="AD64" s="67"/>
      <c r="AE64" s="118">
        <f t="shared" si="2"/>
        <v>31642.5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870</v>
      </c>
      <c r="D65" s="15">
        <f t="shared" si="28"/>
        <v>0.92553191489361697</v>
      </c>
      <c r="E65" s="114">
        <v>2</v>
      </c>
      <c r="F65" s="33"/>
      <c r="G65" s="33"/>
      <c r="H65" s="33">
        <v>570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870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13639</v>
      </c>
      <c r="C66" s="23">
        <f t="shared" ref="C66:C77" si="33">SUM(F66:Z66)</f>
        <v>19817</v>
      </c>
      <c r="D66" s="15">
        <f t="shared" si="28"/>
        <v>1.4529657599530756</v>
      </c>
      <c r="E66" s="114">
        <v>15</v>
      </c>
      <c r="F66" s="125">
        <v>5800</v>
      </c>
      <c r="G66" s="35">
        <v>400</v>
      </c>
      <c r="H66" s="35">
        <v>240</v>
      </c>
      <c r="I66" s="35">
        <v>260</v>
      </c>
      <c r="J66" s="35">
        <v>50</v>
      </c>
      <c r="K66" s="35">
        <v>2420</v>
      </c>
      <c r="L66" s="35">
        <v>176</v>
      </c>
      <c r="M66" s="35">
        <v>1057</v>
      </c>
      <c r="N66" s="35"/>
      <c r="O66" s="35">
        <v>20</v>
      </c>
      <c r="P66" s="35">
        <v>958</v>
      </c>
      <c r="Q66" s="35">
        <v>258</v>
      </c>
      <c r="R66" s="35">
        <v>2932</v>
      </c>
      <c r="S66" s="35">
        <v>1561</v>
      </c>
      <c r="T66" s="35">
        <v>593</v>
      </c>
      <c r="U66" s="35">
        <v>234</v>
      </c>
      <c r="V66" s="35">
        <v>50</v>
      </c>
      <c r="W66" s="35"/>
      <c r="X66" s="35">
        <v>994</v>
      </c>
      <c r="Y66" s="35">
        <v>1624</v>
      </c>
      <c r="Z66" s="35">
        <v>190</v>
      </c>
      <c r="AA66" s="21"/>
      <c r="AD66" s="67"/>
      <c r="AE66" s="118">
        <f t="shared" si="2"/>
        <v>19817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6908</v>
      </c>
      <c r="C67" s="23">
        <f t="shared" si="33"/>
        <v>3328</v>
      </c>
      <c r="D67" s="15">
        <f t="shared" si="28"/>
        <v>0.48176027793862186</v>
      </c>
      <c r="E67" s="114">
        <v>13</v>
      </c>
      <c r="F67" s="35">
        <v>40</v>
      </c>
      <c r="G67" s="35">
        <v>100</v>
      </c>
      <c r="H67" s="35">
        <v>150</v>
      </c>
      <c r="I67" s="35">
        <v>660</v>
      </c>
      <c r="J67" s="35">
        <v>241</v>
      </c>
      <c r="K67" s="35">
        <v>240</v>
      </c>
      <c r="L67" s="35">
        <v>65</v>
      </c>
      <c r="M67" s="35">
        <v>249</v>
      </c>
      <c r="N67" s="35">
        <v>740</v>
      </c>
      <c r="O67" s="35">
        <v>125</v>
      </c>
      <c r="P67" s="35">
        <v>70</v>
      </c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3328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12691</v>
      </c>
      <c r="C68" s="23">
        <f t="shared" si="33"/>
        <v>12422</v>
      </c>
      <c r="D68" s="15">
        <f t="shared" si="28"/>
        <v>0.97880387676306047</v>
      </c>
      <c r="E68" s="114">
        <v>9</v>
      </c>
      <c r="F68" s="35"/>
      <c r="G68" s="35">
        <v>335</v>
      </c>
      <c r="H68" s="35">
        <v>870</v>
      </c>
      <c r="I68" s="35">
        <v>602</v>
      </c>
      <c r="J68" s="35">
        <v>230</v>
      </c>
      <c r="K68" s="35">
        <v>60</v>
      </c>
      <c r="L68" s="35">
        <v>185</v>
      </c>
      <c r="M68" s="35">
        <v>1288</v>
      </c>
      <c r="N68" s="35">
        <v>958</v>
      </c>
      <c r="O68" s="35">
        <v>330</v>
      </c>
      <c r="P68" s="35">
        <v>443</v>
      </c>
      <c r="Q68" s="35">
        <v>520</v>
      </c>
      <c r="R68" s="35">
        <v>220</v>
      </c>
      <c r="S68" s="35"/>
      <c r="T68" s="35">
        <v>730</v>
      </c>
      <c r="U68" s="35">
        <v>2200</v>
      </c>
      <c r="V68" s="35">
        <v>480</v>
      </c>
      <c r="W68" s="35">
        <v>623</v>
      </c>
      <c r="X68" s="35">
        <v>255</v>
      </c>
      <c r="Y68" s="35">
        <v>1223</v>
      </c>
      <c r="Z68" s="35">
        <v>870</v>
      </c>
      <c r="AA68" s="21"/>
      <c r="AD68" s="67"/>
      <c r="AE68" s="118">
        <f t="shared" si="2"/>
        <v>12422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5425</v>
      </c>
      <c r="C69" s="23">
        <f t="shared" si="33"/>
        <v>3846</v>
      </c>
      <c r="D69" s="15">
        <f t="shared" si="28"/>
        <v>0.70894009216589859</v>
      </c>
      <c r="E69" s="114">
        <v>3</v>
      </c>
      <c r="F69" s="35"/>
      <c r="G69" s="35"/>
      <c r="H69" s="35">
        <v>330</v>
      </c>
      <c r="I69" s="35"/>
      <c r="J69" s="35"/>
      <c r="K69" s="35"/>
      <c r="L69" s="35"/>
      <c r="M69" s="35">
        <v>340</v>
      </c>
      <c r="N69" s="35"/>
      <c r="O69" s="35"/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100</v>
      </c>
      <c r="Z69" s="35">
        <v>550</v>
      </c>
      <c r="AA69" s="21"/>
      <c r="AD69" s="67"/>
      <c r="AE69" s="118">
        <f t="shared" si="2"/>
        <v>3846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13821</v>
      </c>
      <c r="C70" s="23">
        <f t="shared" si="33"/>
        <v>14519</v>
      </c>
      <c r="D70" s="15">
        <f t="shared" si="28"/>
        <v>1.0505028579697562</v>
      </c>
      <c r="E70" s="114">
        <v>18</v>
      </c>
      <c r="F70" s="35"/>
      <c r="G70" s="35">
        <v>116</v>
      </c>
      <c r="H70" s="35">
        <v>4061</v>
      </c>
      <c r="I70" s="35">
        <v>432</v>
      </c>
      <c r="J70" s="35">
        <v>304</v>
      </c>
      <c r="K70" s="35">
        <v>310</v>
      </c>
      <c r="L70" s="35"/>
      <c r="M70" s="35">
        <v>1316</v>
      </c>
      <c r="N70" s="35">
        <v>20</v>
      </c>
      <c r="O70" s="35">
        <v>492</v>
      </c>
      <c r="P70" s="35">
        <v>503</v>
      </c>
      <c r="Q70" s="35">
        <v>510</v>
      </c>
      <c r="R70" s="35">
        <v>755</v>
      </c>
      <c r="S70" s="35">
        <v>79</v>
      </c>
      <c r="T70" s="35">
        <v>256</v>
      </c>
      <c r="U70" s="35">
        <v>82</v>
      </c>
      <c r="V70" s="35">
        <v>281</v>
      </c>
      <c r="W70" s="35">
        <v>40</v>
      </c>
      <c r="X70" s="35">
        <v>200</v>
      </c>
      <c r="Y70" s="35">
        <v>3772</v>
      </c>
      <c r="Z70" s="35">
        <v>990</v>
      </c>
      <c r="AA70" s="21"/>
      <c r="AD70" s="67"/>
      <c r="AE70" s="118">
        <f t="shared" si="2"/>
        <v>14519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4221</v>
      </c>
      <c r="C71" s="23">
        <f t="shared" si="33"/>
        <v>4884.5</v>
      </c>
      <c r="D71" s="15">
        <f t="shared" si="28"/>
        <v>1.1571902392797915</v>
      </c>
      <c r="E71" s="114">
        <v>16</v>
      </c>
      <c r="F71" s="35"/>
      <c r="G71" s="35">
        <v>50</v>
      </c>
      <c r="H71" s="35">
        <v>1250</v>
      </c>
      <c r="I71" s="35">
        <v>152</v>
      </c>
      <c r="J71" s="35">
        <v>28</v>
      </c>
      <c r="K71" s="35">
        <v>256</v>
      </c>
      <c r="L71" s="35"/>
      <c r="M71" s="35">
        <v>200</v>
      </c>
      <c r="N71" s="35">
        <v>332</v>
      </c>
      <c r="O71" s="35">
        <v>48</v>
      </c>
      <c r="P71" s="35">
        <v>242</v>
      </c>
      <c r="Q71" s="106">
        <v>117</v>
      </c>
      <c r="R71" s="35">
        <v>45</v>
      </c>
      <c r="S71" s="35">
        <v>160</v>
      </c>
      <c r="T71" s="35">
        <v>347</v>
      </c>
      <c r="U71" s="35">
        <v>283</v>
      </c>
      <c r="V71" s="35">
        <v>154</v>
      </c>
      <c r="W71" s="35"/>
      <c r="X71" s="35">
        <v>267</v>
      </c>
      <c r="Y71" s="35">
        <v>496.5</v>
      </c>
      <c r="Z71" s="35">
        <v>457</v>
      </c>
      <c r="AA71" s="21"/>
      <c r="AD71" s="67"/>
      <c r="AE71" s="118">
        <f t="shared" ref="AE71:AE74" si="34">C71-AD71</f>
        <v>4884.5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1039</v>
      </c>
      <c r="C72" s="23">
        <f t="shared" si="33"/>
        <v>515</v>
      </c>
      <c r="D72" s="15">
        <f t="shared" si="28"/>
        <v>0.49566891241578442</v>
      </c>
      <c r="E72" s="114"/>
      <c r="F72" s="35"/>
      <c r="G72" s="35"/>
      <c r="H72" s="35"/>
      <c r="I72" s="35"/>
      <c r="J72" s="35"/>
      <c r="K72" s="35"/>
      <c r="L72" s="35">
        <v>25</v>
      </c>
      <c r="M72" s="35"/>
      <c r="N72" s="35"/>
      <c r="O72" s="35"/>
      <c r="P72" s="35"/>
      <c r="Q72" s="107"/>
      <c r="R72" s="107"/>
      <c r="S72" s="45"/>
      <c r="T72" s="35">
        <v>140</v>
      </c>
      <c r="U72" s="35"/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515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869</v>
      </c>
      <c r="C73" s="23">
        <f t="shared" si="33"/>
        <v>823</v>
      </c>
      <c r="D73" s="15">
        <f t="shared" si="28"/>
        <v>0.94706559263521284</v>
      </c>
      <c r="E73" s="114">
        <v>5</v>
      </c>
      <c r="F73" s="35"/>
      <c r="G73" s="35"/>
      <c r="H73" s="23"/>
      <c r="I73" s="88">
        <v>157</v>
      </c>
      <c r="J73" s="88">
        <v>126</v>
      </c>
      <c r="K73" s="35"/>
      <c r="L73" s="35"/>
      <c r="M73" s="35"/>
      <c r="N73" s="35"/>
      <c r="O73" s="35"/>
      <c r="P73" s="35"/>
      <c r="Q73" s="107"/>
      <c r="R73" s="107">
        <v>190</v>
      </c>
      <c r="S73" s="35">
        <v>101</v>
      </c>
      <c r="T73" s="35">
        <v>24</v>
      </c>
      <c r="U73" s="35">
        <v>90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823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347</v>
      </c>
      <c r="C74" s="23">
        <f t="shared" si="33"/>
        <v>360</v>
      </c>
      <c r="D74" s="15">
        <f t="shared" si="28"/>
        <v>1.0374639769452449</v>
      </c>
      <c r="E74" s="114">
        <v>2</v>
      </c>
      <c r="F74" s="35"/>
      <c r="G74" s="35"/>
      <c r="H74" s="35"/>
      <c r="I74" s="35">
        <v>253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360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121.7</v>
      </c>
      <c r="D76" s="15">
        <f t="shared" ref="D76:D83" si="36">C76/B76</f>
        <v>0.98943089430894315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107.78</v>
      </c>
      <c r="D78" s="15">
        <f t="shared" si="36"/>
        <v>0.87626016260162598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40</v>
      </c>
      <c r="T78" s="35">
        <v>14.78</v>
      </c>
      <c r="U78" s="35"/>
      <c r="V78" s="35"/>
      <c r="W78" s="35"/>
      <c r="X78" s="35">
        <v>33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7324.4</v>
      </c>
      <c r="D85" s="15"/>
      <c r="E85" s="114">
        <v>20</v>
      </c>
      <c r="F85" s="109">
        <f t="shared" ref="F85:Z85" si="37">(F42-F86)</f>
        <v>1000</v>
      </c>
      <c r="G85" s="109">
        <f t="shared" si="37"/>
        <v>198</v>
      </c>
      <c r="H85" s="109">
        <f t="shared" si="37"/>
        <v>20</v>
      </c>
      <c r="I85" s="109">
        <f t="shared" si="37"/>
        <v>644</v>
      </c>
      <c r="J85" s="109">
        <f t="shared" si="37"/>
        <v>1202</v>
      </c>
      <c r="K85" s="109">
        <f t="shared" si="37"/>
        <v>0</v>
      </c>
      <c r="L85" s="109">
        <f t="shared" si="37"/>
        <v>282</v>
      </c>
      <c r="M85" s="109">
        <f t="shared" si="37"/>
        <v>204</v>
      </c>
      <c r="N85" s="109">
        <f t="shared" si="37"/>
        <v>884</v>
      </c>
      <c r="O85" s="109">
        <f t="shared" si="37"/>
        <v>190.5</v>
      </c>
      <c r="P85" s="109">
        <f t="shared" si="37"/>
        <v>221</v>
      </c>
      <c r="Q85" s="109">
        <f t="shared" si="37"/>
        <v>100</v>
      </c>
      <c r="R85" s="109">
        <f t="shared" si="37"/>
        <v>480</v>
      </c>
      <c r="S85" s="109">
        <f t="shared" si="37"/>
        <v>411</v>
      </c>
      <c r="T85" s="109">
        <f t="shared" si="37"/>
        <v>361</v>
      </c>
      <c r="U85" s="109">
        <f t="shared" si="37"/>
        <v>435.89999999999964</v>
      </c>
      <c r="V85" s="109">
        <f t="shared" si="37"/>
        <v>0</v>
      </c>
      <c r="W85" s="109">
        <f t="shared" si="37"/>
        <v>90</v>
      </c>
      <c r="X85" s="109">
        <f t="shared" si="37"/>
        <v>113</v>
      </c>
      <c r="Y85" s="109">
        <f t="shared" si="37"/>
        <v>238</v>
      </c>
      <c r="Z85" s="109">
        <f t="shared" si="37"/>
        <v>250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169128</v>
      </c>
      <c r="D86" s="15"/>
      <c r="E86" s="114">
        <v>21</v>
      </c>
      <c r="F86" s="30">
        <v>11027</v>
      </c>
      <c r="G86" s="30">
        <v>6233</v>
      </c>
      <c r="H86" s="30">
        <v>14245</v>
      </c>
      <c r="I86" s="30">
        <v>8716</v>
      </c>
      <c r="J86" s="30">
        <v>4013</v>
      </c>
      <c r="K86" s="30">
        <v>12620</v>
      </c>
      <c r="L86" s="30">
        <v>5777</v>
      </c>
      <c r="M86" s="30">
        <v>9430</v>
      </c>
      <c r="N86" s="30">
        <v>6199</v>
      </c>
      <c r="O86" s="30">
        <v>2776</v>
      </c>
      <c r="P86" s="30">
        <v>3447</v>
      </c>
      <c r="Q86" s="30">
        <v>6667</v>
      </c>
      <c r="R86" s="30">
        <v>10144</v>
      </c>
      <c r="S86" s="30">
        <v>9727</v>
      </c>
      <c r="T86" s="30">
        <v>10122</v>
      </c>
      <c r="U86" s="30">
        <v>6231</v>
      </c>
      <c r="V86" s="30">
        <v>7418</v>
      </c>
      <c r="W86" s="30">
        <v>3275</v>
      </c>
      <c r="X86" s="30">
        <v>5205</v>
      </c>
      <c r="Y86" s="30">
        <v>17366</v>
      </c>
      <c r="Z86" s="30">
        <v>8490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240705.09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8">H100-H99</f>
        <v>17818</v>
      </c>
      <c r="I102" s="88">
        <v>18910</v>
      </c>
      <c r="J102" s="88">
        <f t="shared" si="38"/>
        <v>9522</v>
      </c>
      <c r="K102" s="88">
        <f t="shared" si="38"/>
        <v>22534</v>
      </c>
      <c r="L102" s="88">
        <f t="shared" si="38"/>
        <v>13480</v>
      </c>
      <c r="M102" s="88">
        <f t="shared" si="38"/>
        <v>13503</v>
      </c>
      <c r="N102" s="88">
        <f>N100-N99</f>
        <v>15249</v>
      </c>
      <c r="O102" s="88">
        <f t="shared" si="38"/>
        <v>5835</v>
      </c>
      <c r="P102" s="88">
        <f>P100-P99-P98</f>
        <v>8520</v>
      </c>
      <c r="Q102" s="88">
        <f t="shared" si="38"/>
        <v>14945</v>
      </c>
      <c r="R102" s="88">
        <f>R100-R98-R99</f>
        <v>16470</v>
      </c>
      <c r="S102" s="88">
        <v>17176</v>
      </c>
      <c r="T102" s="88">
        <f t="shared" si="38"/>
        <v>18511</v>
      </c>
      <c r="U102" s="88">
        <f>U100-U99</f>
        <v>13696</v>
      </c>
      <c r="V102" s="88">
        <f t="shared" si="38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9">G101/G102</f>
        <v>1</v>
      </c>
      <c r="H103" s="29">
        <f t="shared" si="39"/>
        <v>1</v>
      </c>
      <c r="I103" s="29">
        <f t="shared" si="39"/>
        <v>1</v>
      </c>
      <c r="J103" s="29">
        <f t="shared" si="39"/>
        <v>1</v>
      </c>
      <c r="K103" s="29">
        <f t="shared" si="39"/>
        <v>1</v>
      </c>
      <c r="L103" s="29">
        <f t="shared" si="39"/>
        <v>1</v>
      </c>
      <c r="M103" s="29">
        <f t="shared" si="39"/>
        <v>0.99807450196252689</v>
      </c>
      <c r="N103" s="29">
        <f>N101/N102</f>
        <v>1</v>
      </c>
      <c r="O103" s="29">
        <f t="shared" si="39"/>
        <v>1</v>
      </c>
      <c r="P103" s="29">
        <f t="shared" si="39"/>
        <v>0.98802816901408452</v>
      </c>
      <c r="Q103" s="29">
        <f t="shared" si="39"/>
        <v>1</v>
      </c>
      <c r="R103" s="29">
        <f t="shared" si="39"/>
        <v>1</v>
      </c>
      <c r="S103" s="29">
        <f t="shared" si="39"/>
        <v>1</v>
      </c>
      <c r="T103" s="29">
        <f t="shared" si="39"/>
        <v>0.99675868402571444</v>
      </c>
      <c r="U103" s="29">
        <f t="shared" si="39"/>
        <v>0.99342873831775702</v>
      </c>
      <c r="V103" s="29">
        <f t="shared" si="39"/>
        <v>0.99635246688423884</v>
      </c>
      <c r="W103" s="29">
        <f t="shared" si="39"/>
        <v>1</v>
      </c>
      <c r="X103" s="29">
        <f t="shared" si="39"/>
        <v>1</v>
      </c>
      <c r="Y103" s="29">
        <f>Y101/Y102</f>
        <v>1</v>
      </c>
      <c r="Z103" s="29">
        <f t="shared" si="39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0">G102-G101</f>
        <v>0</v>
      </c>
      <c r="H104" s="88">
        <f t="shared" si="40"/>
        <v>0</v>
      </c>
      <c r="I104" s="88">
        <f>I102-I101</f>
        <v>0</v>
      </c>
      <c r="J104" s="88">
        <f>J102-J101</f>
        <v>0</v>
      </c>
      <c r="K104" s="88">
        <f t="shared" si="40"/>
        <v>0</v>
      </c>
      <c r="L104" s="88">
        <f t="shared" si="40"/>
        <v>0</v>
      </c>
      <c r="M104" s="88">
        <f t="shared" si="40"/>
        <v>26</v>
      </c>
      <c r="N104" s="88">
        <f>N102-N101</f>
        <v>0</v>
      </c>
      <c r="O104" s="88">
        <f>O102-O101</f>
        <v>0</v>
      </c>
      <c r="P104" s="88">
        <f t="shared" ref="P104:Z104" si="41">P102-P101</f>
        <v>102</v>
      </c>
      <c r="Q104" s="88">
        <f t="shared" si="41"/>
        <v>0</v>
      </c>
      <c r="R104" s="88">
        <f>R102-R101</f>
        <v>0</v>
      </c>
      <c r="S104" s="88">
        <f t="shared" si="41"/>
        <v>0</v>
      </c>
      <c r="T104" s="88">
        <f t="shared" si="41"/>
        <v>60</v>
      </c>
      <c r="U104" s="88">
        <f t="shared" si="41"/>
        <v>90</v>
      </c>
      <c r="V104" s="88">
        <f t="shared" si="41"/>
        <v>38</v>
      </c>
      <c r="W104" s="88">
        <f t="shared" si="41"/>
        <v>0</v>
      </c>
      <c r="X104" s="88">
        <f>X102-X101</f>
        <v>0</v>
      </c>
      <c r="Y104" s="88">
        <f t="shared" si="41"/>
        <v>0</v>
      </c>
      <c r="Z104" s="88">
        <f t="shared" si="41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2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2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2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2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2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3"/>
        <v>1.0137505628939967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6">SUM(F112:Z112)</f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6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6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6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3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6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6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6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6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3"/>
        <v>1.7436829744375366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4">B120/B112*10</f>
        <v>20.248575434828009</v>
      </c>
      <c r="C126" s="50">
        <f t="shared" si="54"/>
        <v>34.702771016775245</v>
      </c>
      <c r="D126" s="15">
        <f t="shared" si="43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50">
        <f t="shared" si="54"/>
        <v>30.863058823529414</v>
      </c>
      <c r="D127" s="15">
        <f t="shared" si="43"/>
        <v>1.604607721030743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50">
        <f t="shared" si="54"/>
        <v>32.571312939600311</v>
      </c>
      <c r="D128" s="15">
        <f t="shared" si="43"/>
        <v>1.7196958354221967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3"/>
        <v>2.5591011644832609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3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3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8">SUM(F134:Z134)</f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9">G135-G136</f>
        <v>54</v>
      </c>
      <c r="H137" s="47">
        <f t="shared" si="69"/>
        <v>782</v>
      </c>
      <c r="I137" s="47">
        <f>377-I136</f>
        <v>343</v>
      </c>
      <c r="J137" s="47">
        <f t="shared" si="69"/>
        <v>10</v>
      </c>
      <c r="K137" s="47">
        <f t="shared" si="69"/>
        <v>144</v>
      </c>
      <c r="L137" s="47">
        <v>604.5</v>
      </c>
      <c r="M137" s="47">
        <f t="shared" si="69"/>
        <v>739</v>
      </c>
      <c r="N137" s="47">
        <f t="shared" si="69"/>
        <v>217</v>
      </c>
      <c r="O137" s="47">
        <f t="shared" si="69"/>
        <v>30</v>
      </c>
      <c r="P137" s="47">
        <v>194</v>
      </c>
      <c r="Q137" s="47">
        <f t="shared" si="69"/>
        <v>232</v>
      </c>
      <c r="R137" s="47">
        <v>14</v>
      </c>
      <c r="S137" s="47">
        <f t="shared" si="69"/>
        <v>679</v>
      </c>
      <c r="T137" s="47">
        <f t="shared" si="69"/>
        <v>154</v>
      </c>
      <c r="U137" s="47">
        <f>U135-U136</f>
        <v>46</v>
      </c>
      <c r="V137" s="47">
        <f t="shared" si="69"/>
        <v>115</v>
      </c>
      <c r="W137" s="47">
        <f>W135-W136</f>
        <v>23.5</v>
      </c>
      <c r="X137" s="47">
        <f>X135-X136</f>
        <v>256</v>
      </c>
      <c r="Y137" s="47">
        <f t="shared" si="69"/>
        <v>383</v>
      </c>
      <c r="Z137" s="47">
        <f t="shared" si="69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70">G138/G137</f>
        <v>1</v>
      </c>
      <c r="H139" s="34">
        <f t="shared" si="70"/>
        <v>1</v>
      </c>
      <c r="I139" s="34">
        <f t="shared" si="70"/>
        <v>1</v>
      </c>
      <c r="J139" s="34">
        <f t="shared" si="70"/>
        <v>1</v>
      </c>
      <c r="K139" s="34">
        <f t="shared" si="70"/>
        <v>1</v>
      </c>
      <c r="L139" s="34">
        <f t="shared" si="70"/>
        <v>0.83788254755996694</v>
      </c>
      <c r="M139" s="34">
        <f t="shared" si="70"/>
        <v>1</v>
      </c>
      <c r="N139" s="34">
        <f t="shared" si="70"/>
        <v>1</v>
      </c>
      <c r="O139" s="34">
        <f t="shared" si="70"/>
        <v>1</v>
      </c>
      <c r="P139" s="34">
        <f t="shared" si="70"/>
        <v>1</v>
      </c>
      <c r="Q139" s="34">
        <f t="shared" si="70"/>
        <v>1</v>
      </c>
      <c r="R139" s="34">
        <f t="shared" si="70"/>
        <v>1</v>
      </c>
      <c r="S139" s="34">
        <f t="shared" si="70"/>
        <v>0.97054491899852724</v>
      </c>
      <c r="T139" s="34">
        <f t="shared" si="70"/>
        <v>1</v>
      </c>
      <c r="U139" s="34">
        <f t="shared" si="70"/>
        <v>1</v>
      </c>
      <c r="V139" s="34">
        <f t="shared" si="70"/>
        <v>1</v>
      </c>
      <c r="W139" s="34">
        <f t="shared" si="70"/>
        <v>1</v>
      </c>
      <c r="X139" s="34">
        <f t="shared" si="70"/>
        <v>1</v>
      </c>
      <c r="Y139" s="34">
        <f t="shared" si="70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1">G137-G138</f>
        <v>0</v>
      </c>
      <c r="H140" s="30">
        <f t="shared" si="71"/>
        <v>0</v>
      </c>
      <c r="I140" s="30">
        <f t="shared" si="71"/>
        <v>0</v>
      </c>
      <c r="J140" s="30">
        <f t="shared" si="71"/>
        <v>0</v>
      </c>
      <c r="K140" s="30">
        <f t="shared" si="71"/>
        <v>0</v>
      </c>
      <c r="L140" s="30">
        <f>L137-L138-L136</f>
        <v>0</v>
      </c>
      <c r="M140" s="30">
        <f t="shared" si="71"/>
        <v>0</v>
      </c>
      <c r="N140" s="30">
        <f t="shared" si="71"/>
        <v>0</v>
      </c>
      <c r="O140" s="30">
        <f t="shared" si="71"/>
        <v>0</v>
      </c>
      <c r="P140" s="30">
        <f>P137-P138</f>
        <v>0</v>
      </c>
      <c r="Q140" s="30">
        <f t="shared" si="71"/>
        <v>0</v>
      </c>
      <c r="R140" s="30">
        <f t="shared" si="71"/>
        <v>0</v>
      </c>
      <c r="S140" s="30">
        <f>S137-S138</f>
        <v>20</v>
      </c>
      <c r="T140" s="30">
        <f t="shared" si="71"/>
        <v>0</v>
      </c>
      <c r="U140" s="30">
        <f>U137-U138</f>
        <v>0</v>
      </c>
      <c r="V140" s="30">
        <f t="shared" si="71"/>
        <v>0</v>
      </c>
      <c r="W140" s="30">
        <f>W137-W138</f>
        <v>0</v>
      </c>
      <c r="X140" s="30">
        <f t="shared" si="71"/>
        <v>0</v>
      </c>
      <c r="Y140" s="30">
        <f t="shared" si="71"/>
        <v>0</v>
      </c>
      <c r="Z140" s="30">
        <f t="shared" si="71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2">F142/F141</f>
        <v>#DIV/0!</v>
      </c>
      <c r="G143" s="29" t="e">
        <f t="shared" si="72"/>
        <v>#DIV/0!</v>
      </c>
      <c r="H143" s="88" t="e">
        <f t="shared" si="72"/>
        <v>#DIV/0!</v>
      </c>
      <c r="I143" s="88" t="e">
        <f t="shared" si="72"/>
        <v>#DIV/0!</v>
      </c>
      <c r="J143" s="88" t="e">
        <f t="shared" si="72"/>
        <v>#DIV/0!</v>
      </c>
      <c r="K143" s="88" t="e">
        <f t="shared" si="72"/>
        <v>#DIV/0!</v>
      </c>
      <c r="L143" s="88" t="e">
        <f t="shared" si="72"/>
        <v>#DIV/0!</v>
      </c>
      <c r="M143" s="88" t="e">
        <f t="shared" si="72"/>
        <v>#DIV/0!</v>
      </c>
      <c r="N143" s="88" t="e">
        <f t="shared" si="72"/>
        <v>#DIV/0!</v>
      </c>
      <c r="O143" s="88" t="e">
        <f t="shared" si="72"/>
        <v>#DIV/0!</v>
      </c>
      <c r="P143" s="88" t="e">
        <f t="shared" si="72"/>
        <v>#DIV/0!</v>
      </c>
      <c r="Q143" s="88" t="e">
        <f t="shared" si="72"/>
        <v>#DIV/0!</v>
      </c>
      <c r="R143" s="88" t="e">
        <f t="shared" si="72"/>
        <v>#DIV/0!</v>
      </c>
      <c r="S143" s="88" t="e">
        <f t="shared" si="72"/>
        <v>#DIV/0!</v>
      </c>
      <c r="T143" s="88" t="e">
        <f t="shared" si="72"/>
        <v>#DIV/0!</v>
      </c>
      <c r="U143" s="88" t="e">
        <f t="shared" si="72"/>
        <v>#DIV/0!</v>
      </c>
      <c r="V143" s="88" t="e">
        <f t="shared" si="72"/>
        <v>#DIV/0!</v>
      </c>
      <c r="W143" s="88" t="e">
        <f t="shared" si="72"/>
        <v>#DIV/0!</v>
      </c>
      <c r="X143" s="88" t="e">
        <f t="shared" si="72"/>
        <v>#DIV/0!</v>
      </c>
      <c r="Y143" s="88" t="e">
        <f t="shared" si="72"/>
        <v>#DIV/0!</v>
      </c>
      <c r="Z143" s="88" t="e">
        <f t="shared" si="72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3">F142/F138*10</f>
        <v>179.62025316455697</v>
      </c>
      <c r="G144" s="99">
        <f t="shared" ref="G144:H144" si="74">G142/G138*10</f>
        <v>180.92592592592592</v>
      </c>
      <c r="H144" s="99">
        <f t="shared" si="74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5">N142/N138*10</f>
        <v>202.25806451612902</v>
      </c>
      <c r="O144" s="99">
        <f t="shared" si="75"/>
        <v>198</v>
      </c>
      <c r="P144" s="99">
        <f t="shared" si="75"/>
        <v>169.63917525773195</v>
      </c>
      <c r="Q144" s="99">
        <f t="shared" si="75"/>
        <v>229.78448275862067</v>
      </c>
      <c r="R144" s="99">
        <f t="shared" si="75"/>
        <v>231.42857142857142</v>
      </c>
      <c r="S144" s="99">
        <f t="shared" si="75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6">V142/V138*10</f>
        <v>200.95652173913044</v>
      </c>
      <c r="W144" s="99">
        <f t="shared" si="76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7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7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8">M149/M148</f>
        <v>1</v>
      </c>
      <c r="N150" s="29">
        <f t="shared" si="78"/>
        <v>1</v>
      </c>
      <c r="O150" s="29">
        <f t="shared" si="78"/>
        <v>1</v>
      </c>
      <c r="P150" s="29">
        <f t="shared" si="78"/>
        <v>1</v>
      </c>
      <c r="Q150" s="29">
        <f t="shared" si="78"/>
        <v>0.8527131782945736</v>
      </c>
      <c r="R150" s="29"/>
      <c r="S150" s="29">
        <f t="shared" si="78"/>
        <v>1</v>
      </c>
      <c r="T150" s="29">
        <f t="shared" si="78"/>
        <v>0.80555555555555558</v>
      </c>
      <c r="U150" s="29">
        <f t="shared" si="78"/>
        <v>1</v>
      </c>
      <c r="V150" s="29"/>
      <c r="W150" s="29">
        <f t="shared" si="78"/>
        <v>1</v>
      </c>
      <c r="X150" s="29">
        <f t="shared" si="78"/>
        <v>1</v>
      </c>
      <c r="Y150" s="29">
        <f t="shared" si="78"/>
        <v>1</v>
      </c>
      <c r="Z150" s="29">
        <f t="shared" si="78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7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7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7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7"/>
        <v>1.2547953971398853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3"/>
        <v>1.6709098650827199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3"/>
        <v>1.2708507654071461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3"/>
        <v>0.78533138410795078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3"/>
        <v>2.5854148087373217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3"/>
        <v>1.0602310010585092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6"/>
        <v>1.1732036905939913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6"/>
        <v>0.98960761762664107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6"/>
        <v>0.91988652322903197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95</v>
      </c>
      <c r="C209" s="27">
        <f>SUM(F209:Z209)</f>
        <v>0</v>
      </c>
      <c r="D209" s="15">
        <f t="shared" si="128"/>
        <v>0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1.0530983261279236E-3</v>
      </c>
      <c r="C210" s="48">
        <f>C209/C208</f>
        <v>0</v>
      </c>
      <c r="D210" s="15">
        <f t="shared" si="128"/>
        <v>0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0</v>
      </c>
      <c r="U210" s="68">
        <f t="shared" si="129"/>
        <v>0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8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15</v>
      </c>
      <c r="C215" s="27">
        <f>SUM(F215:Z215)</f>
        <v>0</v>
      </c>
      <c r="D215" s="9">
        <f t="shared" ref="D215:D227" si="130">C215/B215</f>
        <v>0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0</v>
      </c>
      <c r="D216" s="9">
        <f t="shared" si="130"/>
        <v>0</v>
      </c>
      <c r="E216" s="9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6.75</v>
      </c>
      <c r="C217" s="27">
        <f>C215*0.45</f>
        <v>0</v>
      </c>
      <c r="D217" s="9">
        <f t="shared" si="130"/>
        <v>0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1.5117767408109171E-4</v>
      </c>
      <c r="C218" s="48" t="e">
        <f>C215/C216</f>
        <v>#DIV/0!</v>
      </c>
      <c r="D218" s="9" t="e">
        <f t="shared" si="130"/>
        <v>#DIV/0!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90</v>
      </c>
      <c r="C219" s="27">
        <f>SUM(F219:Z219)</f>
        <v>0</v>
      </c>
      <c r="D219" s="9">
        <f t="shared" si="130"/>
        <v>0</v>
      </c>
      <c r="E219" s="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30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27</v>
      </c>
      <c r="C221" s="27">
        <f>C219*0.3</f>
        <v>0</v>
      </c>
      <c r="D221" s="9">
        <f t="shared" si="130"/>
        <v>0</v>
      </c>
      <c r="E221" s="9"/>
      <c r="F221" s="26">
        <f>F219*0.3</f>
        <v>0</v>
      </c>
      <c r="G221" s="26">
        <f t="shared" ref="G221:Z221" si="131">G219*0.3</f>
        <v>0</v>
      </c>
      <c r="H221" s="26">
        <f t="shared" si="131"/>
        <v>0</v>
      </c>
      <c r="I221" s="26">
        <f t="shared" si="131"/>
        <v>0</v>
      </c>
      <c r="J221" s="26">
        <f t="shared" si="131"/>
        <v>0</v>
      </c>
      <c r="K221" s="26">
        <f t="shared" si="131"/>
        <v>0</v>
      </c>
      <c r="L221" s="26">
        <f t="shared" si="131"/>
        <v>0</v>
      </c>
      <c r="M221" s="26">
        <f t="shared" si="131"/>
        <v>0</v>
      </c>
      <c r="N221" s="26">
        <f t="shared" si="131"/>
        <v>0</v>
      </c>
      <c r="O221" s="26">
        <f t="shared" si="131"/>
        <v>0</v>
      </c>
      <c r="P221" s="26">
        <f t="shared" si="131"/>
        <v>0</v>
      </c>
      <c r="Q221" s="26">
        <f t="shared" si="131"/>
        <v>0</v>
      </c>
      <c r="R221" s="26">
        <f t="shared" si="131"/>
        <v>0</v>
      </c>
      <c r="S221" s="26">
        <f t="shared" si="131"/>
        <v>0</v>
      </c>
      <c r="T221" s="26">
        <f t="shared" si="131"/>
        <v>0</v>
      </c>
      <c r="U221" s="26">
        <f t="shared" si="131"/>
        <v>0</v>
      </c>
      <c r="V221" s="26">
        <f t="shared" si="131"/>
        <v>0</v>
      </c>
      <c r="W221" s="26">
        <f t="shared" si="131"/>
        <v>0</v>
      </c>
      <c r="X221" s="26">
        <f t="shared" si="131"/>
        <v>0</v>
      </c>
      <c r="Y221" s="26">
        <f t="shared" si="131"/>
        <v>0</v>
      </c>
      <c r="Z221" s="26">
        <f t="shared" si="131"/>
        <v>0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3.1788079470198677E-4</v>
      </c>
      <c r="C222" s="9">
        <f>C219/C220</f>
        <v>0</v>
      </c>
      <c r="D222" s="9">
        <f t="shared" si="130"/>
        <v>0</v>
      </c>
      <c r="E222" s="9"/>
      <c r="F222" s="87">
        <f t="shared" ref="F222:Z222" si="132">F219/F220</f>
        <v>0</v>
      </c>
      <c r="G222" s="87">
        <f t="shared" si="132"/>
        <v>0</v>
      </c>
      <c r="H222" s="87">
        <f t="shared" si="132"/>
        <v>0</v>
      </c>
      <c r="I222" s="87">
        <f t="shared" si="132"/>
        <v>0</v>
      </c>
      <c r="J222" s="87">
        <f t="shared" si="132"/>
        <v>0</v>
      </c>
      <c r="K222" s="87">
        <f t="shared" si="132"/>
        <v>0</v>
      </c>
      <c r="L222" s="87">
        <f t="shared" si="132"/>
        <v>0</v>
      </c>
      <c r="M222" s="87">
        <f t="shared" si="132"/>
        <v>0</v>
      </c>
      <c r="N222" s="87">
        <f t="shared" si="132"/>
        <v>0</v>
      </c>
      <c r="O222" s="87">
        <f t="shared" si="132"/>
        <v>0</v>
      </c>
      <c r="P222" s="87">
        <f t="shared" si="132"/>
        <v>0</v>
      </c>
      <c r="Q222" s="87">
        <f t="shared" si="132"/>
        <v>0</v>
      </c>
      <c r="R222" s="87">
        <f t="shared" si="132"/>
        <v>0</v>
      </c>
      <c r="S222" s="87">
        <f t="shared" si="132"/>
        <v>0</v>
      </c>
      <c r="T222" s="87">
        <f t="shared" si="132"/>
        <v>0</v>
      </c>
      <c r="U222" s="87">
        <f t="shared" si="132"/>
        <v>0</v>
      </c>
      <c r="V222" s="87">
        <f t="shared" si="132"/>
        <v>0</v>
      </c>
      <c r="W222" s="87">
        <f t="shared" si="132"/>
        <v>0</v>
      </c>
      <c r="X222" s="87">
        <f t="shared" si="132"/>
        <v>0</v>
      </c>
      <c r="Y222" s="87">
        <f t="shared" si="132"/>
        <v>0</v>
      </c>
      <c r="Z222" s="87">
        <f t="shared" si="132"/>
        <v>0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30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30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30"/>
        <v>67.375902237926979</v>
      </c>
      <c r="E225" s="9"/>
      <c r="F225" s="26"/>
      <c r="G225" s="26">
        <f t="shared" ref="G225:Z225" si="133">G223*0.19</f>
        <v>1425</v>
      </c>
      <c r="H225" s="26">
        <f t="shared" si="133"/>
        <v>7429</v>
      </c>
      <c r="I225" s="26">
        <f t="shared" si="133"/>
        <v>5100.17</v>
      </c>
      <c r="J225" s="26">
        <f t="shared" si="133"/>
        <v>1573.01</v>
      </c>
      <c r="K225" s="26">
        <f t="shared" si="133"/>
        <v>798</v>
      </c>
      <c r="L225" s="26">
        <f t="shared" si="133"/>
        <v>440.8</v>
      </c>
      <c r="M225" s="26">
        <f t="shared" si="133"/>
        <v>5829.2</v>
      </c>
      <c r="N225" s="26">
        <f t="shared" si="133"/>
        <v>2128</v>
      </c>
      <c r="O225" s="26">
        <f t="shared" si="133"/>
        <v>1615</v>
      </c>
      <c r="P225" s="26">
        <f t="shared" si="133"/>
        <v>912</v>
      </c>
      <c r="Q225" s="26">
        <f t="shared" si="133"/>
        <v>3361.1</v>
      </c>
      <c r="R225" s="26">
        <f t="shared" si="133"/>
        <v>534.28</v>
      </c>
      <c r="S225" s="26">
        <f t="shared" si="133"/>
        <v>763.99</v>
      </c>
      <c r="T225" s="26">
        <f t="shared" si="133"/>
        <v>798</v>
      </c>
      <c r="U225" s="26">
        <f t="shared" si="133"/>
        <v>11219.291000000001</v>
      </c>
      <c r="V225" s="26">
        <f t="shared" si="133"/>
        <v>1235</v>
      </c>
      <c r="W225" s="26"/>
      <c r="X225" s="26">
        <f t="shared" si="133"/>
        <v>2161.44</v>
      </c>
      <c r="Y225" s="26">
        <f t="shared" si="133"/>
        <v>6413.26</v>
      </c>
      <c r="Z225" s="26">
        <f t="shared" si="133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30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4">J223/J224</f>
        <v>1.2098494812216865</v>
      </c>
      <c r="K226" s="87">
        <f t="shared" ref="K226:Q226" si="135">K223/K224</f>
        <v>3.1866464339908953</v>
      </c>
      <c r="L226" s="87">
        <f t="shared" si="135"/>
        <v>0.82532906438989684</v>
      </c>
      <c r="M226" s="87">
        <f t="shared" si="135"/>
        <v>1.2973064400186054</v>
      </c>
      <c r="N226" s="87">
        <f t="shared" si="135"/>
        <v>2.4572180781044319</v>
      </c>
      <c r="O226" s="87">
        <f t="shared" si="135"/>
        <v>1.0185739964050329</v>
      </c>
      <c r="P226" s="87">
        <f t="shared" si="135"/>
        <v>0.51557465091299681</v>
      </c>
      <c r="Q226" s="87">
        <f t="shared" si="135"/>
        <v>1.1164405175134111</v>
      </c>
      <c r="R226" s="87">
        <f t="shared" ref="R226" si="136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7">V223/V224</f>
        <v>1.8065591995553085</v>
      </c>
      <c r="W226" s="87"/>
      <c r="X226" s="87">
        <f t="shared" si="137"/>
        <v>1.2068746021642267</v>
      </c>
      <c r="Y226" s="87">
        <f t="shared" si="137"/>
        <v>1.5225078935498422</v>
      </c>
      <c r="Z226" s="87">
        <f t="shared" si="137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30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917.75</v>
      </c>
      <c r="C232" s="27">
        <f>C230+C228+C225+C221+C217</f>
        <v>57286.141000000003</v>
      </c>
      <c r="D232" s="9">
        <f>C232/B232</f>
        <v>62.420202669572326</v>
      </c>
      <c r="E232" s="9"/>
      <c r="F232" s="26">
        <f>F230+F228+F225+F221+F217</f>
        <v>0</v>
      </c>
      <c r="G232" s="26">
        <f>G230+G228+G225+G221+G217</f>
        <v>1425</v>
      </c>
      <c r="H232" s="26">
        <f t="shared" ref="H232:Z232" si="138">H230+H228+H225+H221+H217</f>
        <v>7429</v>
      </c>
      <c r="I232" s="26">
        <f>I230+I228+I225+I221+I217</f>
        <v>5100.17</v>
      </c>
      <c r="J232" s="26">
        <f t="shared" si="138"/>
        <v>1573.01</v>
      </c>
      <c r="K232" s="26">
        <f t="shared" si="138"/>
        <v>798</v>
      </c>
      <c r="L232" s="26">
        <f t="shared" si="138"/>
        <v>440.8</v>
      </c>
      <c r="M232" s="26">
        <f t="shared" si="138"/>
        <v>5829.2</v>
      </c>
      <c r="N232" s="26">
        <f t="shared" si="138"/>
        <v>2128</v>
      </c>
      <c r="O232" s="26">
        <f t="shared" si="138"/>
        <v>1615</v>
      </c>
      <c r="P232" s="26">
        <f>P230+P228+P225+P221+P217</f>
        <v>912</v>
      </c>
      <c r="Q232" s="45">
        <f t="shared" si="138"/>
        <v>3445.1</v>
      </c>
      <c r="R232" s="26">
        <f t="shared" si="138"/>
        <v>534.28</v>
      </c>
      <c r="S232" s="26">
        <f t="shared" si="138"/>
        <v>763.99</v>
      </c>
      <c r="T232" s="26">
        <f t="shared" si="138"/>
        <v>798</v>
      </c>
      <c r="U232" s="26">
        <f t="shared" si="138"/>
        <v>11219.291000000001</v>
      </c>
      <c r="V232" s="26">
        <f t="shared" si="138"/>
        <v>1235</v>
      </c>
      <c r="W232" s="26">
        <f t="shared" si="138"/>
        <v>0</v>
      </c>
      <c r="X232" s="26">
        <f t="shared" si="138"/>
        <v>2161.44</v>
      </c>
      <c r="Y232" s="26">
        <f t="shared" si="138"/>
        <v>6413.26</v>
      </c>
      <c r="Z232" s="26">
        <f t="shared" si="138"/>
        <v>3465.6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8.0906343433772818</v>
      </c>
      <c r="D234" s="9">
        <f>C234/B234</f>
        <v>0.34428231248413965</v>
      </c>
      <c r="E234" s="9"/>
      <c r="F234" s="50">
        <f>F232/F233*10</f>
        <v>0</v>
      </c>
      <c r="G234" s="50">
        <f>G232/G233*10</f>
        <v>6.9464755776542839</v>
      </c>
      <c r="H234" s="50">
        <f t="shared" ref="H234:Z234" si="139">H232/H233*10</f>
        <v>12.222569552985307</v>
      </c>
      <c r="I234" s="50">
        <f>I232/I233*10</f>
        <v>7.0986540843737389</v>
      </c>
      <c r="J234" s="50">
        <f t="shared" si="139"/>
        <v>6.0458528710892452</v>
      </c>
      <c r="K234" s="50">
        <f t="shared" si="139"/>
        <v>2.8246787724328342</v>
      </c>
      <c r="L234" s="50">
        <f t="shared" si="139"/>
        <v>4.634633582168016</v>
      </c>
      <c r="M234" s="50">
        <f t="shared" si="139"/>
        <v>8.9145129224652084</v>
      </c>
      <c r="N234" s="50">
        <f>N232/N233*10</f>
        <v>7.3773617611371121</v>
      </c>
      <c r="O234" s="50">
        <f t="shared" si="139"/>
        <v>5.870379121078841</v>
      </c>
      <c r="P234" s="50">
        <f>P232/P233*10</f>
        <v>4.7020004124561767</v>
      </c>
      <c r="Q234" s="50">
        <f t="shared" si="139"/>
        <v>9.107515795595738</v>
      </c>
      <c r="R234" s="50">
        <f t="shared" si="139"/>
        <v>2.5534314662588415</v>
      </c>
      <c r="S234" s="50">
        <f t="shared" si="139"/>
        <v>6.1389312977099237</v>
      </c>
      <c r="T234" s="50">
        <f t="shared" si="139"/>
        <v>3.8541415117121467</v>
      </c>
      <c r="U234" s="50">
        <f t="shared" si="139"/>
        <v>13.293943882266515</v>
      </c>
      <c r="V234" s="50">
        <f t="shared" si="139"/>
        <v>10.964133522727273</v>
      </c>
      <c r="W234" s="50">
        <f t="shared" si="139"/>
        <v>0</v>
      </c>
      <c r="X234" s="50">
        <f t="shared" si="139"/>
        <v>9.936741449062156</v>
      </c>
      <c r="Y234" s="50">
        <f t="shared" si="139"/>
        <v>8.0353576485033766</v>
      </c>
      <c r="Z234" s="50">
        <f t="shared" si="139"/>
        <v>6.8149371718482676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</row>
    <row r="245" spans="1:32" ht="20.25" hidden="1" customHeight="1" x14ac:dyDescent="0.25">
      <c r="A245" s="188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4457</v>
      </c>
      <c r="F270" s="153">
        <f t="shared" ref="F270:Z270" si="140">F20-F269</f>
        <v>0</v>
      </c>
      <c r="G270" s="153">
        <f t="shared" si="140"/>
        <v>887</v>
      </c>
      <c r="H270" s="153">
        <f t="shared" si="140"/>
        <v>2868</v>
      </c>
      <c r="I270" s="153">
        <f t="shared" si="140"/>
        <v>0</v>
      </c>
      <c r="J270" s="153">
        <f t="shared" si="140"/>
        <v>0</v>
      </c>
      <c r="K270" s="153">
        <f t="shared" si="140"/>
        <v>151</v>
      </c>
      <c r="L270" s="153">
        <f t="shared" si="140"/>
        <v>0</v>
      </c>
      <c r="M270" s="153">
        <f t="shared" si="140"/>
        <v>286</v>
      </c>
      <c r="N270" s="153">
        <f t="shared" si="140"/>
        <v>0</v>
      </c>
      <c r="O270" s="153">
        <f t="shared" si="140"/>
        <v>0</v>
      </c>
      <c r="P270" s="153">
        <f t="shared" si="140"/>
        <v>213</v>
      </c>
      <c r="Q270" s="153">
        <f t="shared" si="140"/>
        <v>0</v>
      </c>
      <c r="R270" s="153">
        <f t="shared" si="140"/>
        <v>144</v>
      </c>
      <c r="S270" s="153">
        <f t="shared" si="140"/>
        <v>-9</v>
      </c>
      <c r="T270" s="153">
        <f t="shared" si="140"/>
        <v>150</v>
      </c>
      <c r="U270" s="153">
        <f t="shared" si="140"/>
        <v>314</v>
      </c>
      <c r="V270" s="153">
        <f t="shared" si="140"/>
        <v>18</v>
      </c>
      <c r="W270" s="153">
        <f t="shared" si="140"/>
        <v>-540</v>
      </c>
      <c r="X270" s="153">
        <f t="shared" si="140"/>
        <v>-44</v>
      </c>
      <c r="Y270" s="153">
        <f t="shared" si="140"/>
        <v>0</v>
      </c>
      <c r="Z270" s="153">
        <f t="shared" si="140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1">B42/$C42</f>
        <v>1.2368208083313121</v>
      </c>
      <c r="C274" s="156">
        <f t="shared" si="141"/>
        <v>1</v>
      </c>
      <c r="D274" s="156">
        <f t="shared" si="141"/>
        <v>4.5821114369501466E-6</v>
      </c>
      <c r="E274" s="156">
        <f t="shared" si="141"/>
        <v>1.1901226619756943E-4</v>
      </c>
      <c r="F274" s="157">
        <f t="shared" si="141"/>
        <v>6.8160025026579404E-2</v>
      </c>
      <c r="G274" s="157">
        <f t="shared" si="141"/>
        <v>3.644608971031281E-2</v>
      </c>
      <c r="H274" s="157">
        <f t="shared" si="141"/>
        <v>8.0843332252777525E-2</v>
      </c>
      <c r="I274" s="157">
        <f t="shared" si="141"/>
        <v>5.3045467219488093E-2</v>
      </c>
      <c r="J274" s="157">
        <f t="shared" si="141"/>
        <v>2.9554712772396408E-2</v>
      </c>
      <c r="K274" s="157">
        <f t="shared" si="141"/>
        <v>7.1520704733967919E-2</v>
      </c>
      <c r="L274" s="157">
        <f t="shared" si="141"/>
        <v>3.4337872423384437E-2</v>
      </c>
      <c r="M274" s="157">
        <f t="shared" si="141"/>
        <v>5.4598293930827803E-2</v>
      </c>
      <c r="N274" s="157">
        <f t="shared" si="141"/>
        <v>4.0141137213208777E-2</v>
      </c>
      <c r="O274" s="157">
        <f t="shared" si="141"/>
        <v>1.6811899413099511E-2</v>
      </c>
      <c r="P274" s="157">
        <f t="shared" si="141"/>
        <v>2.0787475829175461E-2</v>
      </c>
      <c r="Q274" s="157">
        <f t="shared" si="141"/>
        <v>3.8350285969473923E-2</v>
      </c>
      <c r="R274" s="157">
        <f t="shared" si="141"/>
        <v>6.0208872194427505E-2</v>
      </c>
      <c r="S274" s="157">
        <f t="shared" si="141"/>
        <v>5.7454588319569469E-2</v>
      </c>
      <c r="T274" s="157">
        <f t="shared" si="141"/>
        <v>5.9409789835672397E-2</v>
      </c>
      <c r="U274" s="157">
        <f t="shared" si="141"/>
        <v>3.7782994167265507E-2</v>
      </c>
      <c r="V274" s="157">
        <f t="shared" si="141"/>
        <v>4.2039666221598576E-2</v>
      </c>
      <c r="W274" s="157">
        <f t="shared" si="141"/>
        <v>1.9070298845467674E-2</v>
      </c>
      <c r="X274" s="157">
        <f t="shared" si="141"/>
        <v>3.0138439601841632E-2</v>
      </c>
      <c r="Y274" s="157">
        <f t="shared" si="141"/>
        <v>9.9766282578191062E-2</v>
      </c>
      <c r="Z274" s="157">
        <f t="shared" si="141"/>
        <v>4.9531771741274135E-2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45891.600000000006</v>
      </c>
    </row>
    <row r="277" spans="1:27" hidden="1" x14ac:dyDescent="0.25">
      <c r="C277" s="2">
        <f>C276/6000</f>
        <v>7.648600000000001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2">G64/$C64</f>
        <v>1.5833135814173976E-2</v>
      </c>
      <c r="H279" s="157">
        <f t="shared" si="142"/>
        <v>0.1953385478391404</v>
      </c>
      <c r="I279" s="157">
        <f t="shared" si="142"/>
        <v>3.7481235679860947E-2</v>
      </c>
      <c r="J279" s="157">
        <f t="shared" si="142"/>
        <v>1.7760922809512521E-2</v>
      </c>
      <c r="K279" s="157">
        <f t="shared" si="142"/>
        <v>1.978351900134313E-2</v>
      </c>
      <c r="L279" s="157">
        <f t="shared" si="142"/>
        <v>0</v>
      </c>
      <c r="M279" s="157">
        <f t="shared" si="142"/>
        <v>8.8614995654578491E-2</v>
      </c>
      <c r="N279" s="157">
        <f>N64/$C64</f>
        <v>4.1400015801532748E-2</v>
      </c>
      <c r="O279" s="157">
        <f t="shared" si="142"/>
        <v>2.749466698269732E-2</v>
      </c>
      <c r="P279" s="157">
        <f t="shared" si="142"/>
        <v>3.7544441810855651E-2</v>
      </c>
      <c r="Q279" s="157">
        <f t="shared" si="142"/>
        <v>3.6248716125464167E-2</v>
      </c>
      <c r="R279" s="157">
        <f t="shared" si="142"/>
        <v>3.2235126807300306E-2</v>
      </c>
      <c r="S279" s="157">
        <f t="shared" si="142"/>
        <v>7.5531326538674252E-3</v>
      </c>
      <c r="T279" s="157">
        <f>T64/$C64</f>
        <v>4.2126886307971873E-2</v>
      </c>
      <c r="U279" s="157">
        <f>U64/$C64</f>
        <v>8.1061863000711068E-2</v>
      </c>
      <c r="V279" s="157">
        <f t="shared" si="142"/>
        <v>2.8916804930078217E-2</v>
      </c>
      <c r="W279" s="157">
        <f t="shared" si="142"/>
        <v>2.0952832424745202E-2</v>
      </c>
      <c r="X279" s="157">
        <f t="shared" si="142"/>
        <v>2.2817413289089043E-2</v>
      </c>
      <c r="Y279" s="157">
        <f t="shared" si="142"/>
        <v>0.17361144030971004</v>
      </c>
      <c r="Z279" s="157">
        <f t="shared" si="142"/>
        <v>7.3224302757367465E-2</v>
      </c>
      <c r="AA279" s="157">
        <f t="shared" si="142"/>
        <v>0</v>
      </c>
    </row>
    <row r="280" spans="1:27" hidden="1" x14ac:dyDescent="0.25">
      <c r="H280" s="157">
        <f>H70/$C70</f>
        <v>0.27970245884702805</v>
      </c>
      <c r="I280" s="157">
        <f t="shared" ref="I280:Z280" si="143">I70/$C70</f>
        <v>2.9754115297196775E-2</v>
      </c>
      <c r="J280" s="157">
        <f t="shared" si="143"/>
        <v>2.0938081135064398E-2</v>
      </c>
      <c r="K280" s="157">
        <f t="shared" si="143"/>
        <v>2.1351332736414354E-2</v>
      </c>
      <c r="L280" s="157">
        <f t="shared" si="143"/>
        <v>0</v>
      </c>
      <c r="M280" s="157">
        <f t="shared" si="143"/>
        <v>9.0639851229423515E-2</v>
      </c>
      <c r="N280" s="157">
        <f>N70/$C70</f>
        <v>1.3775053378331842E-3</v>
      </c>
      <c r="O280" s="157">
        <f t="shared" si="143"/>
        <v>3.388663131069633E-2</v>
      </c>
      <c r="P280" s="157">
        <f t="shared" si="143"/>
        <v>3.4644259246504577E-2</v>
      </c>
      <c r="Q280" s="157">
        <f t="shared" si="143"/>
        <v>3.5126386114746194E-2</v>
      </c>
      <c r="R280" s="157">
        <f t="shared" si="143"/>
        <v>5.2000826503202702E-2</v>
      </c>
      <c r="S280" s="157">
        <f t="shared" si="143"/>
        <v>5.4411460844410774E-3</v>
      </c>
      <c r="T280" s="157">
        <f t="shared" si="143"/>
        <v>1.7632068324264758E-2</v>
      </c>
      <c r="U280" s="157">
        <f t="shared" si="143"/>
        <v>5.6477718851160544E-3</v>
      </c>
      <c r="V280" s="157">
        <f t="shared" si="143"/>
        <v>1.9353949996556236E-2</v>
      </c>
      <c r="W280" s="157">
        <f t="shared" si="143"/>
        <v>2.7550106756663684E-3</v>
      </c>
      <c r="X280" s="157">
        <f t="shared" si="143"/>
        <v>1.377505337833184E-2</v>
      </c>
      <c r="Y280" s="157">
        <f t="shared" si="143"/>
        <v>0.25979750671533852</v>
      </c>
      <c r="Z280" s="157">
        <f t="shared" si="143"/>
        <v>6.818651422274262E-2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9" spans="1:31" s="170" customFormat="1" x14ac:dyDescent="0.25">
      <c r="A289" s="167"/>
      <c r="B289" s="168"/>
      <c r="C289" s="168"/>
      <c r="D289" s="168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>
        <f t="shared" ref="AA289" si="144">AA41-AA20</f>
        <v>0</v>
      </c>
      <c r="AD289" s="171"/>
      <c r="AE289" s="171"/>
    </row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8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2024-05-27T04:45:05Z</cp:lastPrinted>
  <dcterms:created xsi:type="dcterms:W3CDTF">2017-06-08T05:54:08Z</dcterms:created>
  <dcterms:modified xsi:type="dcterms:W3CDTF">2024-05-28T10:08:49Z</dcterms:modified>
</cp:coreProperties>
</file>