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190" yWindow="255" windowWidth="14805" windowHeight="8010"/>
  </bookViews>
  <sheets>
    <sheet name="Дорожный фонд" sheetId="2" r:id="rId1"/>
  </sheets>
  <definedNames>
    <definedName name="_xlnm.Print_Area" localSheetId="0">'Дорожный фонд'!$A$1:$D$63</definedName>
  </definedNames>
  <calcPr calcId="124519"/>
</workbook>
</file>

<file path=xl/calcChain.xml><?xml version="1.0" encoding="utf-8"?>
<calcChain xmlns="http://schemas.openxmlformats.org/spreadsheetml/2006/main">
  <c r="C62" i="2"/>
  <c r="B62"/>
  <c r="C63"/>
  <c r="B63"/>
  <c r="C61"/>
  <c r="B61"/>
  <c r="C58"/>
  <c r="B58"/>
  <c r="C57"/>
  <c r="B57"/>
  <c r="C56"/>
  <c r="B56"/>
  <c r="D57" l="1"/>
  <c r="D56"/>
  <c r="B9" l="1"/>
  <c r="D8"/>
  <c r="C22" l="1"/>
  <c r="B22"/>
  <c r="D54" l="1"/>
  <c r="D50"/>
  <c r="D46"/>
  <c r="D45"/>
  <c r="D42"/>
  <c r="D41"/>
  <c r="D38"/>
  <c r="D37"/>
  <c r="D34"/>
  <c r="D33"/>
  <c r="D30"/>
  <c r="D29"/>
  <c r="D7"/>
  <c r="D10"/>
  <c r="D11"/>
  <c r="D6"/>
  <c r="C17"/>
  <c r="B17"/>
  <c r="C27"/>
  <c r="B27"/>
  <c r="C31"/>
  <c r="B31"/>
  <c r="C35"/>
  <c r="B35"/>
  <c r="C39"/>
  <c r="B39"/>
  <c r="B55" s="1"/>
  <c r="C43"/>
  <c r="B43"/>
  <c r="C47"/>
  <c r="B47"/>
  <c r="C51"/>
  <c r="B51"/>
  <c r="C9"/>
  <c r="C5"/>
  <c r="B5"/>
  <c r="B15" s="1"/>
  <c r="B59" l="1"/>
  <c r="C55"/>
  <c r="C15"/>
  <c r="D51"/>
  <c r="D9"/>
  <c r="D5"/>
  <c r="D39"/>
  <c r="D35"/>
  <c r="D31"/>
  <c r="D27"/>
  <c r="D47"/>
  <c r="D43"/>
  <c r="C59" l="1"/>
  <c r="D55"/>
  <c r="D15"/>
</calcChain>
</file>

<file path=xl/sharedStrings.xml><?xml version="1.0" encoding="utf-8"?>
<sst xmlns="http://schemas.openxmlformats.org/spreadsheetml/2006/main" count="65" uniqueCount="33">
  <si>
    <t>Наименование показателя</t>
  </si>
  <si>
    <t>Доходы</t>
  </si>
  <si>
    <t>Итого доходов</t>
  </si>
  <si>
    <t>Расходы</t>
  </si>
  <si>
    <t>Итого расходов</t>
  </si>
  <si>
    <t>Исполнено, %</t>
  </si>
  <si>
    <t>2. За счет безвозмездных поступлений</t>
  </si>
  <si>
    <t>1. За счет собственных доходов</t>
  </si>
  <si>
    <t>Налоги   на товары   (работы, услуги), реализуемые на территории Российской Федерации</t>
  </si>
  <si>
    <t>Транспортный налог</t>
  </si>
  <si>
    <t>Прочие неналоговые доходы (инициативные платежи, зачисляемые в бюджеты муниципальных округов)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</si>
  <si>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</si>
  <si>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 бюджетам муниципальных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</si>
  <si>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</si>
  <si>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1.Реализация инициативных проектов</t>
  </si>
  <si>
    <t>республиканский бюджет Чувашской Республики</t>
  </si>
  <si>
    <t xml:space="preserve">в т. ч. </t>
  </si>
  <si>
    <t>средства населения</t>
  </si>
  <si>
    <t>бюджет Козловского муниципального округа Чувашской Республики</t>
  </si>
  <si>
    <t>План на 2024 год, рублей</t>
  </si>
  <si>
    <t>2.Благоустройство сельских территорий</t>
  </si>
  <si>
    <t>3.Капитальный ремонт и ремонт автомобильных дорог общего пользования местного значения вне границ населенных пунктов в границах муниципального округа</t>
  </si>
  <si>
    <t>4.Содержание автомобильных дорог общего пользования местного значения вне границ населенных пунктов в границах муниципального округа</t>
  </si>
  <si>
    <t>5.Капитальный ремонт и ремонт автомобильных дорог общего пользования местного значения в границах населенных пунктов поселения</t>
  </si>
  <si>
    <t>6.Содержание автомобильных дорог общего пользования местного значения в границах населенных пунктов поселения</t>
  </si>
  <si>
    <t>7.Капитальный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</si>
  <si>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8.Организация и обеспечение безопасности дорожного движения</t>
  </si>
  <si>
    <t>9.Обустройство и совершенствование опасных участков улично-дорожной сети городов и сельских населенных пунктов</t>
  </si>
  <si>
    <t>3. Неиспользованный свободный остаток средств дорожного фонда Козловского муниципального округа Чувашской Республики на 01.01.2024</t>
  </si>
  <si>
    <t>из них за счет средств населения по инициативным проектам 2023 года, подлежащие возврату</t>
  </si>
  <si>
    <t>Отчет об использовании средств Дорожного фонда 
Козловского муниципального округа Чувашской Республики 
за 2024 год</t>
  </si>
  <si>
    <t>Фактическое исполнение за 2024  год, 
тыс. рублей</t>
  </si>
  <si>
    <t>Остатки средств дорожного фонда на 01.01.2025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</si>
</sst>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2">
      <alignment horizontal="left" wrapText="1" indent="2"/>
    </xf>
    <xf numFmtId="49" fontId="5" fillId="0" borderId="3">
      <alignment horizontal="center"/>
    </xf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0" fillId="0" borderId="1" xfId="0" applyFont="1" applyBorder="1"/>
    <xf numFmtId="2" fontId="4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</cellXfs>
  <cellStyles count="3">
    <cellStyle name="xl31" xfId="1"/>
    <cellStyle name="xl43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3"/>
  <sheetViews>
    <sheetView tabSelected="1" view="pageBreakPreview" topLeftCell="A46" zoomScaleSheetLayoutView="100" workbookViewId="0">
      <selection activeCell="C66" sqref="C66"/>
    </sheetView>
  </sheetViews>
  <sheetFormatPr defaultRowHeight="15"/>
  <cols>
    <col min="1" max="1" width="49.42578125" customWidth="1"/>
    <col min="2" max="2" width="15" customWidth="1"/>
    <col min="3" max="3" width="19" customWidth="1"/>
    <col min="4" max="4" width="13.140625" customWidth="1"/>
  </cols>
  <sheetData>
    <row r="1" spans="1:4" ht="61.5" customHeight="1">
      <c r="A1" s="28" t="s">
        <v>30</v>
      </c>
      <c r="B1" s="28"/>
      <c r="C1" s="28"/>
      <c r="D1" s="28"/>
    </row>
    <row r="2" spans="1:4">
      <c r="D2" s="2"/>
    </row>
    <row r="3" spans="1:4" ht="81" customHeight="1">
      <c r="A3" s="3" t="s">
        <v>0</v>
      </c>
      <c r="B3" s="1" t="s">
        <v>19</v>
      </c>
      <c r="C3" s="1" t="s">
        <v>31</v>
      </c>
      <c r="D3" s="1" t="s">
        <v>5</v>
      </c>
    </row>
    <row r="4" spans="1:4" ht="15.75">
      <c r="A4" s="3" t="s">
        <v>1</v>
      </c>
      <c r="B4" s="3"/>
      <c r="C4" s="3"/>
      <c r="D4" s="3"/>
    </row>
    <row r="5" spans="1:4" ht="15.75">
      <c r="A5" s="7" t="s">
        <v>7</v>
      </c>
      <c r="B5" s="11">
        <f>SUM(B6:B8)</f>
        <v>18616359.879999999</v>
      </c>
      <c r="C5" s="11">
        <f>SUM(C6:C8)</f>
        <v>19703243.390000001</v>
      </c>
      <c r="D5" s="9">
        <f>C5/B5%</f>
        <v>105.83832455434893</v>
      </c>
    </row>
    <row r="6" spans="1:4" ht="47.25" customHeight="1">
      <c r="A6" s="25" t="s">
        <v>8</v>
      </c>
      <c r="B6" s="19">
        <v>14641400</v>
      </c>
      <c r="C6" s="19">
        <v>15705470.5</v>
      </c>
      <c r="D6" s="12">
        <f>C6/B6%</f>
        <v>107.26754613629844</v>
      </c>
    </row>
    <row r="7" spans="1:4" ht="15.75">
      <c r="A7" s="25" t="s">
        <v>9</v>
      </c>
      <c r="B7" s="19">
        <v>1640000</v>
      </c>
      <c r="C7" s="19">
        <v>1662812.3</v>
      </c>
      <c r="D7" s="12">
        <f t="shared" ref="D7:D15" si="0">C7/B7%</f>
        <v>101.39099390243902</v>
      </c>
    </row>
    <row r="8" spans="1:4" ht="48.75" customHeight="1">
      <c r="A8" s="25" t="s">
        <v>10</v>
      </c>
      <c r="B8" s="19">
        <v>2334959.88</v>
      </c>
      <c r="C8" s="19">
        <v>2334960.59</v>
      </c>
      <c r="D8" s="12">
        <f t="shared" si="0"/>
        <v>100.00003040737471</v>
      </c>
    </row>
    <row r="9" spans="1:4" ht="17.25" customHeight="1">
      <c r="A9" s="8" t="s">
        <v>6</v>
      </c>
      <c r="B9" s="18">
        <f>SUM(B10:B12)</f>
        <v>79863449.010000005</v>
      </c>
      <c r="C9" s="18">
        <f>SUM(C10:C12)</f>
        <v>79813817.010000005</v>
      </c>
      <c r="D9" s="13">
        <f t="shared" si="0"/>
        <v>99.93785392364687</v>
      </c>
    </row>
    <row r="10" spans="1:4" ht="113.25" customHeight="1">
      <c r="A10" s="26" t="s">
        <v>11</v>
      </c>
      <c r="B10" s="19">
        <v>33576723.700000003</v>
      </c>
      <c r="C10" s="19">
        <v>33527091.699999999</v>
      </c>
      <c r="D10" s="12">
        <f t="shared" si="0"/>
        <v>99.85218331471691</v>
      </c>
    </row>
    <row r="11" spans="1:4" ht="31.5">
      <c r="A11" s="26" t="s">
        <v>12</v>
      </c>
      <c r="B11" s="19">
        <v>46286725.310000002</v>
      </c>
      <c r="C11" s="19">
        <v>46286725.310000002</v>
      </c>
      <c r="D11" s="12">
        <f t="shared" si="0"/>
        <v>100</v>
      </c>
    </row>
    <row r="12" spans="1:4" ht="63" customHeight="1">
      <c r="A12" s="26" t="s">
        <v>13</v>
      </c>
      <c r="B12" s="19">
        <v>0</v>
      </c>
      <c r="C12" s="19">
        <v>0</v>
      </c>
      <c r="D12" s="12">
        <v>0</v>
      </c>
    </row>
    <row r="13" spans="1:4" ht="64.5" customHeight="1">
      <c r="A13" s="24" t="s">
        <v>28</v>
      </c>
      <c r="B13" s="18">
        <v>3514200.85</v>
      </c>
      <c r="C13" s="18">
        <v>3514200.85</v>
      </c>
      <c r="D13" s="13">
        <v>0</v>
      </c>
    </row>
    <row r="14" spans="1:4" ht="47.25">
      <c r="A14" s="6" t="s">
        <v>29</v>
      </c>
      <c r="B14" s="19">
        <v>1188.27</v>
      </c>
      <c r="C14" s="19">
        <v>1188.27</v>
      </c>
      <c r="D14" s="12">
        <v>0</v>
      </c>
    </row>
    <row r="15" spans="1:4" ht="15.75">
      <c r="A15" s="4" t="s">
        <v>2</v>
      </c>
      <c r="B15" s="11">
        <f>B5+B9+B13</f>
        <v>101994009.73999999</v>
      </c>
      <c r="C15" s="11">
        <f>C5+C9+C13</f>
        <v>103031261.25</v>
      </c>
      <c r="D15" s="9">
        <f t="shared" si="0"/>
        <v>101.0169729699265</v>
      </c>
    </row>
    <row r="16" spans="1:4" ht="15.75">
      <c r="A16" s="3" t="s">
        <v>3</v>
      </c>
      <c r="B16" s="3"/>
      <c r="C16" s="3"/>
      <c r="D16" s="3"/>
    </row>
    <row r="17" spans="1:4" ht="19.5" customHeight="1">
      <c r="A17" s="8" t="s">
        <v>14</v>
      </c>
      <c r="B17" s="16">
        <f>SUM(B19:B21)</f>
        <v>30201525.049999997</v>
      </c>
      <c r="C17" s="16">
        <f>SUM(C19:C21)</f>
        <v>23349590.77</v>
      </c>
      <c r="D17" s="21">
        <v>0</v>
      </c>
    </row>
    <row r="18" spans="1:4" ht="15.75">
      <c r="A18" s="10" t="s">
        <v>16</v>
      </c>
      <c r="B18" s="5"/>
      <c r="C18" s="5"/>
      <c r="D18" s="9"/>
    </row>
    <row r="19" spans="1:4" ht="21.75" customHeight="1">
      <c r="A19" s="10" t="s">
        <v>15</v>
      </c>
      <c r="B19" s="17">
        <v>25531605.309999999</v>
      </c>
      <c r="C19" s="17">
        <v>18679671.030000001</v>
      </c>
      <c r="D19" s="20">
        <v>0</v>
      </c>
    </row>
    <row r="20" spans="1:4" ht="33" customHeight="1">
      <c r="A20" s="10" t="s">
        <v>18</v>
      </c>
      <c r="B20" s="17">
        <v>2334959.86</v>
      </c>
      <c r="C20" s="17">
        <v>2334959.86</v>
      </c>
      <c r="D20" s="20">
        <v>0</v>
      </c>
    </row>
    <row r="21" spans="1:4" ht="15.75">
      <c r="A21" s="10" t="s">
        <v>17</v>
      </c>
      <c r="B21" s="15">
        <v>2334959.88</v>
      </c>
      <c r="C21" s="15">
        <v>2334959.88</v>
      </c>
      <c r="D21" s="20">
        <v>0</v>
      </c>
    </row>
    <row r="22" spans="1:4" ht="20.25" customHeight="1">
      <c r="A22" s="8" t="s">
        <v>20</v>
      </c>
      <c r="B22" s="16">
        <f>SUM(B24:B26)</f>
        <v>0</v>
      </c>
      <c r="C22" s="16">
        <f>SUM(C24:C26)</f>
        <v>0</v>
      </c>
      <c r="D22" s="21">
        <v>0</v>
      </c>
    </row>
    <row r="23" spans="1:4" ht="15.75">
      <c r="A23" s="10" t="s">
        <v>16</v>
      </c>
      <c r="B23" s="5"/>
      <c r="C23" s="5"/>
      <c r="D23" s="9"/>
    </row>
    <row r="24" spans="1:4" ht="20.25" customHeight="1">
      <c r="A24" s="10" t="s">
        <v>15</v>
      </c>
      <c r="B24" s="17">
        <v>0</v>
      </c>
      <c r="C24" s="17">
        <v>0</v>
      </c>
      <c r="D24" s="20">
        <v>0</v>
      </c>
    </row>
    <row r="25" spans="1:4" ht="36" customHeight="1">
      <c r="A25" s="10" t="s">
        <v>18</v>
      </c>
      <c r="B25" s="17">
        <v>0</v>
      </c>
      <c r="C25" s="17">
        <v>0</v>
      </c>
      <c r="D25" s="20">
        <v>0</v>
      </c>
    </row>
    <row r="26" spans="1:4" ht="15.75">
      <c r="A26" s="10" t="s">
        <v>17</v>
      </c>
      <c r="B26" s="15">
        <v>0</v>
      </c>
      <c r="C26" s="15">
        <v>0</v>
      </c>
      <c r="D26" s="20">
        <v>0</v>
      </c>
    </row>
    <row r="27" spans="1:4" ht="63.75" customHeight="1">
      <c r="A27" s="27" t="s">
        <v>21</v>
      </c>
      <c r="B27" s="16">
        <f>B29+B30</f>
        <v>20175248.940000001</v>
      </c>
      <c r="C27" s="16">
        <f>C29+C30</f>
        <v>20122448.940000001</v>
      </c>
      <c r="D27" s="21">
        <f t="shared" ref="D27:D47" si="1">C27/B27%</f>
        <v>99.738293192034334</v>
      </c>
    </row>
    <row r="28" spans="1:4" ht="15.75">
      <c r="A28" s="10" t="s">
        <v>16</v>
      </c>
      <c r="B28" s="5"/>
      <c r="C28" s="5"/>
      <c r="D28" s="9"/>
    </row>
    <row r="29" spans="1:4" ht="20.25" customHeight="1">
      <c r="A29" s="10" t="s">
        <v>15</v>
      </c>
      <c r="B29" s="17">
        <v>17173000</v>
      </c>
      <c r="C29" s="17">
        <v>17123368</v>
      </c>
      <c r="D29" s="20">
        <f t="shared" si="1"/>
        <v>99.710988179118388</v>
      </c>
    </row>
    <row r="30" spans="1:4" ht="33.75" customHeight="1">
      <c r="A30" s="10" t="s">
        <v>18</v>
      </c>
      <c r="B30" s="17">
        <v>3002248.94</v>
      </c>
      <c r="C30" s="17">
        <v>2999080.94</v>
      </c>
      <c r="D30" s="20">
        <f t="shared" si="1"/>
        <v>99.894479103388406</v>
      </c>
    </row>
    <row r="31" spans="1:4" ht="66" customHeight="1">
      <c r="A31" s="8" t="s">
        <v>22</v>
      </c>
      <c r="B31" s="16">
        <f>B33+B34</f>
        <v>19281274.469999999</v>
      </c>
      <c r="C31" s="16">
        <f>C33+C34</f>
        <v>18255288.329999998</v>
      </c>
      <c r="D31" s="21">
        <f t="shared" si="1"/>
        <v>94.678846869814819</v>
      </c>
    </row>
    <row r="32" spans="1:4" ht="15.75">
      <c r="A32" s="10" t="s">
        <v>16</v>
      </c>
      <c r="B32" s="5"/>
      <c r="C32" s="5"/>
      <c r="D32" s="9"/>
    </row>
    <row r="33" spans="1:4" ht="19.5" customHeight="1">
      <c r="A33" s="10" t="s">
        <v>15</v>
      </c>
      <c r="B33" s="17">
        <v>15932600</v>
      </c>
      <c r="C33" s="17">
        <v>15932600</v>
      </c>
      <c r="D33" s="20">
        <f t="shared" si="1"/>
        <v>100</v>
      </c>
    </row>
    <row r="34" spans="1:4" ht="36.75" customHeight="1">
      <c r="A34" s="10" t="s">
        <v>18</v>
      </c>
      <c r="B34" s="17">
        <v>3348674.47</v>
      </c>
      <c r="C34" s="17">
        <v>2322688.33</v>
      </c>
      <c r="D34" s="20">
        <f t="shared" si="1"/>
        <v>69.361424970041952</v>
      </c>
    </row>
    <row r="35" spans="1:4" ht="68.25" customHeight="1">
      <c r="A35" s="8" t="s">
        <v>23</v>
      </c>
      <c r="B35" s="16">
        <f>B37+B38</f>
        <v>17578961.16</v>
      </c>
      <c r="C35" s="16">
        <f>C37+C38</f>
        <v>17578961.16</v>
      </c>
      <c r="D35" s="21">
        <f t="shared" si="1"/>
        <v>100</v>
      </c>
    </row>
    <row r="36" spans="1:4" ht="15.75">
      <c r="A36" s="10" t="s">
        <v>16</v>
      </c>
      <c r="B36" s="5"/>
      <c r="C36" s="5"/>
      <c r="D36" s="9"/>
    </row>
    <row r="37" spans="1:4" ht="18" customHeight="1">
      <c r="A37" s="10" t="s">
        <v>15</v>
      </c>
      <c r="B37" s="17">
        <v>14557023.699999999</v>
      </c>
      <c r="C37" s="17">
        <v>14557023.699999999</v>
      </c>
      <c r="D37" s="20">
        <f t="shared" si="1"/>
        <v>100</v>
      </c>
    </row>
    <row r="38" spans="1:4" ht="32.25" customHeight="1">
      <c r="A38" s="10" t="s">
        <v>18</v>
      </c>
      <c r="B38" s="17">
        <v>3021937.46</v>
      </c>
      <c r="C38" s="17">
        <v>3021937.46</v>
      </c>
      <c r="D38" s="20">
        <f t="shared" si="1"/>
        <v>100</v>
      </c>
    </row>
    <row r="39" spans="1:4" ht="49.5" customHeight="1">
      <c r="A39" s="8" t="s">
        <v>24</v>
      </c>
      <c r="B39" s="16">
        <f>B41+B42</f>
        <v>12511237.379999999</v>
      </c>
      <c r="C39" s="16">
        <f>C41+C42</f>
        <v>12346247.309999999</v>
      </c>
      <c r="D39" s="21">
        <f t="shared" si="1"/>
        <v>98.681264970131991</v>
      </c>
    </row>
    <row r="40" spans="1:4" ht="15.75">
      <c r="A40" s="10" t="s">
        <v>16</v>
      </c>
      <c r="B40" s="5"/>
      <c r="C40" s="5"/>
      <c r="D40" s="9"/>
    </row>
    <row r="41" spans="1:4" ht="21" customHeight="1">
      <c r="A41" s="10" t="s">
        <v>15</v>
      </c>
      <c r="B41" s="17">
        <v>4822520</v>
      </c>
      <c r="C41" s="17">
        <v>4822520</v>
      </c>
      <c r="D41" s="20">
        <f t="shared" si="1"/>
        <v>100</v>
      </c>
    </row>
    <row r="42" spans="1:4" ht="35.25" customHeight="1">
      <c r="A42" s="10" t="s">
        <v>18</v>
      </c>
      <c r="B42" s="17">
        <v>7688717.3799999999</v>
      </c>
      <c r="C42" s="17">
        <v>7523727.3099999996</v>
      </c>
      <c r="D42" s="20">
        <f t="shared" si="1"/>
        <v>97.854127524193103</v>
      </c>
    </row>
    <row r="43" spans="1:4" ht="64.5" customHeight="1">
      <c r="A43" s="8" t="s">
        <v>25</v>
      </c>
      <c r="B43" s="16">
        <f>B45+B46</f>
        <v>1964574.47</v>
      </c>
      <c r="C43" s="16">
        <f>C45+C46</f>
        <v>1964574.47</v>
      </c>
      <c r="D43" s="21">
        <f t="shared" si="1"/>
        <v>100</v>
      </c>
    </row>
    <row r="44" spans="1:4" ht="15.75">
      <c r="A44" s="10" t="s">
        <v>16</v>
      </c>
      <c r="B44" s="5"/>
      <c r="C44" s="5"/>
      <c r="D44" s="9"/>
    </row>
    <row r="45" spans="1:4" ht="21" customHeight="1">
      <c r="A45" s="10" t="s">
        <v>15</v>
      </c>
      <c r="B45" s="17">
        <v>1846700</v>
      </c>
      <c r="C45" s="17">
        <v>1846700</v>
      </c>
      <c r="D45" s="20">
        <f t="shared" si="1"/>
        <v>100</v>
      </c>
    </row>
    <row r="46" spans="1:4" ht="31.5" customHeight="1">
      <c r="A46" s="10" t="s">
        <v>18</v>
      </c>
      <c r="B46" s="17">
        <v>117874.47</v>
      </c>
      <c r="C46" s="17">
        <v>117874.47</v>
      </c>
      <c r="D46" s="20">
        <f t="shared" si="1"/>
        <v>100</v>
      </c>
    </row>
    <row r="47" spans="1:4" ht="31.5" customHeight="1">
      <c r="A47" s="27" t="s">
        <v>26</v>
      </c>
      <c r="B47" s="16">
        <f>B49+B50</f>
        <v>30000</v>
      </c>
      <c r="C47" s="16">
        <f>C49+C50</f>
        <v>28130</v>
      </c>
      <c r="D47" s="21">
        <f t="shared" si="1"/>
        <v>93.766666666666666</v>
      </c>
    </row>
    <row r="48" spans="1:4" ht="15.75">
      <c r="A48" s="10" t="s">
        <v>16</v>
      </c>
      <c r="B48" s="5"/>
      <c r="C48" s="5"/>
      <c r="D48" s="9"/>
    </row>
    <row r="49" spans="1:4" ht="18.75" customHeight="1">
      <c r="A49" s="10" t="s">
        <v>15</v>
      </c>
      <c r="B49" s="14">
        <v>0</v>
      </c>
      <c r="C49" s="14">
        <v>0</v>
      </c>
      <c r="D49" s="12">
        <v>0</v>
      </c>
    </row>
    <row r="50" spans="1:4" ht="18.75" customHeight="1">
      <c r="A50" s="10" t="s">
        <v>18</v>
      </c>
      <c r="B50" s="17">
        <v>30000</v>
      </c>
      <c r="C50" s="17">
        <v>28130</v>
      </c>
      <c r="D50" s="20">
        <f t="shared" ref="D50:D51" si="2">C50/B50%</f>
        <v>93.766666666666666</v>
      </c>
    </row>
    <row r="51" spans="1:4" ht="48.75" customHeight="1">
      <c r="A51" s="8" t="s">
        <v>27</v>
      </c>
      <c r="B51" s="16">
        <f>B53+B54</f>
        <v>250000</v>
      </c>
      <c r="C51" s="16">
        <f>C53+C54</f>
        <v>242449</v>
      </c>
      <c r="D51" s="21">
        <f t="shared" si="2"/>
        <v>96.979600000000005</v>
      </c>
    </row>
    <row r="52" spans="1:4" ht="15.75">
      <c r="A52" s="10" t="s">
        <v>16</v>
      </c>
      <c r="B52" s="5"/>
      <c r="C52" s="5"/>
      <c r="D52" s="9"/>
    </row>
    <row r="53" spans="1:4" ht="16.5" customHeight="1">
      <c r="A53" s="10" t="s">
        <v>15</v>
      </c>
      <c r="B53" s="14">
        <v>0</v>
      </c>
      <c r="C53" s="14">
        <v>0</v>
      </c>
      <c r="D53" s="12">
        <v>0</v>
      </c>
    </row>
    <row r="54" spans="1:4" ht="16.5" customHeight="1">
      <c r="A54" s="10" t="s">
        <v>18</v>
      </c>
      <c r="B54" s="17">
        <v>250000</v>
      </c>
      <c r="C54" s="17">
        <v>242449</v>
      </c>
      <c r="D54" s="20">
        <f t="shared" ref="D54:D57" si="3">C54/B54%</f>
        <v>96.979600000000005</v>
      </c>
    </row>
    <row r="55" spans="1:4" ht="15.75">
      <c r="A55" s="4" t="s">
        <v>4</v>
      </c>
      <c r="B55" s="16">
        <f>B17+B27+B31+B35+B39+B43+B47+B51+B22</f>
        <v>101992821.46999998</v>
      </c>
      <c r="C55" s="16">
        <f>C17+C27+C31+C35+C39+C43+C47+C51+C22</f>
        <v>93887689.980000004</v>
      </c>
      <c r="D55" s="21">
        <f t="shared" si="3"/>
        <v>92.053233381347312</v>
      </c>
    </row>
    <row r="56" spans="1:4" ht="18" customHeight="1">
      <c r="A56" s="10" t="s">
        <v>15</v>
      </c>
      <c r="B56" s="17">
        <f>B19+B24+B29+B33+B37+B41+B45+B49+B53</f>
        <v>79863449.010000005</v>
      </c>
      <c r="C56" s="17">
        <f>C19+C24+C29+C33+C37+C41+C45+C49+C53</f>
        <v>72961882.730000004</v>
      </c>
      <c r="D56" s="20">
        <f t="shared" si="3"/>
        <v>91.358291727250815</v>
      </c>
    </row>
    <row r="57" spans="1:4" ht="32.25" customHeight="1">
      <c r="A57" s="10" t="s">
        <v>18</v>
      </c>
      <c r="B57" s="17">
        <f>B20+B25+B30+B34+B38+B42+B46+B50+B54</f>
        <v>19794412.579999998</v>
      </c>
      <c r="C57" s="17">
        <f>C20+C25+C30+C34+C38+C42+C46+C50+C54</f>
        <v>18590847.369999997</v>
      </c>
      <c r="D57" s="20">
        <f t="shared" si="3"/>
        <v>93.919672002714208</v>
      </c>
    </row>
    <row r="58" spans="1:4" ht="15.75">
      <c r="A58" s="10" t="s">
        <v>17</v>
      </c>
      <c r="B58" s="15">
        <f>B21</f>
        <v>2334959.88</v>
      </c>
      <c r="C58" s="15">
        <f>C21</f>
        <v>2334959.88</v>
      </c>
      <c r="D58" s="20">
        <v>0</v>
      </c>
    </row>
    <row r="59" spans="1:4" ht="31.5">
      <c r="A59" s="8" t="s">
        <v>32</v>
      </c>
      <c r="B59" s="16">
        <f>B15-B55</f>
        <v>1188.2700000107288</v>
      </c>
      <c r="C59" s="16">
        <f>C15-C55</f>
        <v>9143571.2699999958</v>
      </c>
      <c r="D59" s="23"/>
    </row>
    <row r="60" spans="1:4" ht="15.75">
      <c r="A60" s="10" t="s">
        <v>16</v>
      </c>
      <c r="B60" s="5"/>
      <c r="C60" s="5"/>
      <c r="D60" s="9"/>
    </row>
    <row r="61" spans="1:4" ht="17.25" customHeight="1">
      <c r="A61" s="22" t="s">
        <v>15</v>
      </c>
      <c r="B61" s="17">
        <f>B9-B56</f>
        <v>0</v>
      </c>
      <c r="C61" s="17">
        <f>C9-C56</f>
        <v>6851934.2800000012</v>
      </c>
      <c r="D61" s="20"/>
    </row>
    <row r="62" spans="1:4" ht="17.25" customHeight="1">
      <c r="A62" s="10" t="s">
        <v>18</v>
      </c>
      <c r="B62" s="17">
        <f>B6+B7+B13-B14-B57</f>
        <v>0</v>
      </c>
      <c r="C62" s="17">
        <f>C6+C7+C13-C14-C57</f>
        <v>2290448.0100000054</v>
      </c>
      <c r="D62" s="20"/>
    </row>
    <row r="63" spans="1:4" ht="15.75">
      <c r="A63" s="10" t="s">
        <v>17</v>
      </c>
      <c r="B63" s="15">
        <f>B14+B8-B58</f>
        <v>1188.2700000000186</v>
      </c>
      <c r="C63" s="15">
        <f>C14+C8-C58</f>
        <v>1188.9799999999814</v>
      </c>
      <c r="D63" s="20"/>
    </row>
  </sheetData>
  <mergeCells count="1">
    <mergeCell ref="A1:D1"/>
  </mergeCells>
  <pageMargins left="1.1811023622047245" right="0" top="0.35433070866141736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Дорожный фонд</vt:lpstr>
      <vt:lpstr>'Дорожный фонд'!Область_печати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2025-01-27T11:20:16Z</dcterms:modified>
</cp:coreProperties>
</file>