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97" i="1" l="1"/>
  <c r="D198" i="1"/>
  <c r="D199" i="1"/>
  <c r="D200" i="1"/>
  <c r="D201" i="1"/>
  <c r="D203" i="1"/>
  <c r="D204" i="1"/>
  <c r="D205" i="1"/>
  <c r="D206" i="1"/>
  <c r="D207" i="1"/>
  <c r="D208" i="1"/>
  <c r="D209" i="1"/>
  <c r="D124" i="1"/>
  <c r="D125" i="1"/>
  <c r="Y128" i="1"/>
  <c r="Y126" i="1"/>
  <c r="W127" i="1"/>
  <c r="W126" i="1"/>
  <c r="Q126" i="1"/>
  <c r="Q127" i="1"/>
  <c r="K126" i="1" l="1"/>
  <c r="K127" i="1"/>
  <c r="S127" i="1" l="1"/>
  <c r="R127" i="1"/>
  <c r="R126" i="1"/>
  <c r="N127" i="1"/>
  <c r="N126" i="1"/>
  <c r="P126" i="1" l="1"/>
  <c r="F126" i="1" l="1"/>
  <c r="F127" i="1"/>
  <c r="C134" i="1" l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O126" i="1"/>
  <c r="V129" i="1"/>
  <c r="V126" i="1"/>
  <c r="B126" i="1" l="1"/>
  <c r="H129" i="1" l="1"/>
  <c r="L127" i="1" l="1"/>
  <c r="L126" i="1"/>
  <c r="X129" i="1" l="1"/>
  <c r="C115" i="1"/>
  <c r="H127" i="1" l="1"/>
  <c r="X128" i="1"/>
  <c r="P127" i="1" l="1"/>
  <c r="U126" i="1" l="1"/>
  <c r="U127" i="1"/>
  <c r="J129" i="1"/>
  <c r="J126" i="1"/>
  <c r="J127" i="1"/>
  <c r="I127" i="1"/>
  <c r="I126" i="1"/>
  <c r="X127" i="1"/>
  <c r="T126" i="1"/>
  <c r="G129" i="1" l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6" i="1"/>
  <c r="C117" i="1"/>
  <c r="C118" i="1"/>
  <c r="C119" i="1"/>
  <c r="C121" i="1"/>
  <c r="C122" i="1"/>
  <c r="C123" i="1"/>
  <c r="C129" i="1" s="1"/>
  <c r="C124" i="1"/>
  <c r="C125" i="1"/>
  <c r="C193" i="1"/>
  <c r="C194" i="1"/>
  <c r="C79" i="1"/>
  <c r="C132" i="1" l="1"/>
  <c r="C127" i="1"/>
  <c r="C128" i="1"/>
  <c r="C131" i="1"/>
  <c r="C126" i="1"/>
  <c r="C130" i="1"/>
  <c r="C196" i="1"/>
  <c r="E62" i="1"/>
  <c r="C133" i="1" l="1"/>
  <c r="D126" i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R190" i="1"/>
  <c r="Y155" i="1" l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C206" i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V170" i="1" l="1"/>
  <c r="I170" i="1" l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F170" i="1" l="1"/>
  <c r="R145" i="1" l="1"/>
  <c r="J173" i="1" l="1"/>
  <c r="B165" i="1" l="1"/>
  <c r="B166" i="1" l="1"/>
  <c r="W170" i="1"/>
  <c r="W155" i="1"/>
  <c r="X170" i="1" l="1"/>
  <c r="H190" i="1" l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H173" i="1" l="1"/>
  <c r="G155" i="1" l="1"/>
  <c r="B155" i="1" l="1"/>
  <c r="M173" i="1" l="1"/>
  <c r="T155" i="1" l="1"/>
  <c r="B173" i="1" l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K155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C208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C200" i="1"/>
  <c r="X185" i="1"/>
  <c r="U182" i="1"/>
  <c r="B182" i="1"/>
  <c r="B179" i="1"/>
  <c r="I173" i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01" i="1" l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<sst xmlns="http://schemas.openxmlformats.org/spreadsheetml/2006/main" count="275" uniqueCount="219">
  <si>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</si>
  <si>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</si>
  <si>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</si>
  <si>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</si>
  <si>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</si>
  <si>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</si>
  <si>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</si>
  <si>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</si>
  <si>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</si>
  <si>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</si>
  <si>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</si>
  <si>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</si>
  <si>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</si>
  <si>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</si>
  <si>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</si>
  <si>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</si>
  <si>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</si>
  <si>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</si>
  <si>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</si>
  <si>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</si>
  <si>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</si>
  <si>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</si>
  <si>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</si>
  <si>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</si>
  <si>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</si>
  <si>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</si>
  <si>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</si>
  <si>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</si>
  <si>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</si>
  <si>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</si>
  <si>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</si>
  <si>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</si>
  <si>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</si>
  <si>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</si>
  <si>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</si>
  <si>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</si>
  <si>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</si>
  <si>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</si>
  <si>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</si>
  <si>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</si>
  <si>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</si>
  <si>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</si>
  <si>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</si>
  <si>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</si>
  <si>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</si>
  <si>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</si>
  <si>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</si>
  <si>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</si>
  <si>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</si>
  <si>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</si>
  <si>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</si>
  <si>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</si>
  <si>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</si>
  <si>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</si>
  <si>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</si>
  <si>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</si>
  <si>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</si>
  <si>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</si>
  <si>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</si>
  <si>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</si>
  <si>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</si>
  <si>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</si>
  <si>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</si>
  <si>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</si>
  <si>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</si>
  <si>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</si>
  <si>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</si>
  <si>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</si>
  <si>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</si>
  <si>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</si>
  <si>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</si>
  <si>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</si>
  <si>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</si>
  <si>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</si>
  <si>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</si>
  <si>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</si>
  <si>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</si>
  <si>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</si>
  <si>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</si>
  <si>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</si>
  <si>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</si>
  <si>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</si>
  <si>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</si>
  <si>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</si>
  <si>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</si>
  <si>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</si>
  <si>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</si>
  <si>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</si>
  <si>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</si>
  <si>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</si>
  <si>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</si>
  <si>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</si>
  <si>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</si>
  <si>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</si>
  <si>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</si>
  <si>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</si>
  <si>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</si>
  <si>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</si>
  <si>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</si>
  <si>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</si>
  <si>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</si>
  <si>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</si>
  <si>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</si>
  <si>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</si>
  <si>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</si>
  <si>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</si>
  <si>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</si>
  <si>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</si>
  <si>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</si>
  <si>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</si>
  <si>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</si>
  <si>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</si>
  <si>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</si>
  <si>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</si>
  <si>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</si>
  <si>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</si>
  <si>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</si>
  <si>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</si>
  <si>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</si>
  <si>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</si>
  <si>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</si>
  <si>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</si>
  <si>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</si>
  <si>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</si>
  <si>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</si>
  <si>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</si>
  <si>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</si>
  <si>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</si>
  <si>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</si>
  <si>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</si>
  <si>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</si>
  <si>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</si>
  <si>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</si>
  <si>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</si>
  <si>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</si>
  <si>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</si>
  <si>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</si>
  <si>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</si>
  <si>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</si>
  <si>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</si>
  <si>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</si>
  <si>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</si>
  <si>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</si>
  <si>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</si>
  <si>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</si>
  <si>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</si>
  <si>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</si>
  <si>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</si>
  <si>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</si>
  <si>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</si>
  <si>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</si>
  <si>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</si>
  <si>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</si>
  <si>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</si>
  <si>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</si>
  <si>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</si>
  <si>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</si>
  <si>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</si>
  <si>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</si>
  <si>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</si>
  <si>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</si>
  <si>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</si>
  <si>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</si>
  <si>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</si>
  <si>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</si>
  <si>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</si>
  <si>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</si>
  <si>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</si>
  <si>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</si>
  <si>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</si>
  <si>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</si>
  <si>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</si>
  <si>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</si>
  <si>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</si>
  <si>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</si>
  <si>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</si>
  <si>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</si>
  <si>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</si>
  <si>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</si>
  <si>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</si>
  <si>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</si>
  <si>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</si>
  <si>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</si>
  <si>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</si>
  <si>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</si>
  <si>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</si>
  <si>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</si>
  <si>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</si>
  <si>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</si>
  <si>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</si>
  <si>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</si>
  <si>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</si>
  <si>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</si>
  <si>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</si>
  <si>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</si>
  <si>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</si>
  <si>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</si>
  <si>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</si>
  <si>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</si>
  <si>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</si>
  <si>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</si>
  <si>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</si>
  <si>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</si>
  <si>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</si>
  <si>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</si>
  <si>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</si>
  <si>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</si>
  <si>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</si>
  <si>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</si>
  <si>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</si>
  <si>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</si>
  <si>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</si>
  <si>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</si>
  <si>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</si>
  <si>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</si>
  <si>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</si>
  <si>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</si>
  <si>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</si>
  <si>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31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</si>
</sst>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0" t="s">
        <v>5</v>
      </c>
      <c r="F5" s="180" t="s">
        <v>6</v>
      </c>
      <c r="G5" s="180" t="s">
        <v>7</v>
      </c>
      <c r="H5" s="180" t="s">
        <v>8</v>
      </c>
      <c r="I5" s="180" t="s">
        <v>9</v>
      </c>
      <c r="J5" s="180" t="s">
        <v>10</v>
      </c>
      <c r="K5" s="180" t="s">
        <v>11</v>
      </c>
      <c r="L5" s="185" t="s">
        <v>12</v>
      </c>
      <c r="M5" s="180" t="s">
        <v>13</v>
      </c>
      <c r="N5" s="180" t="s">
        <v>14</v>
      </c>
      <c r="O5" s="180" t="s">
        <v>15</v>
      </c>
      <c r="P5" s="180" t="s">
        <v>16</v>
      </c>
      <c r="Q5" s="180" t="s">
        <v>17</v>
      </c>
      <c r="R5" s="180" t="s">
        <v>18</v>
      </c>
      <c r="S5" s="180" t="s">
        <v>19</v>
      </c>
      <c r="T5" s="180" t="s">
        <v>20</v>
      </c>
      <c r="U5" s="180" t="s">
        <v>21</v>
      </c>
      <c r="V5" s="180" t="s">
        <v>22</v>
      </c>
      <c r="W5" s="180" t="s">
        <v>23</v>
      </c>
      <c r="X5" s="180" t="s">
        <v>24</v>
      </c>
      <c r="Y5" s="180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1"/>
      <c r="F6" s="181"/>
      <c r="G6" s="181"/>
      <c r="H6" s="181"/>
      <c r="I6" s="181"/>
      <c r="J6" s="181"/>
      <c r="K6" s="181"/>
      <c r="L6" s="186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1041</v>
      </c>
      <c r="C102" s="18">
        <f t="shared" si="23"/>
        <v>17288.8</v>
      </c>
      <c r="D102" s="14"/>
      <c r="E102" s="88">
        <v>1300</v>
      </c>
      <c r="F102" s="88">
        <v>85</v>
      </c>
      <c r="G102" s="88">
        <v>1413</v>
      </c>
      <c r="H102" s="88">
        <v>1036</v>
      </c>
      <c r="I102" s="88">
        <v>449</v>
      </c>
      <c r="J102" s="88">
        <v>755</v>
      </c>
      <c r="K102" s="88">
        <v>373</v>
      </c>
      <c r="L102" s="88">
        <v>523</v>
      </c>
      <c r="M102" s="88">
        <v>1699.3</v>
      </c>
      <c r="N102" s="88">
        <v>87.5</v>
      </c>
      <c r="O102" s="88">
        <v>33</v>
      </c>
      <c r="P102" s="88">
        <v>610</v>
      </c>
      <c r="Q102" s="88">
        <v>696</v>
      </c>
      <c r="R102" s="88">
        <v>267</v>
      </c>
      <c r="S102" s="88">
        <v>1048</v>
      </c>
      <c r="T102" s="88">
        <v>215</v>
      </c>
      <c r="U102" s="88">
        <v>186</v>
      </c>
      <c r="V102" s="88">
        <v>10</v>
      </c>
      <c r="W102" s="88">
        <v>236</v>
      </c>
      <c r="X102" s="88">
        <v>6129</v>
      </c>
      <c r="Y102" s="88">
        <v>138</v>
      </c>
      <c r="Z102" s="123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/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3.4330715932288352E-3</v>
      </c>
      <c r="C104" s="18">
        <f t="shared" si="23"/>
        <v>0.98319906747740626</v>
      </c>
      <c r="D104" s="14"/>
      <c r="E104" s="27">
        <f>E102/E103</f>
        <v>8.3237290306057116E-2</v>
      </c>
      <c r="F104" s="27">
        <f t="shared" ref="F104:Y104" si="26">F102/F103</f>
        <v>8.6823289070480075E-3</v>
      </c>
      <c r="G104" s="27">
        <f t="shared" si="26"/>
        <v>7.9301829610506233E-2</v>
      </c>
      <c r="H104" s="27">
        <f t="shared" si="26"/>
        <v>5.4785827604442096E-2</v>
      </c>
      <c r="I104" s="27">
        <f t="shared" si="26"/>
        <v>4.7153959252257932E-2</v>
      </c>
      <c r="J104" s="27">
        <f t="shared" si="26"/>
        <v>3.3504925889766578E-2</v>
      </c>
      <c r="K104" s="27">
        <f t="shared" si="26"/>
        <v>2.7670623145400593E-2</v>
      </c>
      <c r="L104" s="27">
        <f t="shared" si="26"/>
        <v>3.8732133599940752E-2</v>
      </c>
      <c r="M104" s="27">
        <f>M102/M103</f>
        <v>0.11143681552888714</v>
      </c>
      <c r="N104" s="27">
        <f t="shared" si="26"/>
        <v>1.4995715509854327E-2</v>
      </c>
      <c r="O104" s="27">
        <f t="shared" si="26"/>
        <v>3.8732394366197184E-3</v>
      </c>
      <c r="P104" s="27">
        <f t="shared" si="26"/>
        <v>4.0816326530612242E-2</v>
      </c>
      <c r="Q104" s="27">
        <f t="shared" si="26"/>
        <v>4.2258652094717672E-2</v>
      </c>
      <c r="R104" s="27">
        <f t="shared" si="26"/>
        <v>1.5544946436888682E-2</v>
      </c>
      <c r="S104" s="27">
        <f t="shared" si="26"/>
        <v>5.6614985684187782E-2</v>
      </c>
      <c r="T104" s="27">
        <f t="shared" si="26"/>
        <v>1.569801401869159E-2</v>
      </c>
      <c r="U104" s="27">
        <f t="shared" si="26"/>
        <v>1.7853714724515263E-2</v>
      </c>
      <c r="V104" s="27">
        <f t="shared" si="26"/>
        <v>1.8821757952192735E-3</v>
      </c>
      <c r="W104" s="27">
        <f t="shared" si="26"/>
        <v>1.5278047517317279E-2</v>
      </c>
      <c r="X104" s="27">
        <f>X102/X103</f>
        <v>0.26308108340129632</v>
      </c>
      <c r="Y104" s="27">
        <f t="shared" si="26"/>
        <v>1.079643248317947E-2</v>
      </c>
    </row>
    <row r="105" spans="1:26" s="82" customFormat="1" ht="31.9" hidden="1" customHeight="1" x14ac:dyDescent="0.2">
      <c r="A105" s="80" t="s">
        <v>96</v>
      </c>
      <c r="B105" s="83">
        <f>B101-B102</f>
        <v>302186</v>
      </c>
      <c r="C105" s="18">
        <f t="shared" si="23"/>
        <v>281545.2</v>
      </c>
      <c r="D105" s="14"/>
      <c r="E105" s="117">
        <f>E103-E102</f>
        <v>14318</v>
      </c>
      <c r="F105" s="117">
        <f t="shared" ref="F105:L105" si="27">F103-F102</f>
        <v>9705</v>
      </c>
      <c r="G105" s="117">
        <f t="shared" si="27"/>
        <v>16405</v>
      </c>
      <c r="H105" s="117">
        <f>H103-H102</f>
        <v>17874</v>
      </c>
      <c r="I105" s="117">
        <f>I103-I102</f>
        <v>9073</v>
      </c>
      <c r="J105" s="117">
        <f t="shared" si="27"/>
        <v>21779</v>
      </c>
      <c r="K105" s="117">
        <f t="shared" si="27"/>
        <v>13107</v>
      </c>
      <c r="L105" s="117">
        <f t="shared" si="27"/>
        <v>12980</v>
      </c>
      <c r="M105" s="117">
        <f>M103-M102</f>
        <v>13549.7</v>
      </c>
      <c r="N105" s="117">
        <f>N103-N102</f>
        <v>5747.5</v>
      </c>
      <c r="O105" s="117">
        <f t="shared" ref="O105:Y105" si="28">O103-O102</f>
        <v>8487</v>
      </c>
      <c r="P105" s="117">
        <f t="shared" si="28"/>
        <v>14335</v>
      </c>
      <c r="Q105" s="117">
        <f>Q103-Q102</f>
        <v>15774</v>
      </c>
      <c r="R105" s="117">
        <f t="shared" si="28"/>
        <v>16909</v>
      </c>
      <c r="S105" s="117">
        <f t="shared" si="28"/>
        <v>17463</v>
      </c>
      <c r="T105" s="117">
        <f t="shared" si="28"/>
        <v>13481</v>
      </c>
      <c r="U105" s="117">
        <f t="shared" si="28"/>
        <v>10232</v>
      </c>
      <c r="V105" s="117">
        <f t="shared" si="28"/>
        <v>5303</v>
      </c>
      <c r="W105" s="117">
        <f>W103-W102</f>
        <v>15211</v>
      </c>
      <c r="X105" s="117">
        <f t="shared" si="28"/>
        <v>17168</v>
      </c>
      <c r="Y105" s="117">
        <f t="shared" si="28"/>
        <v>12644</v>
      </c>
      <c r="Z105" s="120"/>
    </row>
    <row r="106" spans="1:26" s="11" customFormat="1" ht="30" customHeight="1" x14ac:dyDescent="0.2">
      <c r="A106" s="10" t="s">
        <v>92</v>
      </c>
      <c r="B106" s="88">
        <v>604</v>
      </c>
      <c r="C106" s="18">
        <f t="shared" si="23"/>
        <v>9952.7999999999993</v>
      </c>
      <c r="D106" s="14"/>
      <c r="E106" s="9">
        <v>1300</v>
      </c>
      <c r="F106" s="9">
        <v>65</v>
      </c>
      <c r="G106" s="9">
        <v>785</v>
      </c>
      <c r="H106" s="9">
        <v>819</v>
      </c>
      <c r="I106" s="9">
        <v>449</v>
      </c>
      <c r="J106" s="9">
        <v>753</v>
      </c>
      <c r="K106" s="9">
        <v>80</v>
      </c>
      <c r="L106" s="9">
        <v>373</v>
      </c>
      <c r="M106" s="9">
        <v>909.3</v>
      </c>
      <c r="N106" s="9">
        <v>87.5</v>
      </c>
      <c r="O106" s="9"/>
      <c r="P106" s="9">
        <v>300</v>
      </c>
      <c r="Q106" s="9">
        <v>143</v>
      </c>
      <c r="R106" s="9">
        <v>177</v>
      </c>
      <c r="S106" s="9">
        <v>633</v>
      </c>
      <c r="T106" s="9"/>
      <c r="U106" s="9">
        <v>166</v>
      </c>
      <c r="V106" s="9"/>
      <c r="W106" s="9">
        <v>236</v>
      </c>
      <c r="X106" s="9">
        <v>2677</v>
      </c>
      <c r="Y106" s="9"/>
    </row>
    <row r="107" spans="1:26" s="11" customFormat="1" ht="30" customHeight="1" x14ac:dyDescent="0.2">
      <c r="A107" s="10" t="s">
        <v>93</v>
      </c>
      <c r="B107" s="88"/>
      <c r="C107" s="18">
        <f t="shared" si="23"/>
        <v>1238</v>
      </c>
      <c r="D107" s="14"/>
      <c r="E107" s="9"/>
      <c r="F107" s="9"/>
      <c r="G107" s="9"/>
      <c r="H107" s="9"/>
      <c r="I107" s="9"/>
      <c r="J107" s="9"/>
      <c r="K107" s="9">
        <v>210</v>
      </c>
      <c r="L107" s="9"/>
      <c r="M107" s="9"/>
      <c r="N107" s="9"/>
      <c r="O107" s="9"/>
      <c r="P107" s="9"/>
      <c r="Q107" s="9"/>
      <c r="R107" s="9">
        <v>50</v>
      </c>
      <c r="S107" s="9"/>
      <c r="T107" s="9"/>
      <c r="U107" s="9">
        <v>15</v>
      </c>
      <c r="V107" s="9"/>
      <c r="W107" s="9"/>
      <c r="X107" s="9">
        <v>890</v>
      </c>
      <c r="Y107" s="9">
        <v>73</v>
      </c>
    </row>
    <row r="108" spans="1:26" s="11" customFormat="1" ht="30" customHeight="1" x14ac:dyDescent="0.2">
      <c r="A108" s="10" t="s">
        <v>94</v>
      </c>
      <c r="B108" s="88"/>
      <c r="C108" s="18">
        <f t="shared" si="23"/>
        <v>1551</v>
      </c>
      <c r="D108" s="14"/>
      <c r="E108" s="9"/>
      <c r="F108" s="9"/>
      <c r="G108" s="9">
        <v>470</v>
      </c>
      <c r="H108" s="9">
        <v>15</v>
      </c>
      <c r="I108" s="9"/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10</v>
      </c>
      <c r="W108" s="9"/>
      <c r="X108" s="9">
        <v>1039</v>
      </c>
      <c r="Y108" s="9">
        <v>15</v>
      </c>
    </row>
    <row r="109" spans="1:26" s="11" customFormat="1" ht="30" hidden="1" customHeight="1" x14ac:dyDescent="0.2">
      <c r="A109" s="10" t="s">
        <v>95</v>
      </c>
      <c r="B109" s="88"/>
      <c r="C109" s="18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88"/>
      <c r="C110" s="18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794</v>
      </c>
      <c r="C111" s="18">
        <f t="shared" si="23"/>
        <v>15434.8</v>
      </c>
      <c r="D111" s="14"/>
      <c r="E111" s="88">
        <v>1300</v>
      </c>
      <c r="F111" s="88">
        <v>85</v>
      </c>
      <c r="G111" s="88">
        <v>1413</v>
      </c>
      <c r="H111" s="88">
        <v>1036</v>
      </c>
      <c r="I111" s="88">
        <v>449</v>
      </c>
      <c r="J111" s="88">
        <v>755</v>
      </c>
      <c r="K111" s="88">
        <v>373</v>
      </c>
      <c r="L111" s="88">
        <v>523</v>
      </c>
      <c r="M111" s="88">
        <v>1699.3</v>
      </c>
      <c r="N111" s="88">
        <v>87.5</v>
      </c>
      <c r="O111" s="88">
        <v>10</v>
      </c>
      <c r="P111" s="88">
        <v>610</v>
      </c>
      <c r="Q111" s="88">
        <v>696</v>
      </c>
      <c r="R111" s="88">
        <v>267</v>
      </c>
      <c r="S111" s="88">
        <v>1048</v>
      </c>
      <c r="T111" s="88">
        <v>215</v>
      </c>
      <c r="U111" s="88">
        <v>186</v>
      </c>
      <c r="V111" s="88">
        <v>10</v>
      </c>
      <c r="W111" s="88">
        <v>236</v>
      </c>
      <c r="X111" s="88">
        <v>4298</v>
      </c>
      <c r="Y111" s="88">
        <v>138</v>
      </c>
      <c r="Z111" s="123"/>
    </row>
    <row r="112" spans="1:26" s="11" customFormat="1" ht="31.15" hidden="1" customHeight="1" x14ac:dyDescent="0.2">
      <c r="A112" s="12" t="s">
        <v>172</v>
      </c>
      <c r="B112" s="27">
        <f>B111/B101</f>
        <v>2.6185003314348658E-3</v>
      </c>
      <c r="C112" s="18">
        <f t="shared" si="23"/>
        <v>9.7569787738456952</v>
      </c>
      <c r="D112" s="14"/>
      <c r="E112" s="27">
        <f t="shared" ref="E112" si="29">E111/E101</f>
        <v>8.3237290306057116E-2</v>
      </c>
      <c r="F112" s="27">
        <f>F111/F101</f>
        <v>8.602368181358162E-3</v>
      </c>
      <c r="G112" s="27">
        <f t="shared" ref="G112:Y112" si="30">G111/G101</f>
        <v>7.9301829610506233E-2</v>
      </c>
      <c r="H112" s="27">
        <f t="shared" si="30"/>
        <v>5.4073803434417242E-2</v>
      </c>
      <c r="I112" s="27">
        <f t="shared" si="30"/>
        <v>4.7153959252257932E-2</v>
      </c>
      <c r="J112" s="27">
        <f t="shared" si="30"/>
        <v>3.3504925889766578E-2</v>
      </c>
      <c r="K112" s="27">
        <f t="shared" si="30"/>
        <v>2.7670623145400593E-2</v>
      </c>
      <c r="L112" s="27">
        <f t="shared" si="30"/>
        <v>3.8732133599940752E-2</v>
      </c>
      <c r="M112" s="27">
        <f>M103/M102</f>
        <v>8.9736950509033129</v>
      </c>
      <c r="N112" s="27">
        <f>N111/N101</f>
        <v>1.4995715509854327E-2</v>
      </c>
      <c r="O112" s="27">
        <f t="shared" si="30"/>
        <v>1.1538017768547364E-3</v>
      </c>
      <c r="P112" s="27">
        <f t="shared" si="30"/>
        <v>4.027731924727633E-2</v>
      </c>
      <c r="Q112" s="27">
        <f t="shared" si="30"/>
        <v>3.9924281535019791E-2</v>
      </c>
      <c r="R112" s="27">
        <f t="shared" si="30"/>
        <v>1.5735502121640734E-2</v>
      </c>
      <c r="S112" s="27">
        <f t="shared" si="30"/>
        <v>5.589035251453256E-2</v>
      </c>
      <c r="T112" s="27">
        <f t="shared" si="30"/>
        <v>1.569801401869159E-2</v>
      </c>
      <c r="U112" s="27">
        <f t="shared" si="30"/>
        <v>1.7819505652423837E-2</v>
      </c>
      <c r="V112" s="27">
        <f t="shared" si="30"/>
        <v>1.7479461632581717E-3</v>
      </c>
      <c r="W112" s="27">
        <f t="shared" si="30"/>
        <v>1.5218933384922938E-2</v>
      </c>
      <c r="X112" s="27">
        <f t="shared" si="30"/>
        <v>0.1817489851150203</v>
      </c>
      <c r="Y112" s="27">
        <f t="shared" si="30"/>
        <v>1.079643248317947E-2</v>
      </c>
    </row>
    <row r="113" spans="1:25" s="11" customFormat="1" ht="30" customHeight="1" x14ac:dyDescent="0.2">
      <c r="A113" s="10" t="s">
        <v>193</v>
      </c>
      <c r="B113" s="88">
        <v>736</v>
      </c>
      <c r="C113" s="18">
        <f t="shared" si="23"/>
        <v>9345.7999999999993</v>
      </c>
      <c r="D113" s="14"/>
      <c r="E113" s="9">
        <v>1300</v>
      </c>
      <c r="F113" s="9">
        <v>65</v>
      </c>
      <c r="G113" s="9">
        <v>785</v>
      </c>
      <c r="H113" s="9">
        <v>819</v>
      </c>
      <c r="I113" s="9">
        <v>449</v>
      </c>
      <c r="J113" s="9">
        <v>753</v>
      </c>
      <c r="K113" s="9">
        <v>80</v>
      </c>
      <c r="L113" s="9">
        <v>373</v>
      </c>
      <c r="M113" s="9">
        <v>909.3</v>
      </c>
      <c r="N113" s="9">
        <v>87.5</v>
      </c>
      <c r="O113" s="9"/>
      <c r="P113" s="9">
        <v>260</v>
      </c>
      <c r="Q113" s="9">
        <v>143</v>
      </c>
      <c r="R113" s="9">
        <v>177</v>
      </c>
      <c r="S113" s="9">
        <v>663</v>
      </c>
      <c r="T113" s="9"/>
      <c r="U113" s="9">
        <v>166</v>
      </c>
      <c r="V113" s="9"/>
      <c r="W113" s="9">
        <v>236</v>
      </c>
      <c r="X113" s="9">
        <v>2080</v>
      </c>
      <c r="Y113" s="9"/>
    </row>
    <row r="114" spans="1:25" s="11" customFormat="1" ht="30" customHeight="1" x14ac:dyDescent="0.2">
      <c r="A114" s="10" t="s">
        <v>93</v>
      </c>
      <c r="B114" s="88"/>
      <c r="C114" s="18">
        <f t="shared" si="23"/>
        <v>698</v>
      </c>
      <c r="D114" s="14"/>
      <c r="E114" s="9"/>
      <c r="F114" s="9"/>
      <c r="G114" s="9"/>
      <c r="H114" s="9"/>
      <c r="I114" s="9"/>
      <c r="J114" s="9"/>
      <c r="K114" s="9">
        <v>210</v>
      </c>
      <c r="L114" s="9"/>
      <c r="M114" s="9"/>
      <c r="N114" s="9"/>
      <c r="O114" s="9"/>
      <c r="P114" s="9"/>
      <c r="Q114" s="9"/>
      <c r="R114" s="9">
        <v>50</v>
      </c>
      <c r="S114" s="9"/>
      <c r="T114" s="9"/>
      <c r="U114" s="9">
        <v>15</v>
      </c>
      <c r="V114" s="9"/>
      <c r="W114" s="9"/>
      <c r="X114" s="9">
        <v>350</v>
      </c>
      <c r="Y114" s="9">
        <v>73</v>
      </c>
    </row>
    <row r="115" spans="1:25" s="11" customFormat="1" ht="30" customHeight="1" x14ac:dyDescent="0.2">
      <c r="A115" s="10" t="s">
        <v>94</v>
      </c>
      <c r="B115" s="88"/>
      <c r="C115" s="18">
        <f>SUM(E115:Y115)</f>
        <v>1266</v>
      </c>
      <c r="D115" s="14"/>
      <c r="E115" s="9"/>
      <c r="F115" s="9"/>
      <c r="G115" s="9">
        <v>470</v>
      </c>
      <c r="H115" s="9">
        <v>15</v>
      </c>
      <c r="I115" s="9"/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>
        <v>10</v>
      </c>
      <c r="W115" s="9"/>
      <c r="X115" s="9">
        <v>754</v>
      </c>
      <c r="Y115" s="9">
        <v>15</v>
      </c>
    </row>
    <row r="116" spans="1:25" s="11" customFormat="1" ht="30" hidden="1" customHeight="1" x14ac:dyDescent="0.2">
      <c r="A116" s="10" t="s">
        <v>95</v>
      </c>
      <c r="B116" s="88"/>
      <c r="C116" s="18">
        <f t="shared" si="23"/>
        <v>0</v>
      </c>
      <c r="D116" s="14"/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88"/>
      <c r="C117" s="18">
        <f t="shared" si="23"/>
        <v>0</v>
      </c>
      <c r="D117" s="1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88"/>
      <c r="C118" s="18">
        <f t="shared" si="23"/>
        <v>0</v>
      </c>
      <c r="D118" s="1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2757</v>
      </c>
      <c r="C119" s="18">
        <f t="shared" si="23"/>
        <v>52143.1</v>
      </c>
      <c r="D119" s="14"/>
      <c r="E119" s="88">
        <v>5304</v>
      </c>
      <c r="F119" s="88">
        <v>212</v>
      </c>
      <c r="G119" s="88">
        <v>4291</v>
      </c>
      <c r="H119" s="88">
        <v>3357</v>
      </c>
      <c r="I119" s="88">
        <v>1231</v>
      </c>
      <c r="J119" s="88">
        <v>2514</v>
      </c>
      <c r="K119" s="88">
        <v>838</v>
      </c>
      <c r="L119" s="88">
        <v>1432</v>
      </c>
      <c r="M119" s="88">
        <v>5158</v>
      </c>
      <c r="N119" s="88">
        <v>287</v>
      </c>
      <c r="O119" s="88">
        <v>39.6</v>
      </c>
      <c r="P119" s="88">
        <v>1955</v>
      </c>
      <c r="Q119" s="88">
        <v>2397</v>
      </c>
      <c r="R119" s="88">
        <v>846</v>
      </c>
      <c r="S119" s="88">
        <v>4853</v>
      </c>
      <c r="T119" s="88">
        <v>645</v>
      </c>
      <c r="U119" s="88">
        <v>388.5</v>
      </c>
      <c r="V119" s="88">
        <v>20</v>
      </c>
      <c r="W119" s="88">
        <v>760</v>
      </c>
      <c r="X119" s="88">
        <v>15125</v>
      </c>
      <c r="Y119" s="88">
        <v>490</v>
      </c>
    </row>
    <row r="120" spans="1:25" s="11" customFormat="1" ht="27" hidden="1" customHeight="1" x14ac:dyDescent="0.2">
      <c r="A120" s="12" t="s">
        <v>52</v>
      </c>
      <c r="B120" s="87" t="e">
        <f>B119/B117</f>
        <v>#DIV/0!</v>
      </c>
      <c r="C120" s="18" t="e">
        <f t="shared" si="23"/>
        <v>#DIV/0!</v>
      </c>
      <c r="D120" s="14"/>
      <c r="E120" s="87" t="e">
        <f t="shared" ref="E120:Y120" si="31">E119/E117</f>
        <v>#DIV/0!</v>
      </c>
      <c r="F120" s="87" t="e">
        <f t="shared" si="31"/>
        <v>#DIV/0!</v>
      </c>
      <c r="G120" s="88" t="e">
        <f t="shared" si="31"/>
        <v>#DIV/0!</v>
      </c>
      <c r="H120" s="88" t="e">
        <f t="shared" si="31"/>
        <v>#DIV/0!</v>
      </c>
      <c r="I120" s="88" t="e">
        <f t="shared" si="31"/>
        <v>#DIV/0!</v>
      </c>
      <c r="J120" s="88" t="e">
        <f t="shared" si="31"/>
        <v>#DIV/0!</v>
      </c>
      <c r="K120" s="88" t="e">
        <f t="shared" si="31"/>
        <v>#DIV/0!</v>
      </c>
      <c r="L120" s="88" t="e">
        <f t="shared" si="31"/>
        <v>#DIV/0!</v>
      </c>
      <c r="M120" s="88" t="e">
        <f t="shared" si="31"/>
        <v>#DIV/0!</v>
      </c>
      <c r="N120" s="88" t="e">
        <f t="shared" si="31"/>
        <v>#DIV/0!</v>
      </c>
      <c r="O120" s="88" t="e">
        <f t="shared" si="31"/>
        <v>#DIV/0!</v>
      </c>
      <c r="P120" s="88" t="e">
        <f t="shared" si="31"/>
        <v>#DIV/0!</v>
      </c>
      <c r="Q120" s="88" t="e">
        <f t="shared" si="31"/>
        <v>#DIV/0!</v>
      </c>
      <c r="R120" s="88" t="e">
        <f t="shared" si="31"/>
        <v>#DIV/0!</v>
      </c>
      <c r="S120" s="88" t="e">
        <f t="shared" si="31"/>
        <v>#DIV/0!</v>
      </c>
      <c r="T120" s="88" t="e">
        <f t="shared" si="31"/>
        <v>#DIV/0!</v>
      </c>
      <c r="U120" s="88" t="e">
        <f t="shared" si="31"/>
        <v>#DIV/0!</v>
      </c>
      <c r="V120" s="88" t="e">
        <f t="shared" si="31"/>
        <v>#DIV/0!</v>
      </c>
      <c r="W120" s="88" t="e">
        <f t="shared" si="31"/>
        <v>#DIV/0!</v>
      </c>
      <c r="X120" s="88" t="e">
        <f t="shared" si="31"/>
        <v>#DIV/0!</v>
      </c>
      <c r="Y120" s="88" t="e">
        <f t="shared" si="31"/>
        <v>#DIV/0!</v>
      </c>
    </row>
    <row r="121" spans="1:25" s="11" customFormat="1" ht="30" customHeight="1" x14ac:dyDescent="0.2">
      <c r="A121" s="10" t="s">
        <v>92</v>
      </c>
      <c r="B121" s="24">
        <v>2575</v>
      </c>
      <c r="C121" s="18">
        <f t="shared" si="23"/>
        <v>33087</v>
      </c>
      <c r="D121" s="14"/>
      <c r="E121" s="9">
        <v>5304</v>
      </c>
      <c r="F121" s="9">
        <v>163</v>
      </c>
      <c r="G121" s="9">
        <v>2471</v>
      </c>
      <c r="H121" s="9">
        <v>2625</v>
      </c>
      <c r="I121" s="9">
        <v>1231</v>
      </c>
      <c r="J121" s="9">
        <v>2508</v>
      </c>
      <c r="K121" s="9">
        <v>200</v>
      </c>
      <c r="L121" s="9">
        <v>1041</v>
      </c>
      <c r="M121" s="9">
        <v>2946</v>
      </c>
      <c r="N121" s="9">
        <v>287</v>
      </c>
      <c r="O121" s="9"/>
      <c r="P121" s="9">
        <v>790</v>
      </c>
      <c r="Q121" s="9">
        <v>399</v>
      </c>
      <c r="R121" s="9">
        <v>556</v>
      </c>
      <c r="S121" s="9">
        <v>3647</v>
      </c>
      <c r="T121" s="9"/>
      <c r="U121" s="9">
        <v>332</v>
      </c>
      <c r="V121" s="9"/>
      <c r="W121" s="9">
        <v>760</v>
      </c>
      <c r="X121" s="9">
        <v>7572</v>
      </c>
      <c r="Y121" s="9">
        <v>255</v>
      </c>
    </row>
    <row r="122" spans="1:25" s="11" customFormat="1" ht="30" customHeight="1" x14ac:dyDescent="0.2">
      <c r="A122" s="10" t="s">
        <v>93</v>
      </c>
      <c r="B122" s="24">
        <v>124</v>
      </c>
      <c r="C122" s="18">
        <f t="shared" si="23"/>
        <v>10820</v>
      </c>
      <c r="D122" s="14"/>
      <c r="E122" s="9"/>
      <c r="F122" s="9"/>
      <c r="G122" s="9"/>
      <c r="H122" s="9">
        <v>10</v>
      </c>
      <c r="I122" s="9"/>
      <c r="J122" s="9"/>
      <c r="K122" s="9">
        <v>560</v>
      </c>
      <c r="L122" s="9"/>
      <c r="M122" s="9"/>
      <c r="N122" s="9"/>
      <c r="O122" s="9"/>
      <c r="P122" s="9"/>
      <c r="Q122" s="9"/>
      <c r="R122" s="9">
        <v>163</v>
      </c>
      <c r="S122" s="9"/>
      <c r="T122" s="9"/>
      <c r="U122" s="9"/>
      <c r="V122" s="9"/>
      <c r="W122" s="9"/>
      <c r="X122" s="9">
        <v>9867</v>
      </c>
      <c r="Y122" s="9">
        <v>220</v>
      </c>
    </row>
    <row r="123" spans="1:25" s="11" customFormat="1" ht="30.75" customHeight="1" x14ac:dyDescent="0.2">
      <c r="A123" s="10" t="s">
        <v>94</v>
      </c>
      <c r="B123" s="24"/>
      <c r="C123" s="18">
        <f t="shared" si="23"/>
        <v>4499</v>
      </c>
      <c r="D123" s="14"/>
      <c r="E123" s="9"/>
      <c r="F123" s="9"/>
      <c r="G123" s="9">
        <v>1420</v>
      </c>
      <c r="H123" s="9">
        <v>43</v>
      </c>
      <c r="I123" s="9"/>
      <c r="J123" s="9">
        <v>7</v>
      </c>
      <c r="K123" s="9"/>
      <c r="L123" s="9">
        <v>260</v>
      </c>
      <c r="M123" s="9"/>
      <c r="N123" s="9"/>
      <c r="O123" s="9"/>
      <c r="P123" s="9"/>
      <c r="Q123" s="9"/>
      <c r="R123" s="9"/>
      <c r="S123" s="9"/>
      <c r="T123" s="9"/>
      <c r="U123" s="9">
        <v>45</v>
      </c>
      <c r="V123" s="9">
        <v>20</v>
      </c>
      <c r="W123" s="9"/>
      <c r="X123" s="9">
        <v>2704</v>
      </c>
      <c r="Y123" s="9"/>
    </row>
    <row r="124" spans="1:25" s="11" customFormat="1" ht="31.15" hidden="1" customHeight="1" x14ac:dyDescent="0.2">
      <c r="A124" s="10" t="s">
        <v>95</v>
      </c>
      <c r="B124" s="88"/>
      <c r="C124" s="18">
        <f t="shared" si="23"/>
        <v>0</v>
      </c>
      <c r="D124" s="14" t="e">
        <f t="shared" ref="D108:D125" si="32">C124/B124</f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88"/>
      <c r="C125" s="18">
        <f t="shared" si="23"/>
        <v>0</v>
      </c>
      <c r="D125" s="14" t="e">
        <f t="shared" si="32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34.722921914357684</v>
      </c>
      <c r="C126" s="18">
        <f>C119/C111*10</f>
        <v>33.782815455982586</v>
      </c>
      <c r="D126" s="14">
        <f t="shared" ref="D124:D187" si="33">C126/B126</f>
        <v>0.97292547958107267</v>
      </c>
      <c r="E126" s="113">
        <f t="shared" ref="E126:F126" si="34">E119/E111*10</f>
        <v>40.799999999999997</v>
      </c>
      <c r="F126" s="113">
        <f t="shared" si="34"/>
        <v>24.941176470588236</v>
      </c>
      <c r="G126" s="113">
        <f t="shared" ref="G126:I126" si="35">G119/G111*10</f>
        <v>30.368011323425335</v>
      </c>
      <c r="H126" s="113">
        <f t="shared" si="35"/>
        <v>32.403474903474901</v>
      </c>
      <c r="I126" s="113">
        <f t="shared" si="35"/>
        <v>27.41648106904232</v>
      </c>
      <c r="J126" s="113">
        <f>J119/J111*10</f>
        <v>33.298013245033111</v>
      </c>
      <c r="K126" s="113">
        <f>K119/K111*10</f>
        <v>22.466487935656836</v>
      </c>
      <c r="L126" s="113">
        <f>L119/L111*10</f>
        <v>27.380497131931168</v>
      </c>
      <c r="M126" s="113">
        <f>M119/M111*10</f>
        <v>30.353675042664626</v>
      </c>
      <c r="N126" s="113">
        <f t="shared" ref="N126:O126" si="36">N119/N111*10</f>
        <v>32.799999999999997</v>
      </c>
      <c r="O126" s="113">
        <f t="shared" si="36"/>
        <v>39.6</v>
      </c>
      <c r="P126" s="113">
        <f>P119/P111*10</f>
        <v>32.049180327868854</v>
      </c>
      <c r="Q126" s="113">
        <f t="shared" ref="Q126" si="37">Q119/Q111*10</f>
        <v>34.439655172413794</v>
      </c>
      <c r="R126" s="113">
        <f t="shared" ref="R126:V126" si="38">R119/R111*10</f>
        <v>31.68539325842697</v>
      </c>
      <c r="S126" s="113">
        <f t="shared" si="38"/>
        <v>46.307251908396942</v>
      </c>
      <c r="T126" s="113">
        <f t="shared" si="38"/>
        <v>30</v>
      </c>
      <c r="U126" s="113">
        <f t="shared" si="38"/>
        <v>20.887096774193552</v>
      </c>
      <c r="V126" s="113">
        <f t="shared" si="38"/>
        <v>20</v>
      </c>
      <c r="W126" s="113">
        <f>W119/W111*10</f>
        <v>32.20338983050847</v>
      </c>
      <c r="X126" s="113">
        <f>X119/X111*10</f>
        <v>35.19078641228478</v>
      </c>
      <c r="Y126" s="113">
        <f>Y119/Y111*10</f>
        <v>35.507246376811594</v>
      </c>
    </row>
    <row r="127" spans="1:25" s="11" customFormat="1" ht="30" customHeight="1" x14ac:dyDescent="0.2">
      <c r="A127" s="10" t="s">
        <v>92</v>
      </c>
      <c r="B127" s="48"/>
      <c r="C127" s="18">
        <f>C121/C113*10</f>
        <v>35.403068758158746</v>
      </c>
      <c r="D127" s="14"/>
      <c r="E127" s="114">
        <f t="shared" ref="E127" si="39">E121/E113*10</f>
        <v>40.799999999999997</v>
      </c>
      <c r="F127" s="114">
        <f t="shared" ref="F127:G127" si="40">F121/F113*10</f>
        <v>25.076923076923077</v>
      </c>
      <c r="G127" s="114">
        <f t="shared" si="40"/>
        <v>31.477707006369428</v>
      </c>
      <c r="H127" s="114">
        <f t="shared" ref="H127:J127" si="41">H121/H113*10</f>
        <v>32.051282051282051</v>
      </c>
      <c r="I127" s="114">
        <f t="shared" si="41"/>
        <v>27.41648106904232</v>
      </c>
      <c r="J127" s="114">
        <f t="shared" si="41"/>
        <v>33.306772908366533</v>
      </c>
      <c r="K127" s="114">
        <f>K121/K113*10</f>
        <v>25</v>
      </c>
      <c r="L127" s="114">
        <f>L121/L113*10</f>
        <v>27.908847184986595</v>
      </c>
      <c r="M127" s="114">
        <f>M121/M113*10</f>
        <v>32.398548333883205</v>
      </c>
      <c r="N127" s="114">
        <f t="shared" ref="N127:P127" si="42">N121/N113*10</f>
        <v>32.799999999999997</v>
      </c>
      <c r="O127" s="114"/>
      <c r="P127" s="114">
        <f t="shared" si="42"/>
        <v>30.384615384615383</v>
      </c>
      <c r="Q127" s="114">
        <f t="shared" ref="Q127:R127" si="43">Q121/Q113*10</f>
        <v>27.902097902097903</v>
      </c>
      <c r="R127" s="114">
        <f t="shared" si="43"/>
        <v>31.412429378531073</v>
      </c>
      <c r="S127" s="114">
        <f>S121/S113*10</f>
        <v>55.00754147812971</v>
      </c>
      <c r="T127" s="114"/>
      <c r="U127" s="114">
        <f t="shared" ref="U127" si="44">U121/U113*10</f>
        <v>20</v>
      </c>
      <c r="V127" s="114"/>
      <c r="W127" s="114">
        <f t="shared" ref="W127:X127" si="45">W121/W113*10</f>
        <v>32.20338983050847</v>
      </c>
      <c r="X127" s="114">
        <f t="shared" si="45"/>
        <v>36.403846153846153</v>
      </c>
      <c r="Y127" s="114"/>
    </row>
    <row r="128" spans="1:25" s="11" customFormat="1" ht="30" customHeight="1" x14ac:dyDescent="0.2">
      <c r="A128" s="10" t="s">
        <v>93</v>
      </c>
      <c r="B128" s="48"/>
      <c r="C128" s="18">
        <f t="shared" ref="C128:C133" si="46">C121/C113*10</f>
        <v>35.403068758158746</v>
      </c>
      <c r="D128" s="14"/>
      <c r="E128" s="108"/>
      <c r="F128" s="108"/>
      <c r="G128" s="108"/>
      <c r="H128" s="108"/>
      <c r="I128" s="108"/>
      <c r="J128" s="114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>
        <f>X122/X114</f>
        <v>28.19142857142857</v>
      </c>
      <c r="Y128" s="108">
        <f>Y122/Y114*10</f>
        <v>30.136986301369863</v>
      </c>
    </row>
    <row r="129" spans="1:26" s="11" customFormat="1" ht="30" customHeight="1" x14ac:dyDescent="0.2">
      <c r="A129" s="10" t="s">
        <v>94</v>
      </c>
      <c r="B129" s="48"/>
      <c r="C129" s="18">
        <f>C123/C115*10</f>
        <v>35.537124802527643</v>
      </c>
      <c r="D129" s="14"/>
      <c r="E129" s="108"/>
      <c r="F129" s="108"/>
      <c r="G129" s="108">
        <f>G123/G115*10</f>
        <v>30.212765957446809</v>
      </c>
      <c r="H129" s="114">
        <f t="shared" ref="H129" si="47">H123/H115*10</f>
        <v>28.666666666666668</v>
      </c>
      <c r="I129" s="114"/>
      <c r="J129" s="114">
        <f>J123/J115*10</f>
        <v>35</v>
      </c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>
        <f t="shared" ref="V129" si="48">V123/V115*10</f>
        <v>20</v>
      </c>
      <c r="W129" s="108"/>
      <c r="X129" s="108">
        <f>X123/X115*10</f>
        <v>35.862068965517238</v>
      </c>
      <c r="Y129" s="108"/>
    </row>
    <row r="130" spans="1:26" s="11" customFormat="1" ht="30" hidden="1" customHeight="1" x14ac:dyDescent="0.2">
      <c r="A130" s="10" t="s">
        <v>95</v>
      </c>
      <c r="B130" s="48"/>
      <c r="C130" s="18">
        <f t="shared" si="46"/>
        <v>35.537124802527643</v>
      </c>
      <c r="D130" s="14"/>
      <c r="E130" s="108" t="e">
        <f>E124/E116*10</f>
        <v>#DIV/0!</v>
      </c>
      <c r="F130" s="48"/>
      <c r="G130" s="88" t="e">
        <f t="shared" ref="G130" si="49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0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6"/>
        <v>#DIV/0!</v>
      </c>
      <c r="D131" s="14"/>
      <c r="E131" s="48"/>
      <c r="F131" s="48"/>
      <c r="G131" s="88" t="e">
        <f>G125/G118*10</f>
        <v>#DIV/0!</v>
      </c>
      <c r="H131" s="88" t="e">
        <f t="shared" ref="H131" si="51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2">S125/S118*10</f>
        <v>#DIV/0!</v>
      </c>
      <c r="T131" s="88" t="e">
        <f t="shared" si="52"/>
        <v>#DIV/0!</v>
      </c>
      <c r="U131" s="88"/>
      <c r="V131" s="88"/>
      <c r="W131" s="88"/>
      <c r="X131" s="88" t="e">
        <f t="shared" si="52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6"/>
        <v>#DIV/0!</v>
      </c>
      <c r="D132" s="14"/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6"/>
        <v>#DIV/0!</v>
      </c>
      <c r="D133" s="14"/>
      <c r="E133" s="45">
        <f t="shared" ref="E133:Y133" si="53">(E111-E132)/2</f>
        <v>-7000</v>
      </c>
      <c r="F133" s="45">
        <f t="shared" si="53"/>
        <v>-4802.5</v>
      </c>
      <c r="G133" s="45">
        <f t="shared" si="53"/>
        <v>-7736.5</v>
      </c>
      <c r="H133" s="45">
        <f t="shared" si="53"/>
        <v>-8419</v>
      </c>
      <c r="I133" s="45">
        <f t="shared" si="53"/>
        <v>-4148.5</v>
      </c>
      <c r="J133" s="45">
        <f t="shared" si="53"/>
        <v>-10714</v>
      </c>
      <c r="K133" s="45">
        <f t="shared" si="53"/>
        <v>-6346</v>
      </c>
      <c r="L133" s="45">
        <f t="shared" si="53"/>
        <v>-5873</v>
      </c>
      <c r="M133" s="45">
        <f t="shared" si="53"/>
        <v>-6519.35</v>
      </c>
      <c r="N133" s="45">
        <f t="shared" si="53"/>
        <v>-2779.25</v>
      </c>
      <c r="O133" s="45">
        <f t="shared" si="53"/>
        <v>-3849</v>
      </c>
      <c r="P133" s="45">
        <f t="shared" si="53"/>
        <v>-7086.5</v>
      </c>
      <c r="Q133" s="45">
        <f t="shared" si="53"/>
        <v>-7738</v>
      </c>
      <c r="R133" s="45">
        <f t="shared" si="53"/>
        <v>-8261</v>
      </c>
      <c r="S133" s="45">
        <f t="shared" si="53"/>
        <v>-8571.5</v>
      </c>
      <c r="T133" s="45">
        <f t="shared" si="53"/>
        <v>-6215.5</v>
      </c>
      <c r="U133" s="45">
        <f t="shared" si="53"/>
        <v>-5049.5</v>
      </c>
      <c r="V133" s="45">
        <f t="shared" si="53"/>
        <v>-2569</v>
      </c>
      <c r="W133" s="45">
        <f t="shared" si="53"/>
        <v>-7294</v>
      </c>
      <c r="X133" s="45">
        <f t="shared" si="53"/>
        <v>-9340.5</v>
      </c>
      <c r="Y133" s="45">
        <f t="shared" si="53"/>
        <v>-6261</v>
      </c>
    </row>
    <row r="134" spans="1:26" s="11" customFormat="1" ht="30" customHeight="1" x14ac:dyDescent="0.2">
      <c r="A134" s="29" t="s">
        <v>100</v>
      </c>
      <c r="B134" s="25"/>
      <c r="C134" s="18">
        <f>SUM(E134:Y134)</f>
        <v>125</v>
      </c>
      <c r="D134" s="14"/>
      <c r="E134" s="136"/>
      <c r="F134" s="136"/>
      <c r="G134" s="88"/>
      <c r="H134" s="88">
        <v>22</v>
      </c>
      <c r="I134" s="88">
        <v>14</v>
      </c>
      <c r="J134" s="88">
        <v>8</v>
      </c>
      <c r="K134" s="88"/>
      <c r="L134" s="88"/>
      <c r="M134" s="88"/>
      <c r="N134" s="88"/>
      <c r="O134" s="88">
        <v>1</v>
      </c>
      <c r="P134" s="88"/>
      <c r="Q134" s="88"/>
      <c r="R134" s="88"/>
      <c r="S134" s="88">
        <v>25</v>
      </c>
      <c r="T134" s="88"/>
      <c r="U134" s="88"/>
      <c r="V134" s="88"/>
      <c r="W134" s="88"/>
      <c r="X134" s="88">
        <v>45</v>
      </c>
      <c r="Y134" s="88">
        <v>10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91" si="54">SUM(E135:Y135)</f>
        <v>0</v>
      </c>
      <c r="D135" s="14"/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4"/>
        <v>5700</v>
      </c>
      <c r="D136" s="14"/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4"/>
        <v>629.5</v>
      </c>
      <c r="D137" s="14"/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4"/>
        <v>5178</v>
      </c>
      <c r="D138" s="14"/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>
        <f t="shared" si="54"/>
        <v>5060</v>
      </c>
      <c r="D139" s="14"/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54"/>
        <v>19.808427466558495</v>
      </c>
      <c r="D140" s="14"/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54"/>
        <v>20</v>
      </c>
      <c r="D141" s="14"/>
      <c r="E141" s="81">
        <f>E138-E139</f>
        <v>0</v>
      </c>
      <c r="F141" s="81">
        <f t="shared" ref="F141:Y141" si="57">F138-F139</f>
        <v>0</v>
      </c>
      <c r="G141" s="81">
        <f t="shared" si="57"/>
        <v>0</v>
      </c>
      <c r="H141" s="81">
        <f t="shared" si="57"/>
        <v>0</v>
      </c>
      <c r="I141" s="81">
        <f t="shared" si="57"/>
        <v>0</v>
      </c>
      <c r="J141" s="81">
        <f t="shared" si="57"/>
        <v>0</v>
      </c>
      <c r="K141" s="81">
        <f>K138-K139-K137</f>
        <v>0</v>
      </c>
      <c r="L141" s="81">
        <f t="shared" si="57"/>
        <v>0</v>
      </c>
      <c r="M141" s="81">
        <f t="shared" si="57"/>
        <v>0</v>
      </c>
      <c r="N141" s="81">
        <f t="shared" si="57"/>
        <v>0</v>
      </c>
      <c r="O141" s="81">
        <f>O138-O139</f>
        <v>0</v>
      </c>
      <c r="P141" s="81">
        <f t="shared" si="57"/>
        <v>0</v>
      </c>
      <c r="Q141" s="81">
        <f t="shared" si="57"/>
        <v>0</v>
      </c>
      <c r="R141" s="81">
        <f>R138-R139</f>
        <v>20</v>
      </c>
      <c r="S141" s="81">
        <f t="shared" si="57"/>
        <v>0</v>
      </c>
      <c r="T141" s="81">
        <f>T138-T139</f>
        <v>0</v>
      </c>
      <c r="U141" s="81">
        <f t="shared" si="57"/>
        <v>0</v>
      </c>
      <c r="V141" s="81">
        <f>V138-V139</f>
        <v>0</v>
      </c>
      <c r="W141" s="81">
        <f t="shared" si="57"/>
        <v>0</v>
      </c>
      <c r="X141" s="81">
        <f t="shared" si="57"/>
        <v>0</v>
      </c>
      <c r="Y141" s="81">
        <f t="shared" si="57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54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54"/>
        <v>122635.5</v>
      </c>
      <c r="D143" s="14"/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54"/>
        <v>#DIV/0!</v>
      </c>
      <c r="D144" s="14"/>
      <c r="E144" s="27" t="e">
        <f t="shared" ref="E144:Y144" si="58">E143/E142</f>
        <v>#DIV/0!</v>
      </c>
      <c r="F144" s="27" t="e">
        <f t="shared" si="58"/>
        <v>#DIV/0!</v>
      </c>
      <c r="G144" s="88" t="e">
        <f t="shared" si="58"/>
        <v>#DIV/0!</v>
      </c>
      <c r="H144" s="88" t="e">
        <f t="shared" si="58"/>
        <v>#DIV/0!</v>
      </c>
      <c r="I144" s="88" t="e">
        <f t="shared" si="58"/>
        <v>#DIV/0!</v>
      </c>
      <c r="J144" s="88" t="e">
        <f t="shared" si="58"/>
        <v>#DIV/0!</v>
      </c>
      <c r="K144" s="88" t="e">
        <f t="shared" si="58"/>
        <v>#DIV/0!</v>
      </c>
      <c r="L144" s="88" t="e">
        <f t="shared" si="58"/>
        <v>#DIV/0!</v>
      </c>
      <c r="M144" s="88" t="e">
        <f t="shared" si="58"/>
        <v>#DIV/0!</v>
      </c>
      <c r="N144" s="88" t="e">
        <f t="shared" si="58"/>
        <v>#DIV/0!</v>
      </c>
      <c r="O144" s="88" t="e">
        <f t="shared" si="58"/>
        <v>#DIV/0!</v>
      </c>
      <c r="P144" s="88" t="e">
        <f t="shared" si="58"/>
        <v>#DIV/0!</v>
      </c>
      <c r="Q144" s="88" t="e">
        <f t="shared" si="58"/>
        <v>#DIV/0!</v>
      </c>
      <c r="R144" s="88" t="e">
        <f t="shared" si="58"/>
        <v>#DIV/0!</v>
      </c>
      <c r="S144" s="88" t="e">
        <f t="shared" si="58"/>
        <v>#DIV/0!</v>
      </c>
      <c r="T144" s="88" t="e">
        <f t="shared" si="58"/>
        <v>#DIV/0!</v>
      </c>
      <c r="U144" s="88" t="e">
        <f t="shared" si="58"/>
        <v>#DIV/0!</v>
      </c>
      <c r="V144" s="88" t="e">
        <f t="shared" si="58"/>
        <v>#DIV/0!</v>
      </c>
      <c r="W144" s="88" t="e">
        <f t="shared" si="58"/>
        <v>#DIV/0!</v>
      </c>
      <c r="X144" s="88" t="e">
        <f t="shared" si="58"/>
        <v>#DIV/0!</v>
      </c>
      <c r="Y144" s="88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4"/>
        <v>4404.9140400754795</v>
      </c>
      <c r="D145" s="14"/>
      <c r="E145" s="113">
        <f t="shared" ref="E145" si="59">E143/E139*10</f>
        <v>179.62025316455697</v>
      </c>
      <c r="F145" s="113">
        <f t="shared" ref="F145:G145" si="60">F143/F139*10</f>
        <v>180.92592592592592</v>
      </c>
      <c r="G145" s="113">
        <f t="shared" si="60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61">M143/M139*10</f>
        <v>202.25806451612902</v>
      </c>
      <c r="N145" s="113">
        <f t="shared" si="61"/>
        <v>198</v>
      </c>
      <c r="O145" s="113">
        <f t="shared" si="61"/>
        <v>169.63917525773195</v>
      </c>
      <c r="P145" s="113">
        <f t="shared" si="61"/>
        <v>229.78448275862067</v>
      </c>
      <c r="Q145" s="113">
        <f t="shared" si="61"/>
        <v>231.42857142857142</v>
      </c>
      <c r="R145" s="113">
        <f t="shared" si="61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62">U143/U139*10</f>
        <v>200.95652173913044</v>
      </c>
      <c r="V145" s="113">
        <f t="shared" si="62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4"/>
        <v>961.5</v>
      </c>
      <c r="D146" s="14"/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4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4"/>
        <v>48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4"/>
        <v>900.1</v>
      </c>
      <c r="D149" s="14"/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4"/>
        <v>872.15</v>
      </c>
      <c r="D150" s="14"/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4"/>
        <v>17.642878047188724</v>
      </c>
      <c r="D151" s="14"/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180</v>
      </c>
      <c r="B152" s="88"/>
      <c r="C152" s="18">
        <f t="shared" si="54"/>
        <v>0</v>
      </c>
      <c r="D152" s="14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4"/>
        <v>34944.36</v>
      </c>
      <c r="D153" s="14"/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4"/>
        <v>#DIV/0!</v>
      </c>
      <c r="D154" s="14"/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4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4"/>
        <v>5812.5563839250708</v>
      </c>
      <c r="D155" s="14"/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>
        <f t="shared" si="54"/>
        <v>27.950000000000003</v>
      </c>
      <c r="D156" s="14"/>
      <c r="E156" s="116">
        <f>E149-E150</f>
        <v>0</v>
      </c>
      <c r="F156" s="116">
        <f t="shared" ref="F156:Y156" si="69">F149-F150</f>
        <v>0</v>
      </c>
      <c r="G156" s="116">
        <f>G149-G150</f>
        <v>0</v>
      </c>
      <c r="H156" s="116">
        <f>H149-H150</f>
        <v>0</v>
      </c>
      <c r="I156" s="116">
        <f t="shared" si="69"/>
        <v>0</v>
      </c>
      <c r="J156" s="116">
        <f t="shared" si="69"/>
        <v>0</v>
      </c>
      <c r="K156" s="116">
        <f t="shared" si="69"/>
        <v>1.9500000000000028</v>
      </c>
      <c r="L156" s="116">
        <f t="shared" si="69"/>
        <v>0</v>
      </c>
      <c r="M156" s="116">
        <f t="shared" si="69"/>
        <v>0</v>
      </c>
      <c r="N156" s="116">
        <f t="shared" si="69"/>
        <v>0</v>
      </c>
      <c r="O156" s="116">
        <f t="shared" si="69"/>
        <v>0</v>
      </c>
      <c r="P156" s="116">
        <f t="shared" si="69"/>
        <v>19</v>
      </c>
      <c r="Q156" s="116">
        <f t="shared" si="69"/>
        <v>0</v>
      </c>
      <c r="R156" s="116">
        <f t="shared" si="69"/>
        <v>0</v>
      </c>
      <c r="S156" s="116">
        <f t="shared" si="69"/>
        <v>7</v>
      </c>
      <c r="T156" s="116">
        <f t="shared" si="69"/>
        <v>0</v>
      </c>
      <c r="U156" s="116">
        <f t="shared" si="69"/>
        <v>0</v>
      </c>
      <c r="V156" s="116">
        <f t="shared" si="69"/>
        <v>0</v>
      </c>
      <c r="W156" s="116">
        <f t="shared" si="69"/>
        <v>0</v>
      </c>
      <c r="X156" s="116">
        <f t="shared" si="69"/>
        <v>0</v>
      </c>
      <c r="Y156" s="116">
        <f t="shared" si="69"/>
        <v>0</v>
      </c>
      <c r="Z156" s="122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4"/>
        <v>557</v>
      </c>
      <c r="D157" s="14"/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4"/>
        <v>9433.7999999999993</v>
      </c>
      <c r="D158" s="14"/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4"/>
        <v>435.46678966789671</v>
      </c>
      <c r="D159" s="14"/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4"/>
        <v>34305.599999999999</v>
      </c>
      <c r="D160" s="14"/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4"/>
        <v>352.4</v>
      </c>
      <c r="D161" s="14"/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4"/>
        <v>48.3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4"/>
        <v>34598.5</v>
      </c>
      <c r="D163" s="14"/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>
        <f t="shared" si="54"/>
        <v>30810.399999999998</v>
      </c>
      <c r="D164" s="14"/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73">P168+P171+P188+P174+P177+P183</f>
        <v>1189</v>
      </c>
      <c r="Q164" s="115">
        <f t="shared" si="73"/>
        <v>4479</v>
      </c>
      <c r="R164" s="115">
        <f t="shared" si="73"/>
        <v>525.5</v>
      </c>
      <c r="S164" s="115">
        <f t="shared" si="73"/>
        <v>1005.6</v>
      </c>
      <c r="T164" s="115">
        <f t="shared" si="73"/>
        <v>913</v>
      </c>
      <c r="U164" s="115">
        <f t="shared" si="73"/>
        <v>1353</v>
      </c>
      <c r="V164" s="115">
        <f t="shared" si="73"/>
        <v>522</v>
      </c>
      <c r="W164" s="115">
        <f t="shared" si="73"/>
        <v>1453</v>
      </c>
      <c r="X164" s="115">
        <f t="shared" si="73"/>
        <v>1377</v>
      </c>
      <c r="Y164" s="115">
        <f t="shared" si="73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>
        <f t="shared" si="54"/>
        <v>40164.050000000003</v>
      </c>
      <c r="D165" s="14"/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4"/>
        <v>300.22917793094126</v>
      </c>
      <c r="D166" s="14"/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54"/>
        <v>3788.1</v>
      </c>
      <c r="D167" s="14"/>
      <c r="E167" s="116">
        <f t="shared" ref="E167:U167" si="77">E163-E164</f>
        <v>500</v>
      </c>
      <c r="F167" s="116">
        <f t="shared" si="77"/>
        <v>275</v>
      </c>
      <c r="G167" s="116">
        <f>G163-G164</f>
        <v>259.59999999999991</v>
      </c>
      <c r="H167" s="116">
        <f>H163-H164</f>
        <v>0</v>
      </c>
      <c r="I167" s="116">
        <f t="shared" si="77"/>
        <v>50</v>
      </c>
      <c r="J167" s="116">
        <f t="shared" si="77"/>
        <v>24</v>
      </c>
      <c r="K167" s="116">
        <f t="shared" si="77"/>
        <v>160</v>
      </c>
      <c r="L167" s="116">
        <f t="shared" si="77"/>
        <v>415</v>
      </c>
      <c r="M167" s="116">
        <f t="shared" si="77"/>
        <v>0</v>
      </c>
      <c r="N167" s="116">
        <f t="shared" si="77"/>
        <v>87</v>
      </c>
      <c r="O167" s="116">
        <f t="shared" si="77"/>
        <v>0</v>
      </c>
      <c r="P167" s="116">
        <f t="shared" si="77"/>
        <v>0</v>
      </c>
      <c r="Q167" s="116">
        <f t="shared" si="77"/>
        <v>799</v>
      </c>
      <c r="R167" s="116">
        <f>R163-R164</f>
        <v>0</v>
      </c>
      <c r="S167" s="116">
        <f t="shared" si="77"/>
        <v>0</v>
      </c>
      <c r="T167" s="116">
        <f t="shared" si="77"/>
        <v>261.5</v>
      </c>
      <c r="U167" s="116">
        <f t="shared" si="77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>
        <f t="shared" si="54"/>
        <v>14969.3</v>
      </c>
      <c r="D168" s="14"/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>
        <f t="shared" si="54"/>
        <v>21911</v>
      </c>
      <c r="D169" s="14"/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4"/>
        <v>247.04962381423564</v>
      </c>
      <c r="D170" s="14"/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4"/>
        <v>5054</v>
      </c>
      <c r="D171" s="14"/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4"/>
        <v>4341.1000000000004</v>
      </c>
      <c r="D172" s="14"/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4"/>
        <v>86.965496326719062</v>
      </c>
      <c r="D173" s="14"/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4"/>
        <v>1183.0999999999999</v>
      </c>
      <c r="D174" s="14"/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4"/>
        <v>2071.9499999999998</v>
      </c>
      <c r="D175" s="14"/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4"/>
        <v>135.97162851171382</v>
      </c>
      <c r="D176" s="14"/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4"/>
        <v>58</v>
      </c>
      <c r="D177" s="1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4"/>
        <v>85</v>
      </c>
      <c r="D178" s="14"/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4"/>
        <v>14.655172413793103</v>
      </c>
      <c r="D179" s="14"/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4"/>
        <v>867</v>
      </c>
      <c r="D180" s="14"/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4"/>
        <v>26430</v>
      </c>
      <c r="D181" s="14"/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4"/>
        <v>944.89208633093529</v>
      </c>
      <c r="D182" s="14"/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4"/>
        <v>4867</v>
      </c>
      <c r="D183" s="14"/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4"/>
        <v>7275</v>
      </c>
      <c r="D184" s="14"/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4"/>
        <v>170.73548636935814</v>
      </c>
      <c r="D185" s="14"/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54"/>
        <v>12695</v>
      </c>
      <c r="D186" s="14"/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4"/>
        <v>7</v>
      </c>
      <c r="D187" s="1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4"/>
        <v>4939</v>
      </c>
      <c r="D188" s="14"/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4"/>
        <v>4480</v>
      </c>
      <c r="D189" s="14"/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4"/>
        <v>134.80498725256098</v>
      </c>
      <c r="D190" s="14"/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54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100">SUM(E192:Y192)</f>
        <v>51.5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100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100"/>
        <v>67.19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13.046601941747573</v>
      </c>
      <c r="D196" s="14"/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ref="D188:D209" si="101">C197/B197</f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101"/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101"/>
        <v>1.1732036905939913</v>
      </c>
      <c r="E199" s="152"/>
      <c r="F199" s="152"/>
      <c r="G199" s="102"/>
      <c r="H199" s="102">
        <f t="shared" ref="H199" si="102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103">O198/O197*10</f>
        <v>5.2</v>
      </c>
      <c r="P199" s="102"/>
      <c r="Q199" s="102"/>
      <c r="R199" s="102">
        <f t="shared" ref="R199:T199" si="104">R198/R197*10</f>
        <v>16.700000000000003</v>
      </c>
      <c r="S199" s="102">
        <f t="shared" si="104"/>
        <v>11.210191082802549</v>
      </c>
      <c r="T199" s="102">
        <f t="shared" si="104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49090</v>
      </c>
      <c r="C200" s="25">
        <f>SUM(E200:Y200)</f>
        <v>58017</v>
      </c>
      <c r="D200" s="14">
        <f t="shared" si="101"/>
        <v>1.1818496638826645</v>
      </c>
      <c r="E200" s="88">
        <v>5300</v>
      </c>
      <c r="F200" s="88">
        <v>1865</v>
      </c>
      <c r="G200" s="88">
        <v>2620</v>
      </c>
      <c r="H200" s="88">
        <v>1279</v>
      </c>
      <c r="I200" s="88">
        <v>1130</v>
      </c>
      <c r="J200" s="88">
        <v>5820</v>
      </c>
      <c r="K200" s="88">
        <v>880</v>
      </c>
      <c r="L200" s="88">
        <v>5051</v>
      </c>
      <c r="M200" s="88">
        <v>1350</v>
      </c>
      <c r="N200" s="88">
        <v>1375</v>
      </c>
      <c r="O200" s="88">
        <v>1253</v>
      </c>
      <c r="P200" s="88">
        <v>2135</v>
      </c>
      <c r="Q200" s="88">
        <v>5229</v>
      </c>
      <c r="R200" s="88">
        <v>2540</v>
      </c>
      <c r="S200" s="88">
        <v>5677</v>
      </c>
      <c r="T200" s="88">
        <v>1213</v>
      </c>
      <c r="U200" s="88">
        <v>2200</v>
      </c>
      <c r="V200" s="88">
        <v>1150</v>
      </c>
      <c r="W200" s="88">
        <v>4268</v>
      </c>
      <c r="X200" s="88">
        <v>3992</v>
      </c>
      <c r="Y200" s="88">
        <v>1690</v>
      </c>
    </row>
    <row r="201" spans="1:25" s="44" customFormat="1" ht="30" hidden="1" customHeight="1" x14ac:dyDescent="0.2">
      <c r="A201" s="12" t="s">
        <v>119</v>
      </c>
      <c r="B201" s="165">
        <f>B200/B203</f>
        <v>0.46752380952380951</v>
      </c>
      <c r="C201" s="165">
        <f>C200/C203</f>
        <v>0.58757937593048337</v>
      </c>
      <c r="D201" s="14">
        <f t="shared" si="101"/>
        <v>1.256790272411912</v>
      </c>
      <c r="E201" s="162">
        <f>E200/E203</f>
        <v>0.69281045751633985</v>
      </c>
      <c r="F201" s="162">
        <f t="shared" ref="F201:Y201" si="105">F200/F203</f>
        <v>0.66607142857142854</v>
      </c>
      <c r="G201" s="162">
        <f t="shared" si="105"/>
        <v>0.47679708826205641</v>
      </c>
      <c r="H201" s="162">
        <f>H200/H203</f>
        <v>0.18808823529411764</v>
      </c>
      <c r="I201" s="162">
        <f t="shared" si="105"/>
        <v>0.36044657097288674</v>
      </c>
      <c r="J201" s="162">
        <f t="shared" si="105"/>
        <v>0.98644067796610169</v>
      </c>
      <c r="K201" s="162">
        <f t="shared" si="105"/>
        <v>0.20469876715515237</v>
      </c>
      <c r="L201" s="162">
        <f t="shared" si="105"/>
        <v>1</v>
      </c>
      <c r="M201" s="162">
        <f t="shared" si="105"/>
        <v>0.298606502986065</v>
      </c>
      <c r="N201" s="162">
        <f t="shared" si="105"/>
        <v>0.61686855091969495</v>
      </c>
      <c r="O201" s="162">
        <f t="shared" si="105"/>
        <v>0.36852941176470588</v>
      </c>
      <c r="P201" s="160">
        <f t="shared" si="105"/>
        <v>0.32348484848484849</v>
      </c>
      <c r="Q201" s="162">
        <f t="shared" si="105"/>
        <v>0.95072727272727275</v>
      </c>
      <c r="R201" s="162">
        <f t="shared" si="105"/>
        <v>0.64450647043897491</v>
      </c>
      <c r="S201" s="162">
        <f t="shared" si="105"/>
        <v>0.74083257209969988</v>
      </c>
      <c r="T201" s="162">
        <f t="shared" si="105"/>
        <v>0.29694002447980417</v>
      </c>
      <c r="U201" s="162">
        <f t="shared" si="105"/>
        <v>0.66808381415122986</v>
      </c>
      <c r="V201" s="162">
        <f t="shared" si="105"/>
        <v>0.57499999999999996</v>
      </c>
      <c r="W201" s="162">
        <f t="shared" si="105"/>
        <v>0.69967213114754101</v>
      </c>
      <c r="X201" s="162">
        <f t="shared" si="105"/>
        <v>0.7351749539594844</v>
      </c>
      <c r="Y201" s="162">
        <f t="shared" si="105"/>
        <v>0.59360730593607303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2518</v>
      </c>
      <c r="D202" s="14"/>
      <c r="E202" s="9"/>
      <c r="F202" s="9"/>
      <c r="G202" s="9"/>
      <c r="H202" s="9"/>
      <c r="I202" s="9">
        <v>70</v>
      </c>
      <c r="J202" s="9">
        <v>1390</v>
      </c>
      <c r="K202" s="9">
        <v>40</v>
      </c>
      <c r="L202" s="9">
        <v>10</v>
      </c>
      <c r="M202" s="9">
        <v>280</v>
      </c>
      <c r="N202" s="9"/>
      <c r="O202" s="9">
        <v>178</v>
      </c>
      <c r="P202" s="9"/>
      <c r="Q202" s="9"/>
      <c r="R202" s="9"/>
      <c r="S202" s="9"/>
      <c r="T202" s="9"/>
      <c r="U202" s="9"/>
      <c r="V202" s="9"/>
      <c r="W202" s="9"/>
      <c r="X202" s="9">
        <v>550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98739</v>
      </c>
      <c r="D203" s="14">
        <f t="shared" si="101"/>
        <v>0.94037142857142852</v>
      </c>
      <c r="E203" s="166">
        <v>7650</v>
      </c>
      <c r="F203" s="166">
        <v>2800</v>
      </c>
      <c r="G203" s="161">
        <v>5495</v>
      </c>
      <c r="H203" s="161">
        <v>6800</v>
      </c>
      <c r="I203" s="166">
        <v>3135</v>
      </c>
      <c r="J203" s="166">
        <v>5900</v>
      </c>
      <c r="K203" s="161">
        <v>4299</v>
      </c>
      <c r="L203" s="161">
        <v>5051</v>
      </c>
      <c r="M203" s="161">
        <v>4521</v>
      </c>
      <c r="N203" s="161">
        <v>2229</v>
      </c>
      <c r="O203" s="161">
        <v>3400</v>
      </c>
      <c r="P203" s="166">
        <v>6600</v>
      </c>
      <c r="Q203" s="166">
        <v>5500</v>
      </c>
      <c r="R203" s="166">
        <v>3941</v>
      </c>
      <c r="S203" s="161">
        <v>7663</v>
      </c>
      <c r="T203" s="161">
        <v>4085</v>
      </c>
      <c r="U203" s="161">
        <v>3293</v>
      </c>
      <c r="V203" s="166">
        <v>2000</v>
      </c>
      <c r="W203" s="166">
        <v>6100</v>
      </c>
      <c r="X203" s="166">
        <v>5430</v>
      </c>
      <c r="Y203" s="161">
        <v>2847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1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0.82920122747850389</v>
      </c>
      <c r="D205" s="14">
        <f t="shared" si="101"/>
        <v>0.97821615510637505</v>
      </c>
      <c r="E205" s="15">
        <f t="shared" ref="E205:Y205" si="106">E204/E203</f>
        <v>0.99346405228758172</v>
      </c>
      <c r="F205" s="15">
        <f t="shared" si="106"/>
        <v>0.70785714285714285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0.989792663476874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0.79318181818181821</v>
      </c>
      <c r="Q205" s="15">
        <f t="shared" si="106"/>
        <v>0.66272727272727272</v>
      </c>
      <c r="R205" s="15">
        <f t="shared" si="106"/>
        <v>1.2971327074346612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0.57050000000000001</v>
      </c>
      <c r="W205" s="15">
        <f t="shared" si="106"/>
        <v>1.0390163934426229</v>
      </c>
      <c r="X205" s="15">
        <f t="shared" si="106"/>
        <v>1.0114180478821362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1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1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1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1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75415</v>
      </c>
      <c r="C210" s="25">
        <f>SUM(E210:Y210)</f>
        <v>85511.7</v>
      </c>
      <c r="D210" s="14">
        <f t="shared" ref="D201:D226" si="107">C210/B210</f>
        <v>1.1338818537426241</v>
      </c>
      <c r="E210" s="33">
        <v>820</v>
      </c>
      <c r="F210" s="33">
        <v>1980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2269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0.88100000000000001</v>
      </c>
      <c r="C211" s="46">
        <f>C210/C209</f>
        <v>0.99060185320765592</v>
      </c>
      <c r="D211" s="14">
        <f t="shared" si="107"/>
        <v>1.124406189793026</v>
      </c>
      <c r="E211" s="66">
        <f t="shared" ref="E211:Y211" si="108">E210/E209</f>
        <v>1.0038071221339471</v>
      </c>
      <c r="F211" s="66">
        <f t="shared" si="108"/>
        <v>1.0558986337311618</v>
      </c>
      <c r="G211" s="66">
        <f t="shared" si="108"/>
        <v>1.0006675089994517</v>
      </c>
      <c r="H211" s="66">
        <f t="shared" si="108"/>
        <v>0.77369224365200495</v>
      </c>
      <c r="I211" s="66">
        <f t="shared" si="108"/>
        <v>0.88099322033311589</v>
      </c>
      <c r="J211" s="66">
        <f t="shared" si="108"/>
        <v>1</v>
      </c>
      <c r="K211" s="66">
        <f t="shared" si="108"/>
        <v>1.1207714195384129</v>
      </c>
      <c r="L211" s="66">
        <f t="shared" si="108"/>
        <v>1.3202894666309299</v>
      </c>
      <c r="M211" s="66">
        <f t="shared" si="108"/>
        <v>1</v>
      </c>
      <c r="N211" s="66">
        <f t="shared" si="108"/>
        <v>0.99985477781004939</v>
      </c>
      <c r="O211" s="66">
        <f t="shared" si="108"/>
        <v>0.88715983734751336</v>
      </c>
      <c r="P211" s="66">
        <f t="shared" si="108"/>
        <v>1.0189191264944575</v>
      </c>
      <c r="Q211" s="66">
        <f t="shared" si="108"/>
        <v>0.97840886986967512</v>
      </c>
      <c r="R211" s="66">
        <f t="shared" si="108"/>
        <v>0.77187028657616896</v>
      </c>
      <c r="S211" s="66">
        <f t="shared" si="108"/>
        <v>1.2597204221440474</v>
      </c>
      <c r="T211" s="66">
        <f t="shared" si="108"/>
        <v>1</v>
      </c>
      <c r="U211" s="66">
        <f t="shared" si="108"/>
        <v>1.2243159799850953</v>
      </c>
      <c r="V211" s="66">
        <f t="shared" si="108"/>
        <v>0.78464996788696217</v>
      </c>
      <c r="W211" s="66">
        <f t="shared" si="108"/>
        <v>0.97430145803871859</v>
      </c>
      <c r="X211" s="66">
        <f t="shared" si="108"/>
        <v>0.99994816534104314</v>
      </c>
      <c r="Y211" s="66">
        <f t="shared" si="108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7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82988</v>
      </c>
      <c r="C216" s="25">
        <f>SUM(E216:Y216)</f>
        <v>87893</v>
      </c>
      <c r="D216" s="14">
        <f t="shared" si="107"/>
        <v>1.0591049308333735</v>
      </c>
      <c r="E216" s="24">
        <v>2500</v>
      </c>
      <c r="F216" s="24">
        <v>2680</v>
      </c>
      <c r="G216" s="24">
        <v>12737</v>
      </c>
      <c r="H216" s="24">
        <v>6000</v>
      </c>
      <c r="I216" s="24">
        <v>3291</v>
      </c>
      <c r="J216" s="24">
        <v>5210</v>
      </c>
      <c r="K216" s="24">
        <v>3180</v>
      </c>
      <c r="L216" s="24">
        <v>5339</v>
      </c>
      <c r="M216" s="24">
        <v>2282</v>
      </c>
      <c r="N216" s="24">
        <v>4360</v>
      </c>
      <c r="O216" s="24">
        <v>1932</v>
      </c>
      <c r="P216" s="24">
        <v>4713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757</v>
      </c>
      <c r="W216" s="24">
        <v>5874</v>
      </c>
      <c r="X216" s="24">
        <v>6120</v>
      </c>
      <c r="Y216" s="24">
        <v>5650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7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37344.6</v>
      </c>
      <c r="C218" s="25">
        <f>C216*0.45</f>
        <v>39551.85</v>
      </c>
      <c r="D218" s="14">
        <f t="shared" si="107"/>
        <v>1.0591049308333735</v>
      </c>
      <c r="E218" s="24">
        <f>E216*0.45</f>
        <v>1125</v>
      </c>
      <c r="F218" s="24">
        <f t="shared" ref="F218:X218" si="109">F216*0.45</f>
        <v>1206</v>
      </c>
      <c r="G218" s="24">
        <f t="shared" si="109"/>
        <v>5731.6500000000005</v>
      </c>
      <c r="H218" s="24">
        <f t="shared" si="109"/>
        <v>2700</v>
      </c>
      <c r="I218" s="24">
        <f t="shared" si="109"/>
        <v>1480.95</v>
      </c>
      <c r="J218" s="24">
        <f t="shared" si="109"/>
        <v>2344.5</v>
      </c>
      <c r="K218" s="24">
        <f t="shared" si="109"/>
        <v>1431</v>
      </c>
      <c r="L218" s="24">
        <f t="shared" si="109"/>
        <v>2402.5500000000002</v>
      </c>
      <c r="M218" s="24">
        <f t="shared" si="109"/>
        <v>1026.9000000000001</v>
      </c>
      <c r="N218" s="24">
        <f t="shared" si="109"/>
        <v>1962</v>
      </c>
      <c r="O218" s="24">
        <f t="shared" si="109"/>
        <v>869.4</v>
      </c>
      <c r="P218" s="24">
        <f t="shared" si="109"/>
        <v>2120.85</v>
      </c>
      <c r="Q218" s="24">
        <f t="shared" si="109"/>
        <v>3127.9500000000003</v>
      </c>
      <c r="R218" s="24">
        <f t="shared" si="109"/>
        <v>713.7</v>
      </c>
      <c r="S218" s="24">
        <f t="shared" si="109"/>
        <v>1057.05</v>
      </c>
      <c r="T218" s="24">
        <f t="shared" si="109"/>
        <v>1094.4000000000001</v>
      </c>
      <c r="U218" s="24">
        <f t="shared" si="109"/>
        <v>877.5</v>
      </c>
      <c r="V218" s="24">
        <f t="shared" si="109"/>
        <v>340.65000000000003</v>
      </c>
      <c r="W218" s="24">
        <f t="shared" si="109"/>
        <v>2643.3</v>
      </c>
      <c r="X218" s="24">
        <f t="shared" si="109"/>
        <v>2754</v>
      </c>
      <c r="Y218" s="24">
        <f>Y216*0.45</f>
        <v>2542.5</v>
      </c>
      <c r="Z218" s="57"/>
    </row>
    <row r="219" spans="1:35" s="44" customFormat="1" ht="30" customHeight="1" collapsed="1" x14ac:dyDescent="0.2">
      <c r="A219" s="12" t="s">
        <v>133</v>
      </c>
      <c r="B219" s="46">
        <v>0.72</v>
      </c>
      <c r="C219" s="46">
        <f>C216/C217</f>
        <v>0.83213768420561596</v>
      </c>
      <c r="D219" s="14">
        <f t="shared" si="107"/>
        <v>1.155746783618911</v>
      </c>
      <c r="E219" s="66">
        <f t="shared" ref="E219:Y219" si="110">E216/E217</f>
        <v>0.9840453448094888</v>
      </c>
      <c r="F219" s="66">
        <f t="shared" si="110"/>
        <v>0.8757597542644272</v>
      </c>
      <c r="G219" s="66">
        <f t="shared" si="110"/>
        <v>0.98749809987182224</v>
      </c>
      <c r="H219" s="66">
        <f t="shared" si="110"/>
        <v>0.66666666666666663</v>
      </c>
      <c r="I219" s="66">
        <f t="shared" si="110"/>
        <v>0.49223133023849297</v>
      </c>
      <c r="J219" s="66">
        <f t="shared" si="110"/>
        <v>1.1349163589153017</v>
      </c>
      <c r="K219" s="66">
        <f t="shared" si="110"/>
        <v>0.55900498830894385</v>
      </c>
      <c r="L219" s="66">
        <f t="shared" si="110"/>
        <v>0.70023467938808492</v>
      </c>
      <c r="M219" s="66">
        <f t="shared" si="110"/>
        <v>0.45507369681211512</v>
      </c>
      <c r="N219" s="66">
        <f t="shared" si="110"/>
        <v>1.0487061467649821</v>
      </c>
      <c r="O219" s="66">
        <f t="shared" si="110"/>
        <v>0.6187357806062842</v>
      </c>
      <c r="P219" s="66">
        <f t="shared" si="110"/>
        <v>0.91409770236218524</v>
      </c>
      <c r="Q219" s="66">
        <f t="shared" si="110"/>
        <v>2.4824999999999999</v>
      </c>
      <c r="R219" s="66">
        <f t="shared" si="110"/>
        <v>0.49548736462093856</v>
      </c>
      <c r="S219" s="66">
        <f t="shared" si="110"/>
        <v>0.48519290669589626</v>
      </c>
      <c r="T219" s="66">
        <f t="shared" si="110"/>
        <v>0.73161340007701192</v>
      </c>
      <c r="U219" s="66">
        <f t="shared" si="110"/>
        <v>0.80913161505436615</v>
      </c>
      <c r="V219" s="66">
        <f t="shared" si="110"/>
        <v>0.66851137735127031</v>
      </c>
      <c r="W219" s="66">
        <f t="shared" si="110"/>
        <v>1.0083081570996979</v>
      </c>
      <c r="X219" s="66">
        <f t="shared" si="110"/>
        <v>1.1034980165885322</v>
      </c>
      <c r="Y219" s="66">
        <f t="shared" si="110"/>
        <v>0.80673830989387052</v>
      </c>
    </row>
    <row r="220" spans="1:35" s="111" customFormat="1" ht="30" customHeight="1" outlineLevel="1" x14ac:dyDescent="0.2">
      <c r="A220" s="49" t="s">
        <v>134</v>
      </c>
      <c r="B220" s="22">
        <v>224521</v>
      </c>
      <c r="C220" s="25">
        <f>SUM(E220:Y220)</f>
        <v>274155</v>
      </c>
      <c r="D220" s="14">
        <f t="shared" si="107"/>
        <v>1.2210661808917651</v>
      </c>
      <c r="E220" s="24">
        <v>570</v>
      </c>
      <c r="F220" s="24">
        <v>8200</v>
      </c>
      <c r="G220" s="24">
        <v>25952</v>
      </c>
      <c r="H220" s="24">
        <v>19728</v>
      </c>
      <c r="I220" s="24">
        <v>10226</v>
      </c>
      <c r="J220" s="24">
        <v>9450</v>
      </c>
      <c r="K220" s="24">
        <v>4754</v>
      </c>
      <c r="L220" s="24">
        <v>17050</v>
      </c>
      <c r="M220" s="24">
        <v>8484</v>
      </c>
      <c r="N220" s="24">
        <v>11500</v>
      </c>
      <c r="O220" s="24">
        <v>8540</v>
      </c>
      <c r="P220" s="24">
        <v>21650</v>
      </c>
      <c r="Q220" s="24">
        <v>1908</v>
      </c>
      <c r="R220" s="24">
        <v>3850</v>
      </c>
      <c r="S220" s="24">
        <v>9500</v>
      </c>
      <c r="T220" s="24">
        <v>37522</v>
      </c>
      <c r="U220" s="24">
        <v>3500</v>
      </c>
      <c r="V220" s="24">
        <v>1100</v>
      </c>
      <c r="W220" s="24">
        <v>9324</v>
      </c>
      <c r="X220" s="24">
        <v>42867</v>
      </c>
      <c r="Y220" s="24">
        <v>18480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7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67356.3</v>
      </c>
      <c r="C222" s="25">
        <f>C220*0.3</f>
        <v>82246.5</v>
      </c>
      <c r="D222" s="14">
        <f t="shared" si="107"/>
        <v>1.2210661808917651</v>
      </c>
      <c r="E222" s="24">
        <f>E220*0.3</f>
        <v>171</v>
      </c>
      <c r="F222" s="24">
        <f t="shared" ref="F222:Y222" si="111">F220*0.3</f>
        <v>2460</v>
      </c>
      <c r="G222" s="24">
        <f t="shared" si="111"/>
        <v>7785.5999999999995</v>
      </c>
      <c r="H222" s="24">
        <f t="shared" si="111"/>
        <v>5918.4</v>
      </c>
      <c r="I222" s="24">
        <f t="shared" si="111"/>
        <v>3067.7999999999997</v>
      </c>
      <c r="J222" s="24">
        <f t="shared" si="111"/>
        <v>2835</v>
      </c>
      <c r="K222" s="24">
        <f t="shared" si="111"/>
        <v>1426.2</v>
      </c>
      <c r="L222" s="24">
        <f t="shared" si="111"/>
        <v>5115</v>
      </c>
      <c r="M222" s="24">
        <f t="shared" si="111"/>
        <v>2545.1999999999998</v>
      </c>
      <c r="N222" s="24">
        <f t="shared" si="111"/>
        <v>3450</v>
      </c>
      <c r="O222" s="24">
        <f t="shared" si="111"/>
        <v>2562</v>
      </c>
      <c r="P222" s="24">
        <f t="shared" si="111"/>
        <v>6495</v>
      </c>
      <c r="Q222" s="24">
        <f t="shared" si="111"/>
        <v>572.4</v>
      </c>
      <c r="R222" s="24">
        <f t="shared" si="111"/>
        <v>1155</v>
      </c>
      <c r="S222" s="24">
        <f t="shared" si="111"/>
        <v>2850</v>
      </c>
      <c r="T222" s="24">
        <f t="shared" si="111"/>
        <v>11256.6</v>
      </c>
      <c r="U222" s="24">
        <f t="shared" si="111"/>
        <v>1050</v>
      </c>
      <c r="V222" s="24">
        <f t="shared" si="111"/>
        <v>330</v>
      </c>
      <c r="W222" s="24">
        <f t="shared" si="111"/>
        <v>2797.2</v>
      </c>
      <c r="X222" s="24">
        <f t="shared" si="111"/>
        <v>12860.1</v>
      </c>
      <c r="Y222" s="24">
        <f t="shared" si="111"/>
        <v>5544</v>
      </c>
    </row>
    <row r="223" spans="1:35" s="56" customFormat="1" ht="30" customHeight="1" collapsed="1" x14ac:dyDescent="0.2">
      <c r="A223" s="12" t="s">
        <v>133</v>
      </c>
      <c r="B223" s="8">
        <v>0.78500000000000003</v>
      </c>
      <c r="C223" s="8">
        <f>C220/C221</f>
        <v>0.90922507511790029</v>
      </c>
      <c r="D223" s="14">
        <f t="shared" si="107"/>
        <v>1.1582485033349048</v>
      </c>
      <c r="E223" s="160">
        <f t="shared" ref="E223:Y223" si="112">E220/E221</f>
        <v>0.78512396694214881</v>
      </c>
      <c r="F223" s="160">
        <f t="shared" si="112"/>
        <v>0.99237565049013676</v>
      </c>
      <c r="G223" s="160">
        <f t="shared" si="112"/>
        <v>0.97249494116765345</v>
      </c>
      <c r="H223" s="87">
        <f t="shared" si="112"/>
        <v>1.0260037445392136</v>
      </c>
      <c r="I223" s="87">
        <f t="shared" si="112"/>
        <v>1.124230430958663</v>
      </c>
      <c r="J223" s="87">
        <f t="shared" si="112"/>
        <v>0.78743438046829428</v>
      </c>
      <c r="K223" s="87">
        <f t="shared" si="112"/>
        <v>1.3582857142857143</v>
      </c>
      <c r="L223" s="87">
        <f t="shared" si="112"/>
        <v>0.90140100449378802</v>
      </c>
      <c r="M223" s="87">
        <f t="shared" si="112"/>
        <v>0.6134046706673415</v>
      </c>
      <c r="N223" s="87">
        <f t="shared" si="112"/>
        <v>0.80470226016373947</v>
      </c>
      <c r="O223" s="87">
        <f t="shared" si="112"/>
        <v>1.1287338091461803</v>
      </c>
      <c r="P223" s="87">
        <f t="shared" si="112"/>
        <v>1.4295146913172665</v>
      </c>
      <c r="Q223" s="87">
        <f t="shared" si="112"/>
        <v>0.57993920972644375</v>
      </c>
      <c r="R223" s="87">
        <f t="shared" si="112"/>
        <v>1.02803738317757</v>
      </c>
      <c r="S223" s="87">
        <f t="shared" si="112"/>
        <v>0.90770112746034781</v>
      </c>
      <c r="T223" s="87">
        <f t="shared" si="112"/>
        <v>0.62709116737695325</v>
      </c>
      <c r="U223" s="87">
        <f t="shared" si="112"/>
        <v>0.84725248123940933</v>
      </c>
      <c r="V223" s="87">
        <f t="shared" si="112"/>
        <v>1.9434628975265018</v>
      </c>
      <c r="W223" s="87">
        <f t="shared" si="112"/>
        <v>1.2552504038772214</v>
      </c>
      <c r="X223" s="87">
        <f t="shared" si="112"/>
        <v>1.0059134107708554</v>
      </c>
      <c r="Y223" s="87">
        <f t="shared" si="112"/>
        <v>0.91476091476091481</v>
      </c>
    </row>
    <row r="224" spans="1:35" s="111" customFormat="1" ht="30" customHeight="1" outlineLevel="1" x14ac:dyDescent="0.2">
      <c r="A224" s="49" t="s">
        <v>135</v>
      </c>
      <c r="B224" s="22">
        <v>13317</v>
      </c>
      <c r="C224" s="25">
        <f>SUM(E224:Y224)</f>
        <v>8360</v>
      </c>
      <c r="D224" s="8">
        <f t="shared" si="107"/>
        <v>0.62776901704588117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2800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7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1588.4</v>
      </c>
      <c r="D226" s="8">
        <f t="shared" si="107"/>
        <v>1.870906949352179</v>
      </c>
      <c r="E226" s="159"/>
      <c r="F226" s="159">
        <f t="shared" ref="F226:Y226" si="113">F224*0.19</f>
        <v>0</v>
      </c>
      <c r="G226" s="159">
        <f t="shared" si="113"/>
        <v>0</v>
      </c>
      <c r="H226" s="159">
        <f t="shared" si="113"/>
        <v>190</v>
      </c>
      <c r="I226" s="159">
        <f t="shared" si="113"/>
        <v>665</v>
      </c>
      <c r="J226" s="159">
        <f t="shared" si="113"/>
        <v>106.4</v>
      </c>
      <c r="K226" s="159">
        <f t="shared" si="113"/>
        <v>0</v>
      </c>
      <c r="L226" s="159">
        <f t="shared" si="113"/>
        <v>0</v>
      </c>
      <c r="M226" s="159">
        <f t="shared" si="113"/>
        <v>0</v>
      </c>
      <c r="N226" s="159">
        <f t="shared" si="113"/>
        <v>0</v>
      </c>
      <c r="O226" s="159">
        <f t="shared" si="113"/>
        <v>0</v>
      </c>
      <c r="P226" s="159">
        <f t="shared" si="113"/>
        <v>532</v>
      </c>
      <c r="Q226" s="159">
        <f t="shared" si="113"/>
        <v>0</v>
      </c>
      <c r="R226" s="159">
        <f t="shared" si="113"/>
        <v>0</v>
      </c>
      <c r="S226" s="159">
        <f t="shared" si="113"/>
        <v>95</v>
      </c>
      <c r="T226" s="159">
        <f t="shared" si="113"/>
        <v>0</v>
      </c>
      <c r="U226" s="159">
        <f t="shared" si="113"/>
        <v>0</v>
      </c>
      <c r="V226" s="159"/>
      <c r="W226" s="159">
        <f t="shared" si="113"/>
        <v>0</v>
      </c>
      <c r="X226" s="159">
        <f t="shared" si="113"/>
        <v>0</v>
      </c>
      <c r="Y226" s="159">
        <f t="shared" si="113"/>
        <v>0</v>
      </c>
    </row>
    <row r="227" spans="1:25" s="56" customFormat="1" ht="30" customHeight="1" collapsed="1" x14ac:dyDescent="0.2">
      <c r="A227" s="12" t="s">
        <v>137</v>
      </c>
      <c r="B227" s="8">
        <v>0.05</v>
      </c>
      <c r="C227" s="8">
        <f>C224/C225</f>
        <v>3.1210217239538419E-2</v>
      </c>
      <c r="D227" s="8">
        <f>C227/B227</f>
        <v>0.62420434479076836</v>
      </c>
      <c r="E227" s="160"/>
      <c r="F227" s="160"/>
      <c r="G227" s="160"/>
      <c r="H227" s="160">
        <f>H224/H225</f>
        <v>3.9840637450199202E-2</v>
      </c>
      <c r="I227" s="160">
        <f t="shared" ref="I227:S227" si="114">I224/I225</f>
        <v>0.50021437759039589</v>
      </c>
      <c r="J227" s="160">
        <f t="shared" si="114"/>
        <v>0.42682926829268292</v>
      </c>
      <c r="K227" s="160"/>
      <c r="L227" s="160"/>
      <c r="M227" s="160"/>
      <c r="N227" s="160"/>
      <c r="O227" s="160"/>
      <c r="P227" s="160">
        <f t="shared" si="114"/>
        <v>0.1797752808988764</v>
      </c>
      <c r="Q227" s="160"/>
      <c r="R227" s="160"/>
      <c r="S227" s="160">
        <f t="shared" si="114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5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5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5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123395.15</v>
      </c>
      <c r="D233" s="8">
        <f t="shared" si="115"/>
        <v>1.7522742118716272</v>
      </c>
      <c r="E233" s="159">
        <f>E231+E229+E226+E222+E218</f>
        <v>1296</v>
      </c>
      <c r="F233" s="159">
        <f>F231+F229+F226+F222+F218</f>
        <v>3666</v>
      </c>
      <c r="G233" s="159">
        <f t="shared" ref="G233:Y233" si="116">G231+G229+G226+G222+G218</f>
        <v>13517.25</v>
      </c>
      <c r="H233" s="159">
        <f>H231+H229+H226+H222+H218</f>
        <v>8808.4</v>
      </c>
      <c r="I233" s="159">
        <f t="shared" si="116"/>
        <v>5213.75</v>
      </c>
      <c r="J233" s="159">
        <f t="shared" si="116"/>
        <v>5285.9</v>
      </c>
      <c r="K233" s="159">
        <f t="shared" si="116"/>
        <v>2857.2</v>
      </c>
      <c r="L233" s="159">
        <f t="shared" si="116"/>
        <v>7517.55</v>
      </c>
      <c r="M233" s="159">
        <f t="shared" si="116"/>
        <v>3572.1</v>
      </c>
      <c r="N233" s="159">
        <f t="shared" si="116"/>
        <v>5412</v>
      </c>
      <c r="O233" s="159">
        <f>O231+O229+O226+O222+O218</f>
        <v>3431.4</v>
      </c>
      <c r="P233" s="156">
        <f t="shared" si="116"/>
        <v>9156.25</v>
      </c>
      <c r="Q233" s="159">
        <f t="shared" si="116"/>
        <v>3700.3500000000004</v>
      </c>
      <c r="R233" s="159">
        <f t="shared" si="116"/>
        <v>1868.7</v>
      </c>
      <c r="S233" s="159">
        <f t="shared" si="116"/>
        <v>4002.05</v>
      </c>
      <c r="T233" s="159">
        <f t="shared" si="116"/>
        <v>12351</v>
      </c>
      <c r="U233" s="159">
        <f t="shared" si="116"/>
        <v>1927.5</v>
      </c>
      <c r="V233" s="159">
        <f t="shared" si="116"/>
        <v>670.65000000000009</v>
      </c>
      <c r="W233" s="159">
        <f t="shared" si="116"/>
        <v>5440.5</v>
      </c>
      <c r="X233" s="159">
        <f t="shared" si="116"/>
        <v>15614.1</v>
      </c>
      <c r="Y233" s="159">
        <f t="shared" si="116"/>
        <v>8086.5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15.2</v>
      </c>
      <c r="C235" s="47">
        <f>C233/C234*10</f>
        <v>16.751079224587318</v>
      </c>
      <c r="D235" s="8">
        <f>C235/B235</f>
        <v>1.102044685828113</v>
      </c>
      <c r="E235" s="155">
        <f>E233/E234*10</f>
        <v>19.044819985304922</v>
      </c>
      <c r="F235" s="155">
        <f>F233/F234*10</f>
        <v>17.30387992070235</v>
      </c>
      <c r="G235" s="155">
        <f t="shared" ref="G235:X235" si="117">G233/G234*10</f>
        <v>20.936527113052364</v>
      </c>
      <c r="H235" s="155">
        <f>H233/H234*10</f>
        <v>11.97183864303577</v>
      </c>
      <c r="I235" s="155">
        <f t="shared" si="117"/>
        <v>19.597616899714328</v>
      </c>
      <c r="J235" s="155">
        <f t="shared" si="117"/>
        <v>18.807016295452929</v>
      </c>
      <c r="K235" s="155">
        <f>K233/K234*10</f>
        <v>22.813797508783132</v>
      </c>
      <c r="L235" s="155">
        <f>L233/L234*10</f>
        <v>11.963001273074475</v>
      </c>
      <c r="M235" s="155">
        <f>M233/M234*10</f>
        <v>11.630201211174056</v>
      </c>
      <c r="N235" s="155">
        <f t="shared" si="117"/>
        <v>18.050830498298978</v>
      </c>
      <c r="O235" s="155">
        <f>O233/O234*10</f>
        <v>17.143285371702639</v>
      </c>
      <c r="P235" s="155">
        <f t="shared" si="117"/>
        <v>24.625490828895703</v>
      </c>
      <c r="Q235" s="155">
        <f t="shared" si="117"/>
        <v>17.484171234171235</v>
      </c>
      <c r="R235" s="155">
        <f t="shared" si="117"/>
        <v>12.973479589003054</v>
      </c>
      <c r="S235" s="155">
        <f t="shared" si="117"/>
        <v>18.737066342057211</v>
      </c>
      <c r="T235" s="155">
        <f t="shared" si="117"/>
        <v>13.00433793800539</v>
      </c>
      <c r="U235" s="155">
        <f t="shared" si="117"/>
        <v>14.307452494061756</v>
      </c>
      <c r="V235" s="155">
        <f t="shared" si="117"/>
        <v>22.703114421123907</v>
      </c>
      <c r="W235" s="155">
        <f t="shared" si="117"/>
        <v>24.903872562482835</v>
      </c>
      <c r="X235" s="155">
        <f t="shared" si="117"/>
        <v>19.599698738467332</v>
      </c>
      <c r="Y235" s="155">
        <f>Y233/Y234*10</f>
        <v>15.343819968881638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2023-07-31T05:19:57Z</dcterms:modified>
</cp:coreProperties>
</file>