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105" windowWidth="24780" windowHeight="13935"/>
  </bookViews>
  <sheets>
    <sheet name="стр.1_6" sheetId="1" r:id="rId1"/>
  </sheets>
  <definedNames>
    <definedName name="_xlnm.Print_Titles" localSheetId="0">стр.1_6!$6:$8</definedName>
    <definedName name="_xlnm.Print_Area" localSheetId="0">стр.1_6!$A$1:$L$205</definedName>
  </definedNames>
  <calcPr calcId="125725"/>
</workbook>
</file>

<file path=xl/calcChain.xml><?xml version="1.0" encoding="utf-8"?>
<calcChain xmlns="http://schemas.openxmlformats.org/spreadsheetml/2006/main">
  <c r="L119" i="1"/>
  <c r="G136"/>
  <c r="G117"/>
  <c r="G119"/>
  <c r="G118" s="1"/>
  <c r="L136"/>
  <c r="J117"/>
  <c r="I131"/>
  <c r="J131"/>
  <c r="K131"/>
  <c r="L118"/>
  <c r="L117" s="1"/>
  <c r="J119"/>
  <c r="J118" s="1"/>
  <c r="K119"/>
  <c r="K118" s="1"/>
  <c r="K136"/>
  <c r="I136"/>
  <c r="I118"/>
  <c r="K117" l="1"/>
  <c r="K84"/>
  <c r="E84"/>
  <c r="F84"/>
  <c r="H136"/>
  <c r="H119"/>
  <c r="H118" s="1"/>
  <c r="H117" s="1"/>
  <c r="F150"/>
  <c r="E150"/>
  <c r="G188"/>
  <c r="L66"/>
  <c r="K66"/>
  <c r="J66"/>
  <c r="E188"/>
  <c r="I66"/>
  <c r="F74"/>
  <c r="E74"/>
  <c r="G74"/>
  <c r="H66"/>
  <c r="G66"/>
  <c r="F66"/>
  <c r="L27"/>
  <c r="K27"/>
  <c r="J27"/>
  <c r="I27"/>
  <c r="H27"/>
  <c r="G27"/>
  <c r="F27"/>
  <c r="F81"/>
  <c r="J136"/>
  <c r="I119"/>
  <c r="L150" l="1"/>
  <c r="H150"/>
  <c r="G150"/>
  <c r="J150"/>
  <c r="K150"/>
  <c r="I150"/>
  <c r="L188" l="1"/>
  <c r="K188"/>
  <c r="J188"/>
  <c r="I188"/>
  <c r="H188"/>
  <c r="F188"/>
  <c r="L74" l="1"/>
  <c r="K74"/>
  <c r="J74"/>
  <c r="I74"/>
  <c r="H74"/>
  <c r="L195" l="1"/>
  <c r="L193"/>
  <c r="K195"/>
  <c r="K193"/>
  <c r="J195"/>
  <c r="J193"/>
  <c r="I195"/>
  <c r="I193"/>
  <c r="H195"/>
  <c r="H193"/>
  <c r="G193"/>
  <c r="F193"/>
  <c r="F195"/>
  <c r="E81"/>
  <c r="L102" l="1"/>
  <c r="E195"/>
  <c r="E193"/>
  <c r="L84" l="1"/>
  <c r="J84"/>
  <c r="I84"/>
  <c r="H84"/>
  <c r="G84"/>
  <c r="L81"/>
  <c r="K81"/>
  <c r="J81"/>
  <c r="I81"/>
  <c r="H81"/>
  <c r="G81"/>
  <c r="E102"/>
  <c r="K102"/>
  <c r="J102"/>
  <c r="I102"/>
  <c r="H102"/>
  <c r="G102"/>
  <c r="F102"/>
</calcChain>
</file>

<file path=xl/sharedStrings.xml><?xml version="1.0" encoding="utf-8"?>
<sst xmlns="http://schemas.openxmlformats.org/spreadsheetml/2006/main" count="1314" uniqueCount="407">
  <si>
    <t>Показатели</t>
  </si>
  <si>
    <t>Единица измерения</t>
  </si>
  <si>
    <t>отчет *</t>
  </si>
  <si>
    <t>оценка показателя</t>
  </si>
  <si>
    <t>консервативный</t>
  </si>
  <si>
    <t>1 вариант</t>
  </si>
  <si>
    <t>2 вариант</t>
  </si>
  <si>
    <t>прогноз</t>
  </si>
  <si>
    <t>Население</t>
  </si>
  <si>
    <t>1.1</t>
  </si>
  <si>
    <t>Численность населения (в среднегодовом исчислении)</t>
  </si>
  <si>
    <t>1.2</t>
  </si>
  <si>
    <t>Численность населения (на 1 января года)</t>
  </si>
  <si>
    <t>1.3</t>
  </si>
  <si>
    <t>1.4</t>
  </si>
  <si>
    <t>1.5</t>
  </si>
  <si>
    <t>1.6</t>
  </si>
  <si>
    <t>Общий коэффициент рождаемости</t>
  </si>
  <si>
    <t>1.7</t>
  </si>
  <si>
    <t>Суммарный коэффициент рождаемости</t>
  </si>
  <si>
    <t>1.8</t>
  </si>
  <si>
    <t>Общий коэффициент смертности</t>
  </si>
  <si>
    <t>1.9</t>
  </si>
  <si>
    <t>Коэффициент естественного прироста населения</t>
  </si>
  <si>
    <t>1.10</t>
  </si>
  <si>
    <t>Миграционный прирост (убыль)</t>
  </si>
  <si>
    <t>Валовой региональный продукт</t>
  </si>
  <si>
    <t>2.1</t>
  </si>
  <si>
    <t>2.2</t>
  </si>
  <si>
    <t>Индекс физического объема валового регионального продукта</t>
  </si>
  <si>
    <t>2.3</t>
  </si>
  <si>
    <t>Индекс-дефлятор объема валового регионального продукта</t>
  </si>
  <si>
    <t>Промышленное производство</t>
  </si>
  <si>
    <t>3.1</t>
  </si>
  <si>
    <t>Объем отгруженных товаров собственного производства, выполненных работ и услуг собственными силами</t>
  </si>
  <si>
    <t>3.2</t>
  </si>
  <si>
    <t>Индекс промышленного производства</t>
  </si>
  <si>
    <t>Индексы производства по видам экономической деятельности</t>
  </si>
  <si>
    <t>3.3</t>
  </si>
  <si>
    <t>3.4</t>
  </si>
  <si>
    <t>Добыча угля (05)</t>
  </si>
  <si>
    <t>3.5</t>
  </si>
  <si>
    <t>Добыча сырой нефти и природного газа (06)</t>
  </si>
  <si>
    <t>Численность населения трудоспособного возраста
(на 1 января года)</t>
  </si>
  <si>
    <t>3.6</t>
  </si>
  <si>
    <t>3.7</t>
  </si>
  <si>
    <t>3.8</t>
  </si>
  <si>
    <t>Добыча металлических руд (07)</t>
  </si>
  <si>
    <t>Добыча прочих полезных ископаемых (08)</t>
  </si>
  <si>
    <t>Предоставление услуг в области добычи полезных ископаемых (09)</t>
  </si>
  <si>
    <t>3.9</t>
  </si>
  <si>
    <t>тыс. чел.</t>
  </si>
  <si>
    <t>число лет</t>
  </si>
  <si>
    <t>число родившихся живыми
на 1000 человек населения</t>
  </si>
  <si>
    <t>Численность населения старше трудоспособного возраста
(на 1 января года)</t>
  </si>
  <si>
    <t>число детей на 1 женщину</t>
  </si>
  <si>
    <t>число умерших на 1000 человек населения</t>
  </si>
  <si>
    <t>на 1000 человек населения</t>
  </si>
  <si>
    <t>в % к предыдущему году</t>
  </si>
  <si>
    <t>% к предыдущему году
в сопоставимых ценах</t>
  </si>
  <si>
    <t>Ожидаемая продолжительность жизни при рождении</t>
  </si>
  <si>
    <t>3.10</t>
  </si>
  <si>
    <t>Производство пищевых продуктов (10)</t>
  </si>
  <si>
    <t>3.11</t>
  </si>
  <si>
    <t>Производство напитков (11)</t>
  </si>
  <si>
    <t>3.12</t>
  </si>
  <si>
    <t>Производство табачных изделий (12)</t>
  </si>
  <si>
    <t>3.13</t>
  </si>
  <si>
    <t>Производство текстильных изделий (13)</t>
  </si>
  <si>
    <t>3.14</t>
  </si>
  <si>
    <t>Производство одежды (14)</t>
  </si>
  <si>
    <t>3.15</t>
  </si>
  <si>
    <t>Производство кожи и изделий из кожи (15)</t>
  </si>
  <si>
    <t>3.16</t>
  </si>
  <si>
    <t>Обработка древесины и производство изделий из дерева и пробки, кроме мебели, производство изделий из соломки и материалов для плетения (16)</t>
  </si>
  <si>
    <t>3.17</t>
  </si>
  <si>
    <t>Производство бумаги и бумажных изделий (17)</t>
  </si>
  <si>
    <t>3.18</t>
  </si>
  <si>
    <t>Деятельность полиграфическая и копирование носителей информации (18)</t>
  </si>
  <si>
    <t>3.19</t>
  </si>
  <si>
    <t>Производство кокса и нефтепродуктов (19)</t>
  </si>
  <si>
    <t>3.20</t>
  </si>
  <si>
    <t>Производство химических веществ и химических продуктов (20)</t>
  </si>
  <si>
    <t>3.21</t>
  </si>
  <si>
    <t>Производство лекарственных средств и материалов, применяемых в медицинских целях (21)</t>
  </si>
  <si>
    <t>3.22</t>
  </si>
  <si>
    <t>Производство резиновых и пластмассовых изделий (22)</t>
  </si>
  <si>
    <t>3.23</t>
  </si>
  <si>
    <t>Производство прочей неметаллической минеральной продукции (23)</t>
  </si>
  <si>
    <t>3.24</t>
  </si>
  <si>
    <t>Производство металлургическое (24)</t>
  </si>
  <si>
    <t>3.25</t>
  </si>
  <si>
    <t>Производство готовых металлических изделий, кроме машин и оборудования (25)</t>
  </si>
  <si>
    <t>3.26</t>
  </si>
  <si>
    <t>Производство компьютеров, электронных и оптических изделий (26)</t>
  </si>
  <si>
    <t>3.27</t>
  </si>
  <si>
    <t>Производство электрического оборудования (27)</t>
  </si>
  <si>
    <t>3.28</t>
  </si>
  <si>
    <t>Производство машин и оборудования, не включенных в другие группировки (28)</t>
  </si>
  <si>
    <t>3.29</t>
  </si>
  <si>
    <t>3.30</t>
  </si>
  <si>
    <t>Производство прочих транспортных средств и оборудования (30)</t>
  </si>
  <si>
    <t>3.31</t>
  </si>
  <si>
    <t>Производство мебели (31)</t>
  </si>
  <si>
    <t>3.32</t>
  </si>
  <si>
    <t>Производство прочих готовых изделий (32)</t>
  </si>
  <si>
    <t>3.33</t>
  </si>
  <si>
    <t>Ремонт и монтаж машин и оборудования (33)</t>
  </si>
  <si>
    <t>3.34</t>
  </si>
  <si>
    <t>Обеспечение электрической энергией, газом и паром;
кондиционирование воздуха (раздел D)</t>
  </si>
  <si>
    <t>Добыча полезных ископаемых (раздел B)</t>
  </si>
  <si>
    <t>Обрабатывающие производства (раздел C)</t>
  </si>
  <si>
    <t>3.35</t>
  </si>
  <si>
    <t>Водоснабжение; водоотведение, организация сбора и утилизации отходов, деятельность по ликвидации загрязнений (раздел E)</t>
  </si>
  <si>
    <t>3.36</t>
  </si>
  <si>
    <t>Потребление электроэнергии</t>
  </si>
  <si>
    <t>3.37</t>
  </si>
  <si>
    <t>Средние тарифы на электроэнергию, отпущенную различным категориям потребителей</t>
  </si>
  <si>
    <t>руб./тыс.кВт.ч</t>
  </si>
  <si>
    <t>3.38</t>
  </si>
  <si>
    <t>Индекс тарифов на электроэнергию, отпущенную различным категориям потребителей</t>
  </si>
  <si>
    <t>Сельское хозяйство</t>
  </si>
  <si>
    <t>4.1</t>
  </si>
  <si>
    <t>Продукция сельского хозяйства</t>
  </si>
  <si>
    <t>4.2</t>
  </si>
  <si>
    <t>Индекс производства продукции сельского хозяйства</t>
  </si>
  <si>
    <t>4.3</t>
  </si>
  <si>
    <t>Продукция растениеводства</t>
  </si>
  <si>
    <t>4.4</t>
  </si>
  <si>
    <t>Индекс производства продукции растениеводства</t>
  </si>
  <si>
    <t>4.5</t>
  </si>
  <si>
    <t>Продукция животноводства</t>
  </si>
  <si>
    <t>4.6</t>
  </si>
  <si>
    <t>Индекс производства продукции животноводства</t>
  </si>
  <si>
    <t>Строительство</t>
  </si>
  <si>
    <t>5.1</t>
  </si>
  <si>
    <t>Объем работ, выполненных по виду деятельности "Строительство"</t>
  </si>
  <si>
    <t>5.2</t>
  </si>
  <si>
    <t>Индекс физического объема работ, выполненных по виду деятельности "Строительство"</t>
  </si>
  <si>
    <t>5.3</t>
  </si>
  <si>
    <t>Индекс-дефлятор по виду деятельности "Строительство"</t>
  </si>
  <si>
    <t>% г/г</t>
  </si>
  <si>
    <t>5.4</t>
  </si>
  <si>
    <t>Ввод в действие жилых домов</t>
  </si>
  <si>
    <t>Торговля и услуги населению</t>
  </si>
  <si>
    <t>6.1</t>
  </si>
  <si>
    <t>Индекс потребительских цен на товары и услуги, на конец года</t>
  </si>
  <si>
    <t>% к декабрю
предыдущего года</t>
  </si>
  <si>
    <t>6.2</t>
  </si>
  <si>
    <t>Индекс потребительских цен на товары и услуги, в среднем за год</t>
  </si>
  <si>
    <t>6.3</t>
  </si>
  <si>
    <t>Оборот розничной торговли</t>
  </si>
  <si>
    <t>6.4</t>
  </si>
  <si>
    <t>Индекс физического объема оборота розничной торговли</t>
  </si>
  <si>
    <t>6.5</t>
  </si>
  <si>
    <t>Индекс-дефлятор оборота розничной торговли</t>
  </si>
  <si>
    <t>6.6</t>
  </si>
  <si>
    <t>Объем платных услуг населению</t>
  </si>
  <si>
    <t>6.7</t>
  </si>
  <si>
    <t>Индекс физического объема платных услуг населению</t>
  </si>
  <si>
    <t>6.8</t>
  </si>
  <si>
    <t>Индекс-дефлятор объема платных услуг населению</t>
  </si>
  <si>
    <t>Внешнеэкономическая деятельность</t>
  </si>
  <si>
    <t>7.1</t>
  </si>
  <si>
    <t>Экспорт товаров</t>
  </si>
  <si>
    <t>7.2</t>
  </si>
  <si>
    <t>Импорт товаров</t>
  </si>
  <si>
    <t>Страны дальнего зарубежья</t>
  </si>
  <si>
    <t>7.3</t>
  </si>
  <si>
    <t>Экспорт товаров - всего</t>
  </si>
  <si>
    <t>7.4</t>
  </si>
  <si>
    <t>Экспорт ТЭК</t>
  </si>
  <si>
    <t>7.5</t>
  </si>
  <si>
    <t>Импорт товаров - всего</t>
  </si>
  <si>
    <t>7.6</t>
  </si>
  <si>
    <t>7.7</t>
  </si>
  <si>
    <t>Малое и среднее предпринимательство, включая микропредприятия</t>
  </si>
  <si>
    <t>8.1</t>
  </si>
  <si>
    <t>Количество малых и средних предприятий, включая микропредприятия (на конец года)</t>
  </si>
  <si>
    <t>единиц</t>
  </si>
  <si>
    <t>8.2</t>
  </si>
  <si>
    <t>Среднесписочная численность работников на предприятиях малого и среднего предпринимательства (включая микропредприятия) (без внешних совместителей)</t>
  </si>
  <si>
    <t>8.3</t>
  </si>
  <si>
    <t>Оборот малых и средних предприятий, включая микропредприятия</t>
  </si>
  <si>
    <t>Инвестиции</t>
  </si>
  <si>
    <t>9.1</t>
  </si>
  <si>
    <t>Инвестиции в основной капитал</t>
  </si>
  <si>
    <t>9.2</t>
  </si>
  <si>
    <t>Индекс физического объема инвестиций в основной капитал</t>
  </si>
  <si>
    <t>9.3</t>
  </si>
  <si>
    <t>Индекс-дефлятор инвестиций в основной капитал</t>
  </si>
  <si>
    <t>9.4</t>
  </si>
  <si>
    <t>Удельный вес инвестиций в основной капитал в валовом региональном продукте</t>
  </si>
  <si>
    <t>%</t>
  </si>
  <si>
    <t>9.5</t>
  </si>
  <si>
    <t>Собственные средства</t>
  </si>
  <si>
    <t>9.6</t>
  </si>
  <si>
    <t>Привлеченные средства, из них:</t>
  </si>
  <si>
    <t>кредиты банков, в том числе:</t>
  </si>
  <si>
    <t>заемные средства других организаций</t>
  </si>
  <si>
    <t>бюджетные средства, в том числе:</t>
  </si>
  <si>
    <t>федеральный бюджет</t>
  </si>
  <si>
    <t>бюджеты субъектов Российской Федерации</t>
  </si>
  <si>
    <t>из местных бюджетов</t>
  </si>
  <si>
    <t>прочие</t>
  </si>
  <si>
    <t>Консолидированный бюджет субъекта Российской Федерации</t>
  </si>
  <si>
    <t>10.1</t>
  </si>
  <si>
    <t>Доходы консолидированного бюджета субъекта
Российской Федерации</t>
  </si>
  <si>
    <t>10.2</t>
  </si>
  <si>
    <t>Налоговые и неналоговые доходы, всего</t>
  </si>
  <si>
    <t>10.3</t>
  </si>
  <si>
    <t>Налоговые доходы консолидированного бюджета субъекта Российской Федерации всего, в том числе:</t>
  </si>
  <si>
    <t>10.4</t>
  </si>
  <si>
    <t>налог на прибыль организаций</t>
  </si>
  <si>
    <t>10.5</t>
  </si>
  <si>
    <t>налог на доходы физических лиц</t>
  </si>
  <si>
    <t>10.6</t>
  </si>
  <si>
    <t>налог на добычу полезных ископаемых</t>
  </si>
  <si>
    <t>10.7</t>
  </si>
  <si>
    <t>акцизы</t>
  </si>
  <si>
    <t>10.8</t>
  </si>
  <si>
    <t>налог, взимаемый в связи с применением упрощенной системы налогообложения</t>
  </si>
  <si>
    <t>10.9</t>
  </si>
  <si>
    <t>налог на имущество физических лиц</t>
  </si>
  <si>
    <t>налог на имущество организаций</t>
  </si>
  <si>
    <t>налог на игорный бизнес</t>
  </si>
  <si>
    <t>транспортный налог</t>
  </si>
  <si>
    <t>земельный налог</t>
  </si>
  <si>
    <t>Неналоговые доходы</t>
  </si>
  <si>
    <t>Безвозмездные поступления всего, в том числе</t>
  </si>
  <si>
    <t>субсидии из федерального бюджета</t>
  </si>
  <si>
    <t>субвенции из федерального бюджета</t>
  </si>
  <si>
    <t>дотации из федерального бюджета, в том числе:</t>
  </si>
  <si>
    <t>дотации на выравнивание бюджетной обеспеченности</t>
  </si>
  <si>
    <t>Расходы консолидированного бюджета субъекта
Российской Федерации всего, в том числе по направлениям: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</si>
  <si>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</si>
  <si>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</si>
  <si>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</si>
  <si>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</si>
  <si>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</si>
  <si>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</si>
  <si>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</si>
  <si>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</si>
  <si>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</si>
  <si>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</si>
  <si>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</si>
  <si>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</si>
  <si>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Государственный долг субъекта Российской Федерации</t>
  </si>
  <si>
    <t>Муниципальный долг муниципальных образований, входящих в состав субъекта Российской Федерации</t>
  </si>
  <si>
    <t>Денежные доходы населения</t>
  </si>
  <si>
    <t>11.1</t>
  </si>
  <si>
    <t>Реальные располагаемые денежные доходы населения</t>
  </si>
  <si>
    <t>11.2</t>
  </si>
  <si>
    <t>Прожиточный минимум в среднем на душу населения (в среднем за год), в том числе по основным социально-демографическим группам населения:</t>
  </si>
  <si>
    <t>трудоспособного населения</t>
  </si>
  <si>
    <t>пенсионеров</t>
  </si>
  <si>
    <t>детей</t>
  </si>
  <si>
    <t>11.6</t>
  </si>
  <si>
    <t>Численность населения с денежными доходами ниже прожиточного минимума к общей численности населения</t>
  </si>
  <si>
    <t>Труд и занятость</t>
  </si>
  <si>
    <t>12.1</t>
  </si>
  <si>
    <t>Численность рабочей силы</t>
  </si>
  <si>
    <t>12.2</t>
  </si>
  <si>
    <t>12.3</t>
  </si>
  <si>
    <t>Номинальная начисленная среднемесячная заработная плата работников организаций</t>
  </si>
  <si>
    <t>рублей</t>
  </si>
  <si>
    <t>12.4</t>
  </si>
  <si>
    <t>Темп роста номинальной начисленной среднемесячной заработной платы работников организаций</t>
  </si>
  <si>
    <t>12.5</t>
  </si>
  <si>
    <t>Среднемесячная начисленная заработная плата наемных работников в организациях, у индивидуальных предпринимателей и физических лиц (среднемесячный доход от трудовой деятельности)</t>
  </si>
  <si>
    <t>12.6</t>
  </si>
  <si>
    <t>Темп роста среднемесячной начисленной заработной платы наемных работников в организациях, у индивидуальных предпринимателей и физических лиц (среднемесячный доход от трудовой деятельности)</t>
  </si>
  <si>
    <t>12.7</t>
  </si>
  <si>
    <t>Реальная заработная плата работников организаций</t>
  </si>
  <si>
    <t>12.8</t>
  </si>
  <si>
    <t>Индекс производительности труда</t>
  </si>
  <si>
    <t>12.9</t>
  </si>
  <si>
    <t>Уровень безработицы (по методологии МОТ)</t>
  </si>
  <si>
    <t>12.10</t>
  </si>
  <si>
    <t>Уровень зарегистрированной безработицы (на конец года)</t>
  </si>
  <si>
    <t>12.11</t>
  </si>
  <si>
    <t>Общая численность безработных (по методологии МОТ)</t>
  </si>
  <si>
    <t>12.12</t>
  </si>
  <si>
    <t>Численность безработных, зарегистрированных в государственных учреждениях службы занятости населения (на конец года)</t>
  </si>
  <si>
    <t>12.13</t>
  </si>
  <si>
    <t>Фонд заработной платы работников организаций</t>
  </si>
  <si>
    <t>12.14</t>
  </si>
  <si>
    <t>Рекомендуемая форма по основным показателям, представляемым органами исполнительной власти субъектов Российской Федерации
в Минэкономразвития России для разработки прогноза социально-экономического развития Российской Федерации на среднесрочный период</t>
  </si>
  <si>
    <t>кредиты иностранных банков</t>
  </si>
  <si>
    <t>* Используются фактические статистические данные, которые разрабатываются субъектами официального статистического учета.</t>
  </si>
  <si>
    <t>млн руб.</t>
  </si>
  <si>
    <t>млн рублей</t>
  </si>
  <si>
    <t>млн долл. США</t>
  </si>
  <si>
    <t>млрд руб.</t>
  </si>
  <si>
    <t>руб./мес.</t>
  </si>
  <si>
    <t>% к раб. силе</t>
  </si>
  <si>
    <t>млн кВт.ч</t>
  </si>
  <si>
    <t>Производство автотранспортных средств, прицепов и
полуприцепов (29)</t>
  </si>
  <si>
    <t>за период с начала года
к соотв. периоду
предыдущего года, %</t>
  </si>
  <si>
    <t>в ценах соответствующих лет; млн руб.</t>
  </si>
  <si>
    <t>Дефицит(-), профицит(+) консолидированного бюджета субъекта Российской Федерации, млн рублей</t>
  </si>
  <si>
    <t>Темп роста фонда заработной платы работников организаций</t>
  </si>
  <si>
    <t>национальная безопасность и правоохранительная деятельность</t>
  </si>
  <si>
    <t>тыс. кв. м общей площади</t>
  </si>
  <si>
    <t>Государства - участники СНГ</t>
  </si>
  <si>
    <t>Инвестиции в основной капитал по источникам
финансирования (без субъектов малого и среднего предпринимательства и объема инвестиций, не наблюдаемых прямыми статистическими методами)</t>
  </si>
  <si>
    <t>Примечание:</t>
  </si>
  <si>
    <t>базовый</t>
  </si>
  <si>
    <t>9.6.1</t>
  </si>
  <si>
    <t>9.6.2</t>
  </si>
  <si>
    <t>9.6.1.1</t>
  </si>
  <si>
    <t>9.6.3</t>
  </si>
  <si>
    <t>9.6.4</t>
  </si>
  <si>
    <t>9.6.3.1</t>
  </si>
  <si>
    <t>9.6.3.2</t>
  </si>
  <si>
    <t>9.6.3.3</t>
  </si>
  <si>
    <t>10.3.1</t>
  </si>
  <si>
    <t>10.3.2</t>
  </si>
  <si>
    <t>10.3.3</t>
  </si>
  <si>
    <t>10.3.4</t>
  </si>
  <si>
    <t>10.3.5</t>
  </si>
  <si>
    <t>10.3.6</t>
  </si>
  <si>
    <t>10.3.7</t>
  </si>
  <si>
    <t>10.3.8</t>
  </si>
  <si>
    <t>10.3.9</t>
  </si>
  <si>
    <t>10.3.10</t>
  </si>
  <si>
    <t>10.5.1</t>
  </si>
  <si>
    <t>10.5.2</t>
  </si>
  <si>
    <t>10.5.3</t>
  </si>
  <si>
    <t>10.5.4</t>
  </si>
  <si>
    <t>10.6.1</t>
  </si>
  <si>
    <t>10.6.2</t>
  </si>
  <si>
    <t>10.6.3</t>
  </si>
  <si>
    <t>10.6.4</t>
  </si>
  <si>
    <t>10.6.5</t>
  </si>
  <si>
    <t>10.6.6</t>
  </si>
  <si>
    <t>10.6.7</t>
  </si>
  <si>
    <t>10.6.8</t>
  </si>
  <si>
    <t>10.6.9</t>
  </si>
  <si>
    <t>10.6.10</t>
  </si>
  <si>
    <t>10.6.11</t>
  </si>
  <si>
    <t>10.6.12</t>
  </si>
  <si>
    <t>10.6.13</t>
  </si>
  <si>
    <t>11.2.1</t>
  </si>
  <si>
    <t>11.2.2</t>
  </si>
  <si>
    <t>11.2.3</t>
  </si>
  <si>
    <t>тыс. человек</t>
  </si>
  <si>
    <t>Численность трудовых ресурсов – всего, в том числе:</t>
  </si>
  <si>
    <t>трудоспособное население в трудоспособном возрасте</t>
  </si>
  <si>
    <t>иностранные трудовые мигранты</t>
  </si>
  <si>
    <t>12.2.3.1</t>
  </si>
  <si>
    <t>пенсионеры старше трудоспособного возраста</t>
  </si>
  <si>
    <t>12.2.3.2</t>
  </si>
  <si>
    <t>подростки моложе трудоспособного возраста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</si>
  <si>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</si>
  <si>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</si>
  <si>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</si>
  <si>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</si>
  <si>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</si>
  <si>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</si>
  <si>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</si>
  <si>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</si>
  <si>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</si>
  <si>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</si>
  <si>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</si>
  <si>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</si>
  <si>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</si>
  <si>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</si>
  <si>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</si>
  <si>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</si>
  <si>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прочие виды экономической деятельности</t>
  </si>
  <si>
    <t>Численность населения в трудоспособном возрасте, не занятого в экономике – всего, в том числе:</t>
  </si>
  <si>
    <t>численность учащихся трудоспособного возраста, обучающихся с отрывом от производства</t>
  </si>
  <si>
    <t>численность безработных, зарегистрированных в органах службы занятости</t>
  </si>
  <si>
    <t>численность прочих категорий населения в трудоспособном возрасте, не занятого в экономике</t>
  </si>
  <si>
    <t>численность лиц старше трудоспособного возраста и подростков, занятых в экономике, в том числе:</t>
  </si>
  <si>
    <t>12.2.1</t>
  </si>
  <si>
    <t>12.2.2</t>
  </si>
  <si>
    <t>12.2.3</t>
  </si>
  <si>
    <t>Численность занятых в экономике – всего, в том числе по разделам ОКВЭД:</t>
  </si>
  <si>
    <t>сельское, лесное хозяйство, охота, рыболовство и рыбоводство</t>
  </si>
  <si>
    <t>12.3.1</t>
  </si>
  <si>
    <t>12.3.2</t>
  </si>
  <si>
    <t>12.3.3</t>
  </si>
  <si>
    <t>12.3.4</t>
  </si>
  <si>
    <t>12.3.5</t>
  </si>
  <si>
    <t>12.3.6</t>
  </si>
  <si>
    <t>12.3.7</t>
  </si>
  <si>
    <t>12.3.8</t>
  </si>
  <si>
    <t>12.3.9</t>
  </si>
  <si>
    <t>12.3.10</t>
  </si>
  <si>
    <t>12.3.11</t>
  </si>
  <si>
    <t>12.3.12</t>
  </si>
  <si>
    <t>12.3.13</t>
  </si>
  <si>
    <t>12.3.14</t>
  </si>
  <si>
    <t>12.3.15</t>
  </si>
  <si>
    <t>12.3.16</t>
  </si>
  <si>
    <t>12.3.17</t>
  </si>
  <si>
    <t>12.3.18</t>
  </si>
  <si>
    <t>12.3.19</t>
  </si>
  <si>
    <t>12.4.1</t>
  </si>
  <si>
    <t>12.4.2</t>
  </si>
  <si>
    <t>12.4.3</t>
  </si>
  <si>
    <t>12.15</t>
  </si>
  <si>
    <t>12.16</t>
  </si>
  <si>
    <t>х</t>
  </si>
  <si>
    <t xml:space="preserve">Мариинско-Посадский муниципальный округ Чувашской Республики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</si>
</sst>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2">
    <font>
      <sz val="10"/>
      <name val="Arial Cyr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6.5"/>
      <name val="Times New Roman"/>
      <family val="1"/>
      <charset val="204"/>
    </font>
    <font>
      <b/>
      <sz val="6.5"/>
      <name val="Times New Roman"/>
      <family val="1"/>
      <charset val="204"/>
    </font>
    <font>
      <i/>
      <sz val="6.5"/>
      <name val="Times New Roman"/>
      <family val="1"/>
      <charset val="204"/>
    </font>
    <font>
      <b/>
      <sz val="10"/>
      <name val="Arial Cyr"/>
      <charset val="204"/>
    </font>
    <font>
      <sz val="6.5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/>
    <xf numFmtId="0" fontId="3" fillId="0" borderId="0" xfId="0" applyFont="1" applyFill="1" applyAlignment="1"/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/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 indent="2"/>
    </xf>
    <xf numFmtId="0" fontId="7" fillId="0" borderId="2" xfId="0" applyFont="1" applyFill="1" applyBorder="1" applyAlignment="1">
      <alignment horizontal="left" vertical="center" wrapText="1" indent="1"/>
    </xf>
    <xf numFmtId="0" fontId="1" fillId="0" borderId="0" xfId="0" applyFont="1" applyFill="1"/>
    <xf numFmtId="49" fontId="7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164" fontId="7" fillId="3" borderId="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Alignment="1"/>
    <xf numFmtId="0" fontId="8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5"/>
  <sheetViews>
    <sheetView tabSelected="1" view="pageBreakPreview" topLeftCell="A196" zoomScale="130" zoomScaleNormal="200" zoomScaleSheetLayoutView="130" workbookViewId="0">
      <selection activeCell="M13" sqref="M13"/>
    </sheetView>
  </sheetViews>
  <sheetFormatPr defaultRowHeight="12.75"/>
  <cols>
    <col min="1" max="1" width="5.42578125" style="23" bestFit="1" customWidth="1"/>
    <col min="2" max="2" width="35.140625" style="19" customWidth="1"/>
    <col min="3" max="3" width="18.85546875" style="19" customWidth="1"/>
    <col min="4" max="4" width="6.28515625" style="19" bestFit="1" customWidth="1"/>
    <col min="5" max="5" width="5.7109375" style="19" customWidth="1"/>
    <col min="6" max="6" width="6.7109375" style="19" customWidth="1"/>
    <col min="7" max="7" width="9.7109375" style="19" customWidth="1"/>
    <col min="8" max="8" width="6.42578125" style="19" bestFit="1" customWidth="1"/>
    <col min="9" max="9" width="9.7109375" style="19" customWidth="1"/>
    <col min="10" max="10" width="6.42578125" style="19" bestFit="1" customWidth="1"/>
    <col min="11" max="11" width="9.7109375" style="19" customWidth="1"/>
    <col min="12" max="12" width="6.42578125" style="19" bestFit="1" customWidth="1"/>
    <col min="13" max="16384" width="9.140625" style="19"/>
  </cols>
  <sheetData>
    <row r="1" spans="1:12" s="3" customFormat="1" ht="6" customHeight="1">
      <c r="A1" s="21"/>
    </row>
    <row r="2" spans="1:12" s="4" customFormat="1" ht="24.95" customHeight="1">
      <c r="A2" s="53" t="s">
        <v>287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s="6" customFormat="1" ht="6" customHeight="1">
      <c r="A3" s="22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s="7" customFormat="1" ht="8.25" customHeight="1">
      <c r="A4" s="55" t="s">
        <v>406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s="3" customFormat="1" ht="6" customHeight="1">
      <c r="A5" s="21"/>
    </row>
    <row r="6" spans="1:12" s="2" customFormat="1" ht="21" customHeight="1">
      <c r="A6" s="20"/>
      <c r="B6" s="33"/>
      <c r="C6" s="33"/>
      <c r="D6" s="9" t="s">
        <v>2</v>
      </c>
      <c r="E6" s="9" t="s">
        <v>2</v>
      </c>
      <c r="F6" s="10" t="s">
        <v>3</v>
      </c>
      <c r="G6" s="47" t="s">
        <v>7</v>
      </c>
      <c r="H6" s="47"/>
      <c r="I6" s="47"/>
      <c r="J6" s="47"/>
      <c r="K6" s="47"/>
      <c r="L6" s="47"/>
    </row>
    <row r="7" spans="1:12" s="2" customFormat="1" ht="10.5">
      <c r="A7" s="20"/>
      <c r="B7" s="33" t="s">
        <v>0</v>
      </c>
      <c r="C7" s="33" t="s">
        <v>1</v>
      </c>
      <c r="D7" s="47">
        <v>2022</v>
      </c>
      <c r="E7" s="47">
        <v>2023</v>
      </c>
      <c r="F7" s="47">
        <v>2024</v>
      </c>
      <c r="G7" s="47">
        <v>2025</v>
      </c>
      <c r="H7" s="47"/>
      <c r="I7" s="47">
        <v>2026</v>
      </c>
      <c r="J7" s="47"/>
      <c r="K7" s="47">
        <v>2027</v>
      </c>
      <c r="L7" s="47"/>
    </row>
    <row r="8" spans="1:12" s="2" customFormat="1" ht="12" customHeight="1">
      <c r="A8" s="20"/>
      <c r="B8" s="33"/>
      <c r="C8" s="33"/>
      <c r="D8" s="48"/>
      <c r="E8" s="48"/>
      <c r="F8" s="48"/>
      <c r="G8" s="9" t="s">
        <v>4</v>
      </c>
      <c r="H8" s="27" t="s">
        <v>307</v>
      </c>
      <c r="I8" s="9" t="s">
        <v>4</v>
      </c>
      <c r="J8" s="27" t="s">
        <v>307</v>
      </c>
      <c r="K8" s="9" t="s">
        <v>4</v>
      </c>
      <c r="L8" s="27" t="s">
        <v>307</v>
      </c>
    </row>
    <row r="9" spans="1:12" s="2" customFormat="1" ht="12" customHeight="1">
      <c r="A9" s="20"/>
      <c r="B9" s="33"/>
      <c r="C9" s="33"/>
      <c r="D9" s="48"/>
      <c r="E9" s="48"/>
      <c r="F9" s="48"/>
      <c r="G9" s="9" t="s">
        <v>5</v>
      </c>
      <c r="H9" s="27" t="s">
        <v>6</v>
      </c>
      <c r="I9" s="9" t="s">
        <v>5</v>
      </c>
      <c r="J9" s="27" t="s">
        <v>6</v>
      </c>
      <c r="K9" s="9" t="s">
        <v>5</v>
      </c>
      <c r="L9" s="27" t="s">
        <v>6</v>
      </c>
    </row>
    <row r="10" spans="1:12" s="2" customFormat="1" ht="10.5">
      <c r="A10" s="28"/>
      <c r="B10" s="29" t="s">
        <v>8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2" s="2" customFormat="1" ht="10.5">
      <c r="A11" s="20" t="s">
        <v>9</v>
      </c>
      <c r="B11" s="11" t="s">
        <v>10</v>
      </c>
      <c r="C11" s="9" t="s">
        <v>51</v>
      </c>
      <c r="D11" s="36">
        <v>19.064</v>
      </c>
      <c r="E11" s="36">
        <v>18.692</v>
      </c>
      <c r="F11" s="36">
        <v>18.308</v>
      </c>
      <c r="G11" s="36">
        <v>18.309999999999999</v>
      </c>
      <c r="H11" s="36">
        <v>18.559999999999999</v>
      </c>
      <c r="I11" s="36">
        <v>18.559999999999999</v>
      </c>
      <c r="J11" s="36">
        <v>18.8</v>
      </c>
      <c r="K11" s="36">
        <v>18.8</v>
      </c>
      <c r="L11" s="34">
        <v>19.100000000000001</v>
      </c>
    </row>
    <row r="12" spans="1:12" s="2" customFormat="1" ht="10.5">
      <c r="A12" s="20" t="s">
        <v>11</v>
      </c>
      <c r="B12" s="11" t="s">
        <v>12</v>
      </c>
      <c r="C12" s="9" t="s">
        <v>51</v>
      </c>
      <c r="D12" s="34">
        <v>19.25</v>
      </c>
      <c r="E12" s="36">
        <v>18.87</v>
      </c>
      <c r="F12" s="36">
        <v>18.5</v>
      </c>
      <c r="G12" s="36">
        <v>18.5</v>
      </c>
      <c r="H12" s="36">
        <v>19</v>
      </c>
      <c r="I12" s="36">
        <v>19.12</v>
      </c>
      <c r="J12" s="36">
        <v>19.28</v>
      </c>
      <c r="K12" s="36">
        <v>19.329999999999998</v>
      </c>
      <c r="L12" s="34">
        <v>19.21</v>
      </c>
    </row>
    <row r="13" spans="1:12" s="13" customFormat="1" ht="21">
      <c r="A13" s="20" t="s">
        <v>13</v>
      </c>
      <c r="B13" s="12" t="s">
        <v>43</v>
      </c>
      <c r="C13" s="9" t="s">
        <v>51</v>
      </c>
      <c r="D13" s="36">
        <v>10.75</v>
      </c>
      <c r="E13" s="36">
        <v>9.8539999999999992</v>
      </c>
      <c r="F13" s="36">
        <v>9.85</v>
      </c>
      <c r="G13" s="36">
        <v>9.85</v>
      </c>
      <c r="H13" s="36">
        <v>9.91</v>
      </c>
      <c r="I13" s="36">
        <v>9.91</v>
      </c>
      <c r="J13" s="36">
        <v>10.199999999999999</v>
      </c>
      <c r="K13" s="36">
        <v>10.199999999999999</v>
      </c>
      <c r="L13" s="34">
        <v>10.5</v>
      </c>
    </row>
    <row r="14" spans="1:12" s="2" customFormat="1" ht="21">
      <c r="A14" s="20" t="s">
        <v>14</v>
      </c>
      <c r="B14" s="12" t="s">
        <v>54</v>
      </c>
      <c r="C14" s="9" t="s">
        <v>51</v>
      </c>
      <c r="D14" s="36">
        <v>6.25</v>
      </c>
      <c r="E14" s="36">
        <v>6.1319999999999997</v>
      </c>
      <c r="F14" s="36">
        <v>6.12</v>
      </c>
      <c r="G14" s="36">
        <v>6.11</v>
      </c>
      <c r="H14" s="36">
        <v>6.9</v>
      </c>
      <c r="I14" s="36">
        <v>6.7</v>
      </c>
      <c r="J14" s="36">
        <v>6.5</v>
      </c>
      <c r="K14" s="36">
        <v>6.3</v>
      </c>
      <c r="L14" s="34">
        <v>6.21</v>
      </c>
    </row>
    <row r="15" spans="1:12" s="2" customFormat="1" ht="10.5">
      <c r="A15" s="20" t="s">
        <v>15</v>
      </c>
      <c r="B15" s="11" t="s">
        <v>60</v>
      </c>
      <c r="C15" s="9" t="s">
        <v>52</v>
      </c>
      <c r="D15" s="34">
        <v>73</v>
      </c>
      <c r="E15" s="36">
        <v>76</v>
      </c>
      <c r="F15" s="36">
        <v>78</v>
      </c>
      <c r="G15" s="36">
        <v>78.22</v>
      </c>
      <c r="H15" s="36">
        <v>79.599999999999994</v>
      </c>
      <c r="I15" s="36">
        <v>80.099999999999994</v>
      </c>
      <c r="J15" s="36">
        <v>81.2</v>
      </c>
      <c r="K15" s="36">
        <v>83.2</v>
      </c>
      <c r="L15" s="34">
        <v>85</v>
      </c>
    </row>
    <row r="16" spans="1:12" s="2" customFormat="1" ht="21">
      <c r="A16" s="20" t="s">
        <v>16</v>
      </c>
      <c r="B16" s="11" t="s">
        <v>17</v>
      </c>
      <c r="C16" s="10" t="s">
        <v>53</v>
      </c>
      <c r="D16" s="36">
        <v>6.6</v>
      </c>
      <c r="E16" s="36">
        <v>6.4</v>
      </c>
      <c r="F16" s="36">
        <v>6.6</v>
      </c>
      <c r="G16" s="36">
        <v>7.1</v>
      </c>
      <c r="H16" s="36">
        <v>7.4</v>
      </c>
      <c r="I16" s="36">
        <v>7.6</v>
      </c>
      <c r="J16" s="36">
        <v>7.8</v>
      </c>
      <c r="K16" s="36">
        <v>8.11</v>
      </c>
      <c r="L16" s="34">
        <v>9.1</v>
      </c>
    </row>
    <row r="17" spans="1:12" s="2" customFormat="1" ht="10.5">
      <c r="A17" s="20" t="s">
        <v>18</v>
      </c>
      <c r="B17" s="11" t="s">
        <v>19</v>
      </c>
      <c r="C17" s="9" t="s">
        <v>55</v>
      </c>
      <c r="D17" s="36" t="s">
        <v>405</v>
      </c>
      <c r="E17" s="36" t="s">
        <v>405</v>
      </c>
      <c r="F17" s="36" t="s">
        <v>405</v>
      </c>
      <c r="G17" s="36" t="s">
        <v>405</v>
      </c>
      <c r="H17" s="36" t="s">
        <v>405</v>
      </c>
      <c r="I17" s="36" t="s">
        <v>405</v>
      </c>
      <c r="J17" s="36" t="s">
        <v>405</v>
      </c>
      <c r="K17" s="36" t="s">
        <v>405</v>
      </c>
      <c r="L17" s="34" t="s">
        <v>405</v>
      </c>
    </row>
    <row r="18" spans="1:12" s="2" customFormat="1" ht="21">
      <c r="A18" s="20" t="s">
        <v>20</v>
      </c>
      <c r="B18" s="11" t="s">
        <v>21</v>
      </c>
      <c r="C18" s="10" t="s">
        <v>56</v>
      </c>
      <c r="D18" s="36">
        <v>18.8</v>
      </c>
      <c r="E18" s="36">
        <v>18.2</v>
      </c>
      <c r="F18" s="36">
        <v>17.600000000000001</v>
      </c>
      <c r="G18" s="36">
        <v>17.8</v>
      </c>
      <c r="H18" s="36">
        <v>17.100000000000001</v>
      </c>
      <c r="I18" s="36">
        <v>17.100000000000001</v>
      </c>
      <c r="J18" s="36">
        <v>17.010000000000002</v>
      </c>
      <c r="K18" s="36">
        <v>17.010000000000002</v>
      </c>
      <c r="L18" s="34">
        <v>16.2</v>
      </c>
    </row>
    <row r="19" spans="1:12" s="2" customFormat="1" ht="10.5">
      <c r="A19" s="20" t="s">
        <v>22</v>
      </c>
      <c r="B19" s="11" t="s">
        <v>23</v>
      </c>
      <c r="C19" s="9" t="s">
        <v>57</v>
      </c>
      <c r="D19" s="36">
        <v>-12.2</v>
      </c>
      <c r="E19" s="36">
        <v>-11.8</v>
      </c>
      <c r="F19" s="36">
        <v>-11.5</v>
      </c>
      <c r="G19" s="36">
        <v>-11.5</v>
      </c>
      <c r="H19" s="36">
        <v>-11.4</v>
      </c>
      <c r="I19" s="36">
        <v>-11.4</v>
      </c>
      <c r="J19" s="36">
        <v>-11</v>
      </c>
      <c r="K19" s="36">
        <v>-11</v>
      </c>
      <c r="L19" s="34">
        <v>-10.1</v>
      </c>
    </row>
    <row r="20" spans="1:12" s="2" customFormat="1" ht="10.5">
      <c r="A20" s="20" t="s">
        <v>24</v>
      </c>
      <c r="B20" s="11" t="s">
        <v>25</v>
      </c>
      <c r="C20" s="9" t="s">
        <v>51</v>
      </c>
      <c r="D20" s="36">
        <v>-0.14199999999999999</v>
      </c>
      <c r="E20" s="36">
        <v>-0.14000000000000001</v>
      </c>
      <c r="F20" s="36">
        <v>-0.13</v>
      </c>
      <c r="G20" s="36">
        <v>-0.11</v>
      </c>
      <c r="H20" s="36">
        <v>-0.19</v>
      </c>
      <c r="I20" s="36">
        <v>-0.19</v>
      </c>
      <c r="J20" s="36">
        <v>-0.11</v>
      </c>
      <c r="K20" s="36">
        <v>-0.11</v>
      </c>
      <c r="L20" s="34">
        <v>-0.1</v>
      </c>
    </row>
    <row r="21" spans="1:12" s="2" customFormat="1" ht="10.5">
      <c r="A21" s="28"/>
      <c r="B21" s="29" t="s">
        <v>26</v>
      </c>
      <c r="C21" s="30"/>
      <c r="D21" s="34"/>
      <c r="E21" s="34"/>
      <c r="F21" s="34"/>
      <c r="G21" s="34"/>
      <c r="H21" s="34"/>
      <c r="I21" s="34"/>
      <c r="J21" s="34"/>
      <c r="K21" s="34"/>
      <c r="L21" s="34"/>
    </row>
    <row r="22" spans="1:12" s="2" customFormat="1" ht="10.5">
      <c r="A22" s="20" t="s">
        <v>27</v>
      </c>
      <c r="B22" s="11" t="s">
        <v>26</v>
      </c>
      <c r="C22" s="9" t="s">
        <v>290</v>
      </c>
      <c r="D22" s="34" t="s">
        <v>405</v>
      </c>
      <c r="E22" s="36" t="s">
        <v>405</v>
      </c>
      <c r="F22" s="36" t="s">
        <v>405</v>
      </c>
      <c r="G22" s="36" t="s">
        <v>405</v>
      </c>
      <c r="H22" s="36" t="s">
        <v>405</v>
      </c>
      <c r="I22" s="36" t="s">
        <v>405</v>
      </c>
      <c r="J22" s="36" t="s">
        <v>405</v>
      </c>
      <c r="K22" s="36" t="s">
        <v>405</v>
      </c>
      <c r="L22" s="36" t="s">
        <v>405</v>
      </c>
    </row>
    <row r="23" spans="1:12" s="2" customFormat="1" ht="10.5">
      <c r="A23" s="20" t="s">
        <v>28</v>
      </c>
      <c r="B23" s="11" t="s">
        <v>29</v>
      </c>
      <c r="C23" s="9" t="s">
        <v>58</v>
      </c>
      <c r="D23" s="34" t="s">
        <v>405</v>
      </c>
      <c r="E23" s="36" t="s">
        <v>405</v>
      </c>
      <c r="F23" s="36" t="s">
        <v>405</v>
      </c>
      <c r="G23" s="36" t="s">
        <v>405</v>
      </c>
      <c r="H23" s="36" t="s">
        <v>405</v>
      </c>
      <c r="I23" s="36" t="s">
        <v>405</v>
      </c>
      <c r="J23" s="36" t="s">
        <v>405</v>
      </c>
      <c r="K23" s="36" t="s">
        <v>405</v>
      </c>
      <c r="L23" s="36" t="s">
        <v>405</v>
      </c>
    </row>
    <row r="24" spans="1:12" s="2" customFormat="1" ht="10.5">
      <c r="A24" s="20" t="s">
        <v>30</v>
      </c>
      <c r="B24" s="11" t="s">
        <v>31</v>
      </c>
      <c r="C24" s="9" t="s">
        <v>58</v>
      </c>
      <c r="D24" s="34" t="s">
        <v>405</v>
      </c>
      <c r="E24" s="36" t="s">
        <v>405</v>
      </c>
      <c r="F24" s="36" t="s">
        <v>405</v>
      </c>
      <c r="G24" s="36" t="s">
        <v>405</v>
      </c>
      <c r="H24" s="36" t="s">
        <v>405</v>
      </c>
      <c r="I24" s="36" t="s">
        <v>405</v>
      </c>
      <c r="J24" s="36" t="s">
        <v>405</v>
      </c>
      <c r="K24" s="36" t="s">
        <v>405</v>
      </c>
      <c r="L24" s="36" t="s">
        <v>405</v>
      </c>
    </row>
    <row r="25" spans="1:12" s="2" customFormat="1" ht="10.5">
      <c r="A25" s="28"/>
      <c r="B25" s="29" t="s">
        <v>32</v>
      </c>
      <c r="C25" s="30"/>
      <c r="D25" s="34"/>
      <c r="E25" s="34"/>
      <c r="F25" s="34"/>
      <c r="G25" s="34"/>
      <c r="H25" s="34"/>
      <c r="I25" s="34"/>
      <c r="J25" s="34"/>
      <c r="K25" s="34"/>
      <c r="L25" s="34"/>
    </row>
    <row r="26" spans="1:12" s="2" customFormat="1" ht="21">
      <c r="A26" s="20" t="s">
        <v>33</v>
      </c>
      <c r="B26" s="12" t="s">
        <v>34</v>
      </c>
      <c r="C26" s="9" t="s">
        <v>290</v>
      </c>
      <c r="D26" s="34">
        <v>1461.8</v>
      </c>
      <c r="E26" s="34">
        <v>1721.6</v>
      </c>
      <c r="F26" s="34">
        <v>1920.97</v>
      </c>
      <c r="G26" s="34">
        <v>2145.6799999999998</v>
      </c>
      <c r="H26" s="34">
        <v>2263.4499999999998</v>
      </c>
      <c r="I26" s="34">
        <v>2459.3200000000002</v>
      </c>
      <c r="J26" s="34">
        <v>2869.33</v>
      </c>
      <c r="K26" s="34">
        <v>3323.6</v>
      </c>
      <c r="L26" s="34">
        <v>3590.2</v>
      </c>
    </row>
    <row r="27" spans="1:12" s="2" customFormat="1" ht="21">
      <c r="A27" s="20" t="s">
        <v>35</v>
      </c>
      <c r="B27" s="11" t="s">
        <v>36</v>
      </c>
      <c r="C27" s="10" t="s">
        <v>59</v>
      </c>
      <c r="D27" s="34">
        <v>115.4</v>
      </c>
      <c r="E27" s="34">
        <v>117.6</v>
      </c>
      <c r="F27" s="36">
        <f t="shared" ref="F27:L27" si="0">F26/E26*100</f>
        <v>111.58050650557621</v>
      </c>
      <c r="G27" s="36">
        <f t="shared" si="0"/>
        <v>111.69773603960498</v>
      </c>
      <c r="H27" s="36">
        <f t="shared" si="0"/>
        <v>105.48870288207002</v>
      </c>
      <c r="I27" s="36">
        <f t="shared" si="0"/>
        <v>108.65360401157527</v>
      </c>
      <c r="J27" s="36">
        <f t="shared" si="0"/>
        <v>116.67168160304473</v>
      </c>
      <c r="K27" s="36">
        <f t="shared" si="0"/>
        <v>115.83191894971996</v>
      </c>
      <c r="L27" s="36">
        <f t="shared" si="0"/>
        <v>108.02142255385728</v>
      </c>
    </row>
    <row r="28" spans="1:12" s="2" customFormat="1" ht="10.5" customHeight="1">
      <c r="A28" s="20"/>
      <c r="B28" s="14" t="s">
        <v>37</v>
      </c>
      <c r="C28" s="9"/>
      <c r="D28" s="34"/>
      <c r="E28" s="34"/>
      <c r="F28" s="34"/>
      <c r="G28" s="34"/>
      <c r="H28" s="34"/>
      <c r="I28" s="34"/>
      <c r="J28" s="34"/>
      <c r="K28" s="34"/>
      <c r="L28" s="34"/>
    </row>
    <row r="29" spans="1:12" s="2" customFormat="1" ht="21">
      <c r="A29" s="20" t="s">
        <v>38</v>
      </c>
      <c r="B29" s="15" t="s">
        <v>110</v>
      </c>
      <c r="C29" s="10" t="s">
        <v>59</v>
      </c>
      <c r="D29" s="34" t="s">
        <v>405</v>
      </c>
      <c r="E29" s="36" t="s">
        <v>405</v>
      </c>
      <c r="F29" s="36" t="s">
        <v>405</v>
      </c>
      <c r="G29" s="36" t="s">
        <v>405</v>
      </c>
      <c r="H29" s="36" t="s">
        <v>405</v>
      </c>
      <c r="I29" s="36" t="s">
        <v>405</v>
      </c>
      <c r="J29" s="36" t="s">
        <v>405</v>
      </c>
      <c r="K29" s="36" t="s">
        <v>405</v>
      </c>
      <c r="L29" s="36" t="s">
        <v>405</v>
      </c>
    </row>
    <row r="30" spans="1:12" s="2" customFormat="1" ht="21">
      <c r="A30" s="20" t="s">
        <v>39</v>
      </c>
      <c r="B30" s="11" t="s">
        <v>40</v>
      </c>
      <c r="C30" s="10" t="s">
        <v>59</v>
      </c>
      <c r="D30" s="34" t="s">
        <v>405</v>
      </c>
      <c r="E30" s="36" t="s">
        <v>405</v>
      </c>
      <c r="F30" s="36" t="s">
        <v>405</v>
      </c>
      <c r="G30" s="36" t="s">
        <v>405</v>
      </c>
      <c r="H30" s="36" t="s">
        <v>405</v>
      </c>
      <c r="I30" s="36" t="s">
        <v>405</v>
      </c>
      <c r="J30" s="36" t="s">
        <v>405</v>
      </c>
      <c r="K30" s="36" t="s">
        <v>405</v>
      </c>
      <c r="L30" s="36" t="s">
        <v>405</v>
      </c>
    </row>
    <row r="31" spans="1:12" s="2" customFormat="1" ht="21">
      <c r="A31" s="20" t="s">
        <v>41</v>
      </c>
      <c r="B31" s="11" t="s">
        <v>42</v>
      </c>
      <c r="C31" s="10" t="s">
        <v>59</v>
      </c>
      <c r="D31" s="34" t="s">
        <v>405</v>
      </c>
      <c r="E31" s="36" t="s">
        <v>405</v>
      </c>
      <c r="F31" s="36" t="s">
        <v>405</v>
      </c>
      <c r="G31" s="36" t="s">
        <v>405</v>
      </c>
      <c r="H31" s="36" t="s">
        <v>405</v>
      </c>
      <c r="I31" s="36" t="s">
        <v>405</v>
      </c>
      <c r="J31" s="36" t="s">
        <v>405</v>
      </c>
      <c r="K31" s="36" t="s">
        <v>405</v>
      </c>
      <c r="L31" s="36" t="s">
        <v>405</v>
      </c>
    </row>
    <row r="32" spans="1:12" s="2" customFormat="1" ht="21">
      <c r="A32" s="20" t="s">
        <v>44</v>
      </c>
      <c r="B32" s="11" t="s">
        <v>47</v>
      </c>
      <c r="C32" s="10" t="s">
        <v>59</v>
      </c>
      <c r="D32" s="34" t="s">
        <v>405</v>
      </c>
      <c r="E32" s="36" t="s">
        <v>405</v>
      </c>
      <c r="F32" s="36" t="s">
        <v>405</v>
      </c>
      <c r="G32" s="36" t="s">
        <v>405</v>
      </c>
      <c r="H32" s="36" t="s">
        <v>405</v>
      </c>
      <c r="I32" s="36" t="s">
        <v>405</v>
      </c>
      <c r="J32" s="36" t="s">
        <v>405</v>
      </c>
      <c r="K32" s="36" t="s">
        <v>405</v>
      </c>
      <c r="L32" s="36" t="s">
        <v>405</v>
      </c>
    </row>
    <row r="33" spans="1:12" s="2" customFormat="1" ht="21">
      <c r="A33" s="20" t="s">
        <v>45</v>
      </c>
      <c r="B33" s="11" t="s">
        <v>48</v>
      </c>
      <c r="C33" s="10" t="s">
        <v>59</v>
      </c>
      <c r="D33" s="34" t="s">
        <v>405</v>
      </c>
      <c r="E33" s="36" t="s">
        <v>405</v>
      </c>
      <c r="F33" s="36" t="s">
        <v>405</v>
      </c>
      <c r="G33" s="36" t="s">
        <v>405</v>
      </c>
      <c r="H33" s="36" t="s">
        <v>405</v>
      </c>
      <c r="I33" s="36" t="s">
        <v>405</v>
      </c>
      <c r="J33" s="36" t="s">
        <v>405</v>
      </c>
      <c r="K33" s="36" t="s">
        <v>405</v>
      </c>
      <c r="L33" s="36" t="s">
        <v>405</v>
      </c>
    </row>
    <row r="34" spans="1:12" s="2" customFormat="1" ht="21">
      <c r="A34" s="20" t="s">
        <v>46</v>
      </c>
      <c r="B34" s="12" t="s">
        <v>49</v>
      </c>
      <c r="C34" s="10" t="s">
        <v>59</v>
      </c>
      <c r="D34" s="34" t="s">
        <v>405</v>
      </c>
      <c r="E34" s="36" t="s">
        <v>405</v>
      </c>
      <c r="F34" s="36" t="s">
        <v>405</v>
      </c>
      <c r="G34" s="36" t="s">
        <v>405</v>
      </c>
      <c r="H34" s="36" t="s">
        <v>405</v>
      </c>
      <c r="I34" s="36" t="s">
        <v>405</v>
      </c>
      <c r="J34" s="36" t="s">
        <v>405</v>
      </c>
      <c r="K34" s="36" t="s">
        <v>405</v>
      </c>
      <c r="L34" s="36" t="s">
        <v>405</v>
      </c>
    </row>
    <row r="35" spans="1:12" s="2" customFormat="1" ht="21">
      <c r="A35" s="20" t="s">
        <v>50</v>
      </c>
      <c r="B35" s="15" t="s">
        <v>111</v>
      </c>
      <c r="C35" s="10" t="s">
        <v>59</v>
      </c>
      <c r="D35" s="34" t="s">
        <v>405</v>
      </c>
      <c r="E35" s="36" t="s">
        <v>405</v>
      </c>
      <c r="F35" s="36" t="s">
        <v>405</v>
      </c>
      <c r="G35" s="36" t="s">
        <v>405</v>
      </c>
      <c r="H35" s="36" t="s">
        <v>405</v>
      </c>
      <c r="I35" s="36" t="s">
        <v>405</v>
      </c>
      <c r="J35" s="36" t="s">
        <v>405</v>
      </c>
      <c r="K35" s="36" t="s">
        <v>405</v>
      </c>
      <c r="L35" s="36" t="s">
        <v>405</v>
      </c>
    </row>
    <row r="36" spans="1:12" s="2" customFormat="1" ht="21">
      <c r="A36" s="20" t="s">
        <v>61</v>
      </c>
      <c r="B36" s="11" t="s">
        <v>62</v>
      </c>
      <c r="C36" s="10" t="s">
        <v>59</v>
      </c>
      <c r="D36" s="34" t="s">
        <v>405</v>
      </c>
      <c r="E36" s="36" t="s">
        <v>405</v>
      </c>
      <c r="F36" s="36" t="s">
        <v>405</v>
      </c>
      <c r="G36" s="36" t="s">
        <v>405</v>
      </c>
      <c r="H36" s="36" t="s">
        <v>405</v>
      </c>
      <c r="I36" s="36" t="s">
        <v>405</v>
      </c>
      <c r="J36" s="36" t="s">
        <v>405</v>
      </c>
      <c r="K36" s="36" t="s">
        <v>405</v>
      </c>
      <c r="L36" s="36" t="s">
        <v>405</v>
      </c>
    </row>
    <row r="37" spans="1:12" s="2" customFormat="1" ht="21">
      <c r="A37" s="20" t="s">
        <v>63</v>
      </c>
      <c r="B37" s="11" t="s">
        <v>64</v>
      </c>
      <c r="C37" s="10" t="s">
        <v>59</v>
      </c>
      <c r="D37" s="34" t="s">
        <v>405</v>
      </c>
      <c r="E37" s="36" t="s">
        <v>405</v>
      </c>
      <c r="F37" s="36" t="s">
        <v>405</v>
      </c>
      <c r="G37" s="36" t="s">
        <v>405</v>
      </c>
      <c r="H37" s="36" t="s">
        <v>405</v>
      </c>
      <c r="I37" s="36" t="s">
        <v>405</v>
      </c>
      <c r="J37" s="36" t="s">
        <v>405</v>
      </c>
      <c r="K37" s="36" t="s">
        <v>405</v>
      </c>
      <c r="L37" s="36" t="s">
        <v>405</v>
      </c>
    </row>
    <row r="38" spans="1:12" s="2" customFormat="1" ht="21">
      <c r="A38" s="20" t="s">
        <v>65</v>
      </c>
      <c r="B38" s="11" t="s">
        <v>66</v>
      </c>
      <c r="C38" s="10" t="s">
        <v>59</v>
      </c>
      <c r="D38" s="34" t="s">
        <v>405</v>
      </c>
      <c r="E38" s="36" t="s">
        <v>405</v>
      </c>
      <c r="F38" s="36" t="s">
        <v>405</v>
      </c>
      <c r="G38" s="36" t="s">
        <v>405</v>
      </c>
      <c r="H38" s="36" t="s">
        <v>405</v>
      </c>
      <c r="I38" s="36" t="s">
        <v>405</v>
      </c>
      <c r="J38" s="36" t="s">
        <v>405</v>
      </c>
      <c r="K38" s="36" t="s">
        <v>405</v>
      </c>
      <c r="L38" s="36" t="s">
        <v>405</v>
      </c>
    </row>
    <row r="39" spans="1:12" s="2" customFormat="1" ht="21">
      <c r="A39" s="20" t="s">
        <v>67</v>
      </c>
      <c r="B39" s="11" t="s">
        <v>68</v>
      </c>
      <c r="C39" s="10" t="s">
        <v>59</v>
      </c>
      <c r="D39" s="34" t="s">
        <v>405</v>
      </c>
      <c r="E39" s="36" t="s">
        <v>405</v>
      </c>
      <c r="F39" s="36" t="s">
        <v>405</v>
      </c>
      <c r="G39" s="36" t="s">
        <v>405</v>
      </c>
      <c r="H39" s="36" t="s">
        <v>405</v>
      </c>
      <c r="I39" s="36" t="s">
        <v>405</v>
      </c>
      <c r="J39" s="36" t="s">
        <v>405</v>
      </c>
      <c r="K39" s="36" t="s">
        <v>405</v>
      </c>
      <c r="L39" s="36" t="s">
        <v>405</v>
      </c>
    </row>
    <row r="40" spans="1:12" s="2" customFormat="1" ht="21">
      <c r="A40" s="20" t="s">
        <v>69</v>
      </c>
      <c r="B40" s="11" t="s">
        <v>70</v>
      </c>
      <c r="C40" s="10" t="s">
        <v>59</v>
      </c>
      <c r="D40" s="34" t="s">
        <v>405</v>
      </c>
      <c r="E40" s="36" t="s">
        <v>405</v>
      </c>
      <c r="F40" s="36" t="s">
        <v>405</v>
      </c>
      <c r="G40" s="36" t="s">
        <v>405</v>
      </c>
      <c r="H40" s="36" t="s">
        <v>405</v>
      </c>
      <c r="I40" s="36" t="s">
        <v>405</v>
      </c>
      <c r="J40" s="36" t="s">
        <v>405</v>
      </c>
      <c r="K40" s="36" t="s">
        <v>405</v>
      </c>
      <c r="L40" s="36" t="s">
        <v>405</v>
      </c>
    </row>
    <row r="41" spans="1:12" s="2" customFormat="1" ht="21">
      <c r="A41" s="20" t="s">
        <v>71</v>
      </c>
      <c r="B41" s="11" t="s">
        <v>72</v>
      </c>
      <c r="C41" s="10" t="s">
        <v>59</v>
      </c>
      <c r="D41" s="34" t="s">
        <v>405</v>
      </c>
      <c r="E41" s="36" t="s">
        <v>405</v>
      </c>
      <c r="F41" s="36" t="s">
        <v>405</v>
      </c>
      <c r="G41" s="36" t="s">
        <v>405</v>
      </c>
      <c r="H41" s="36" t="s">
        <v>405</v>
      </c>
      <c r="I41" s="36" t="s">
        <v>405</v>
      </c>
      <c r="J41" s="36" t="s">
        <v>405</v>
      </c>
      <c r="K41" s="36" t="s">
        <v>405</v>
      </c>
      <c r="L41" s="36" t="s">
        <v>405</v>
      </c>
    </row>
    <row r="42" spans="1:12" s="2" customFormat="1" ht="31.5">
      <c r="A42" s="20" t="s">
        <v>73</v>
      </c>
      <c r="B42" s="12" t="s">
        <v>74</v>
      </c>
      <c r="C42" s="10" t="s">
        <v>59</v>
      </c>
      <c r="D42" s="34" t="s">
        <v>405</v>
      </c>
      <c r="E42" s="36" t="s">
        <v>405</v>
      </c>
      <c r="F42" s="36" t="s">
        <v>405</v>
      </c>
      <c r="G42" s="36" t="s">
        <v>405</v>
      </c>
      <c r="H42" s="36" t="s">
        <v>405</v>
      </c>
      <c r="I42" s="36" t="s">
        <v>405</v>
      </c>
      <c r="J42" s="36" t="s">
        <v>405</v>
      </c>
      <c r="K42" s="36" t="s">
        <v>405</v>
      </c>
      <c r="L42" s="36" t="s">
        <v>405</v>
      </c>
    </row>
    <row r="43" spans="1:12" s="2" customFormat="1" ht="21">
      <c r="A43" s="20" t="s">
        <v>75</v>
      </c>
      <c r="B43" s="11" t="s">
        <v>76</v>
      </c>
      <c r="C43" s="10" t="s">
        <v>59</v>
      </c>
      <c r="D43" s="34" t="s">
        <v>405</v>
      </c>
      <c r="E43" s="36" t="s">
        <v>405</v>
      </c>
      <c r="F43" s="36" t="s">
        <v>405</v>
      </c>
      <c r="G43" s="36" t="s">
        <v>405</v>
      </c>
      <c r="H43" s="36" t="s">
        <v>405</v>
      </c>
      <c r="I43" s="36" t="s">
        <v>405</v>
      </c>
      <c r="J43" s="36" t="s">
        <v>405</v>
      </c>
      <c r="K43" s="36" t="s">
        <v>405</v>
      </c>
      <c r="L43" s="36" t="s">
        <v>405</v>
      </c>
    </row>
    <row r="44" spans="1:12" s="2" customFormat="1" ht="21">
      <c r="A44" s="20" t="s">
        <v>77</v>
      </c>
      <c r="B44" s="12" t="s">
        <v>78</v>
      </c>
      <c r="C44" s="10" t="s">
        <v>59</v>
      </c>
      <c r="D44" s="34" t="s">
        <v>405</v>
      </c>
      <c r="E44" s="36" t="s">
        <v>405</v>
      </c>
      <c r="F44" s="36" t="s">
        <v>405</v>
      </c>
      <c r="G44" s="36" t="s">
        <v>405</v>
      </c>
      <c r="H44" s="36" t="s">
        <v>405</v>
      </c>
      <c r="I44" s="36" t="s">
        <v>405</v>
      </c>
      <c r="J44" s="36" t="s">
        <v>405</v>
      </c>
      <c r="K44" s="36" t="s">
        <v>405</v>
      </c>
      <c r="L44" s="36" t="s">
        <v>405</v>
      </c>
    </row>
    <row r="45" spans="1:12" s="2" customFormat="1" ht="21">
      <c r="A45" s="20" t="s">
        <v>79</v>
      </c>
      <c r="B45" s="11" t="s">
        <v>80</v>
      </c>
      <c r="C45" s="10" t="s">
        <v>59</v>
      </c>
      <c r="D45" s="34" t="s">
        <v>405</v>
      </c>
      <c r="E45" s="36" t="s">
        <v>405</v>
      </c>
      <c r="F45" s="36" t="s">
        <v>405</v>
      </c>
      <c r="G45" s="36" t="s">
        <v>405</v>
      </c>
      <c r="H45" s="36" t="s">
        <v>405</v>
      </c>
      <c r="I45" s="36" t="s">
        <v>405</v>
      </c>
      <c r="J45" s="36" t="s">
        <v>405</v>
      </c>
      <c r="K45" s="36" t="s">
        <v>405</v>
      </c>
      <c r="L45" s="36" t="s">
        <v>405</v>
      </c>
    </row>
    <row r="46" spans="1:12" s="2" customFormat="1" ht="21">
      <c r="A46" s="20" t="s">
        <v>81</v>
      </c>
      <c r="B46" s="12" t="s">
        <v>82</v>
      </c>
      <c r="C46" s="10" t="s">
        <v>59</v>
      </c>
      <c r="D46" s="34" t="s">
        <v>405</v>
      </c>
      <c r="E46" s="36" t="s">
        <v>405</v>
      </c>
      <c r="F46" s="36" t="s">
        <v>405</v>
      </c>
      <c r="G46" s="36" t="s">
        <v>405</v>
      </c>
      <c r="H46" s="36" t="s">
        <v>405</v>
      </c>
      <c r="I46" s="36" t="s">
        <v>405</v>
      </c>
      <c r="J46" s="36" t="s">
        <v>405</v>
      </c>
      <c r="K46" s="36" t="s">
        <v>405</v>
      </c>
      <c r="L46" s="36" t="s">
        <v>405</v>
      </c>
    </row>
    <row r="47" spans="1:12" s="2" customFormat="1" ht="21">
      <c r="A47" s="20" t="s">
        <v>83</v>
      </c>
      <c r="B47" s="12" t="s">
        <v>84</v>
      </c>
      <c r="C47" s="10" t="s">
        <v>59</v>
      </c>
      <c r="D47" s="34" t="s">
        <v>405</v>
      </c>
      <c r="E47" s="36" t="s">
        <v>405</v>
      </c>
      <c r="F47" s="36" t="s">
        <v>405</v>
      </c>
      <c r="G47" s="36" t="s">
        <v>405</v>
      </c>
      <c r="H47" s="36" t="s">
        <v>405</v>
      </c>
      <c r="I47" s="36" t="s">
        <v>405</v>
      </c>
      <c r="J47" s="36" t="s">
        <v>405</v>
      </c>
      <c r="K47" s="36" t="s">
        <v>405</v>
      </c>
      <c r="L47" s="36" t="s">
        <v>405</v>
      </c>
    </row>
    <row r="48" spans="1:12" s="2" customFormat="1" ht="21">
      <c r="A48" s="20" t="s">
        <v>85</v>
      </c>
      <c r="B48" s="11" t="s">
        <v>86</v>
      </c>
      <c r="C48" s="10" t="s">
        <v>59</v>
      </c>
      <c r="D48" s="34" t="s">
        <v>405</v>
      </c>
      <c r="E48" s="36" t="s">
        <v>405</v>
      </c>
      <c r="F48" s="36" t="s">
        <v>405</v>
      </c>
      <c r="G48" s="36" t="s">
        <v>405</v>
      </c>
      <c r="H48" s="36" t="s">
        <v>405</v>
      </c>
      <c r="I48" s="36" t="s">
        <v>405</v>
      </c>
      <c r="J48" s="36" t="s">
        <v>405</v>
      </c>
      <c r="K48" s="36" t="s">
        <v>405</v>
      </c>
      <c r="L48" s="36" t="s">
        <v>405</v>
      </c>
    </row>
    <row r="49" spans="1:12" s="2" customFormat="1" ht="21">
      <c r="A49" s="20" t="s">
        <v>87</v>
      </c>
      <c r="B49" s="12" t="s">
        <v>88</v>
      </c>
      <c r="C49" s="10" t="s">
        <v>59</v>
      </c>
      <c r="D49" s="34" t="s">
        <v>405</v>
      </c>
      <c r="E49" s="36" t="s">
        <v>405</v>
      </c>
      <c r="F49" s="36" t="s">
        <v>405</v>
      </c>
      <c r="G49" s="36" t="s">
        <v>405</v>
      </c>
      <c r="H49" s="36" t="s">
        <v>405</v>
      </c>
      <c r="I49" s="36" t="s">
        <v>405</v>
      </c>
      <c r="J49" s="36" t="s">
        <v>405</v>
      </c>
      <c r="K49" s="36" t="s">
        <v>405</v>
      </c>
      <c r="L49" s="36" t="s">
        <v>405</v>
      </c>
    </row>
    <row r="50" spans="1:12" s="2" customFormat="1" ht="21">
      <c r="A50" s="20" t="s">
        <v>89</v>
      </c>
      <c r="B50" s="11" t="s">
        <v>90</v>
      </c>
      <c r="C50" s="10" t="s">
        <v>59</v>
      </c>
      <c r="D50" s="34" t="s">
        <v>405</v>
      </c>
      <c r="E50" s="36" t="s">
        <v>405</v>
      </c>
      <c r="F50" s="36" t="s">
        <v>405</v>
      </c>
      <c r="G50" s="36" t="s">
        <v>405</v>
      </c>
      <c r="H50" s="36" t="s">
        <v>405</v>
      </c>
      <c r="I50" s="36" t="s">
        <v>405</v>
      </c>
      <c r="J50" s="36" t="s">
        <v>405</v>
      </c>
      <c r="K50" s="36" t="s">
        <v>405</v>
      </c>
      <c r="L50" s="36" t="s">
        <v>405</v>
      </c>
    </row>
    <row r="51" spans="1:12" s="2" customFormat="1" ht="21">
      <c r="A51" s="20" t="s">
        <v>91</v>
      </c>
      <c r="B51" s="12" t="s">
        <v>92</v>
      </c>
      <c r="C51" s="10" t="s">
        <v>59</v>
      </c>
      <c r="D51" s="34" t="s">
        <v>405</v>
      </c>
      <c r="E51" s="36" t="s">
        <v>405</v>
      </c>
      <c r="F51" s="36" t="s">
        <v>405</v>
      </c>
      <c r="G51" s="36" t="s">
        <v>405</v>
      </c>
      <c r="H51" s="36" t="s">
        <v>405</v>
      </c>
      <c r="I51" s="36" t="s">
        <v>405</v>
      </c>
      <c r="J51" s="36" t="s">
        <v>405</v>
      </c>
      <c r="K51" s="36" t="s">
        <v>405</v>
      </c>
      <c r="L51" s="36" t="s">
        <v>405</v>
      </c>
    </row>
    <row r="52" spans="1:12" s="2" customFormat="1" ht="21">
      <c r="A52" s="20" t="s">
        <v>93</v>
      </c>
      <c r="B52" s="12" t="s">
        <v>94</v>
      </c>
      <c r="C52" s="10" t="s">
        <v>59</v>
      </c>
      <c r="D52" s="34" t="s">
        <v>405</v>
      </c>
      <c r="E52" s="36" t="s">
        <v>405</v>
      </c>
      <c r="F52" s="36" t="s">
        <v>405</v>
      </c>
      <c r="G52" s="36" t="s">
        <v>405</v>
      </c>
      <c r="H52" s="36" t="s">
        <v>405</v>
      </c>
      <c r="I52" s="36" t="s">
        <v>405</v>
      </c>
      <c r="J52" s="36" t="s">
        <v>405</v>
      </c>
      <c r="K52" s="36" t="s">
        <v>405</v>
      </c>
      <c r="L52" s="36" t="s">
        <v>405</v>
      </c>
    </row>
    <row r="53" spans="1:12" s="2" customFormat="1" ht="21">
      <c r="A53" s="20" t="s">
        <v>95</v>
      </c>
      <c r="B53" s="11" t="s">
        <v>96</v>
      </c>
      <c r="C53" s="10" t="s">
        <v>59</v>
      </c>
      <c r="D53" s="34" t="s">
        <v>405</v>
      </c>
      <c r="E53" s="36" t="s">
        <v>405</v>
      </c>
      <c r="F53" s="36" t="s">
        <v>405</v>
      </c>
      <c r="G53" s="36" t="s">
        <v>405</v>
      </c>
      <c r="H53" s="36" t="s">
        <v>405</v>
      </c>
      <c r="I53" s="36" t="s">
        <v>405</v>
      </c>
      <c r="J53" s="36" t="s">
        <v>405</v>
      </c>
      <c r="K53" s="36" t="s">
        <v>405</v>
      </c>
      <c r="L53" s="36" t="s">
        <v>405</v>
      </c>
    </row>
    <row r="54" spans="1:12" s="2" customFormat="1" ht="21">
      <c r="A54" s="20" t="s">
        <v>97</v>
      </c>
      <c r="B54" s="12" t="s">
        <v>98</v>
      </c>
      <c r="C54" s="10" t="s">
        <v>59</v>
      </c>
      <c r="D54" s="34" t="s">
        <v>405</v>
      </c>
      <c r="E54" s="36" t="s">
        <v>405</v>
      </c>
      <c r="F54" s="36" t="s">
        <v>405</v>
      </c>
      <c r="G54" s="36" t="s">
        <v>405</v>
      </c>
      <c r="H54" s="36" t="s">
        <v>405</v>
      </c>
      <c r="I54" s="36" t="s">
        <v>405</v>
      </c>
      <c r="J54" s="36" t="s">
        <v>405</v>
      </c>
      <c r="K54" s="36" t="s">
        <v>405</v>
      </c>
      <c r="L54" s="36" t="s">
        <v>405</v>
      </c>
    </row>
    <row r="55" spans="1:12" s="2" customFormat="1" ht="21">
      <c r="A55" s="20" t="s">
        <v>99</v>
      </c>
      <c r="B55" s="12" t="s">
        <v>297</v>
      </c>
      <c r="C55" s="10" t="s">
        <v>59</v>
      </c>
      <c r="D55" s="34" t="s">
        <v>405</v>
      </c>
      <c r="E55" s="36" t="s">
        <v>405</v>
      </c>
      <c r="F55" s="36" t="s">
        <v>405</v>
      </c>
      <c r="G55" s="36" t="s">
        <v>405</v>
      </c>
      <c r="H55" s="36" t="s">
        <v>405</v>
      </c>
      <c r="I55" s="36" t="s">
        <v>405</v>
      </c>
      <c r="J55" s="36" t="s">
        <v>405</v>
      </c>
      <c r="K55" s="36" t="s">
        <v>405</v>
      </c>
      <c r="L55" s="36" t="s">
        <v>405</v>
      </c>
    </row>
    <row r="56" spans="1:12" s="2" customFormat="1" ht="21">
      <c r="A56" s="20" t="s">
        <v>100</v>
      </c>
      <c r="B56" s="12" t="s">
        <v>101</v>
      </c>
      <c r="C56" s="10" t="s">
        <v>59</v>
      </c>
      <c r="D56" s="34" t="s">
        <v>405</v>
      </c>
      <c r="E56" s="36" t="s">
        <v>405</v>
      </c>
      <c r="F56" s="36" t="s">
        <v>405</v>
      </c>
      <c r="G56" s="36" t="s">
        <v>405</v>
      </c>
      <c r="H56" s="36" t="s">
        <v>405</v>
      </c>
      <c r="I56" s="36" t="s">
        <v>405</v>
      </c>
      <c r="J56" s="36" t="s">
        <v>405</v>
      </c>
      <c r="K56" s="36" t="s">
        <v>405</v>
      </c>
      <c r="L56" s="36" t="s">
        <v>405</v>
      </c>
    </row>
    <row r="57" spans="1:12" s="2" customFormat="1" ht="21">
      <c r="A57" s="20" t="s">
        <v>102</v>
      </c>
      <c r="B57" s="11" t="s">
        <v>103</v>
      </c>
      <c r="C57" s="10" t="s">
        <v>59</v>
      </c>
      <c r="D57" s="34" t="s">
        <v>405</v>
      </c>
      <c r="E57" s="36" t="s">
        <v>405</v>
      </c>
      <c r="F57" s="36" t="s">
        <v>405</v>
      </c>
      <c r="G57" s="36" t="s">
        <v>405</v>
      </c>
      <c r="H57" s="36" t="s">
        <v>405</v>
      </c>
      <c r="I57" s="36" t="s">
        <v>405</v>
      </c>
      <c r="J57" s="36" t="s">
        <v>405</v>
      </c>
      <c r="K57" s="36" t="s">
        <v>405</v>
      </c>
      <c r="L57" s="36" t="s">
        <v>405</v>
      </c>
    </row>
    <row r="58" spans="1:12" s="2" customFormat="1" ht="21">
      <c r="A58" s="20" t="s">
        <v>104</v>
      </c>
      <c r="B58" s="11" t="s">
        <v>105</v>
      </c>
      <c r="C58" s="10" t="s">
        <v>59</v>
      </c>
      <c r="D58" s="34" t="s">
        <v>405</v>
      </c>
      <c r="E58" s="36" t="s">
        <v>405</v>
      </c>
      <c r="F58" s="36" t="s">
        <v>405</v>
      </c>
      <c r="G58" s="36" t="s">
        <v>405</v>
      </c>
      <c r="H58" s="36" t="s">
        <v>405</v>
      </c>
      <c r="I58" s="36" t="s">
        <v>405</v>
      </c>
      <c r="J58" s="36" t="s">
        <v>405</v>
      </c>
      <c r="K58" s="36" t="s">
        <v>405</v>
      </c>
      <c r="L58" s="36" t="s">
        <v>405</v>
      </c>
    </row>
    <row r="59" spans="1:12" s="2" customFormat="1" ht="21">
      <c r="A59" s="20" t="s">
        <v>106</v>
      </c>
      <c r="B59" s="11" t="s">
        <v>107</v>
      </c>
      <c r="C59" s="10" t="s">
        <v>59</v>
      </c>
      <c r="D59" s="34" t="s">
        <v>405</v>
      </c>
      <c r="E59" s="36" t="s">
        <v>405</v>
      </c>
      <c r="F59" s="36" t="s">
        <v>405</v>
      </c>
      <c r="G59" s="36" t="s">
        <v>405</v>
      </c>
      <c r="H59" s="36" t="s">
        <v>405</v>
      </c>
      <c r="I59" s="36" t="s">
        <v>405</v>
      </c>
      <c r="J59" s="36" t="s">
        <v>405</v>
      </c>
      <c r="K59" s="36" t="s">
        <v>405</v>
      </c>
      <c r="L59" s="36" t="s">
        <v>405</v>
      </c>
    </row>
    <row r="60" spans="1:12" s="2" customFormat="1" ht="21">
      <c r="A60" s="20" t="s">
        <v>108</v>
      </c>
      <c r="B60" s="14" t="s">
        <v>109</v>
      </c>
      <c r="C60" s="10" t="s">
        <v>59</v>
      </c>
      <c r="D60" s="34" t="s">
        <v>405</v>
      </c>
      <c r="E60" s="34" t="s">
        <v>405</v>
      </c>
      <c r="F60" s="36" t="s">
        <v>405</v>
      </c>
      <c r="G60" s="36" t="s">
        <v>405</v>
      </c>
      <c r="H60" s="36" t="s">
        <v>405</v>
      </c>
      <c r="I60" s="36" t="s">
        <v>405</v>
      </c>
      <c r="J60" s="36" t="s">
        <v>405</v>
      </c>
      <c r="K60" s="36" t="s">
        <v>405</v>
      </c>
      <c r="L60" s="36" t="s">
        <v>405</v>
      </c>
    </row>
    <row r="61" spans="1:12" s="2" customFormat="1" ht="27">
      <c r="A61" s="20" t="s">
        <v>112</v>
      </c>
      <c r="B61" s="14" t="s">
        <v>113</v>
      </c>
      <c r="C61" s="10" t="s">
        <v>59</v>
      </c>
      <c r="D61" s="34" t="s">
        <v>405</v>
      </c>
      <c r="E61" s="34" t="s">
        <v>405</v>
      </c>
      <c r="F61" s="36" t="s">
        <v>405</v>
      </c>
      <c r="G61" s="36" t="s">
        <v>405</v>
      </c>
      <c r="H61" s="36" t="s">
        <v>405</v>
      </c>
      <c r="I61" s="36" t="s">
        <v>405</v>
      </c>
      <c r="J61" s="36" t="s">
        <v>405</v>
      </c>
      <c r="K61" s="36" t="s">
        <v>405</v>
      </c>
      <c r="L61" s="36" t="s">
        <v>405</v>
      </c>
    </row>
    <row r="62" spans="1:12" s="2" customFormat="1" ht="10.5">
      <c r="A62" s="20" t="s">
        <v>114</v>
      </c>
      <c r="B62" s="11" t="s">
        <v>115</v>
      </c>
      <c r="C62" s="9" t="s">
        <v>296</v>
      </c>
      <c r="D62" s="34" t="s">
        <v>405</v>
      </c>
      <c r="E62" s="36" t="s">
        <v>405</v>
      </c>
      <c r="F62" s="36" t="s">
        <v>405</v>
      </c>
      <c r="G62" s="36" t="s">
        <v>405</v>
      </c>
      <c r="H62" s="36" t="s">
        <v>405</v>
      </c>
      <c r="I62" s="36" t="s">
        <v>405</v>
      </c>
      <c r="J62" s="36" t="s">
        <v>405</v>
      </c>
      <c r="K62" s="36" t="s">
        <v>405</v>
      </c>
      <c r="L62" s="36" t="s">
        <v>405</v>
      </c>
    </row>
    <row r="63" spans="1:12" s="2" customFormat="1" ht="21">
      <c r="A63" s="20" t="s">
        <v>116</v>
      </c>
      <c r="B63" s="12" t="s">
        <v>117</v>
      </c>
      <c r="C63" s="10" t="s">
        <v>118</v>
      </c>
      <c r="D63" s="34" t="s">
        <v>405</v>
      </c>
      <c r="E63" s="36" t="s">
        <v>405</v>
      </c>
      <c r="F63" s="36" t="s">
        <v>405</v>
      </c>
      <c r="G63" s="36" t="s">
        <v>405</v>
      </c>
      <c r="H63" s="36" t="s">
        <v>405</v>
      </c>
      <c r="I63" s="36" t="s">
        <v>405</v>
      </c>
      <c r="J63" s="36" t="s">
        <v>405</v>
      </c>
      <c r="K63" s="36" t="s">
        <v>405</v>
      </c>
      <c r="L63" s="36" t="s">
        <v>405</v>
      </c>
    </row>
    <row r="64" spans="1:12" s="2" customFormat="1" ht="30.95" customHeight="1">
      <c r="A64" s="20" t="s">
        <v>119</v>
      </c>
      <c r="B64" s="12" t="s">
        <v>120</v>
      </c>
      <c r="C64" s="10" t="s">
        <v>298</v>
      </c>
      <c r="D64" s="34" t="s">
        <v>405</v>
      </c>
      <c r="E64" s="36" t="s">
        <v>405</v>
      </c>
      <c r="F64" s="36" t="s">
        <v>405</v>
      </c>
      <c r="G64" s="36" t="s">
        <v>405</v>
      </c>
      <c r="H64" s="36" t="s">
        <v>405</v>
      </c>
      <c r="I64" s="36" t="s">
        <v>405</v>
      </c>
      <c r="J64" s="36" t="s">
        <v>405</v>
      </c>
      <c r="K64" s="36" t="s">
        <v>405</v>
      </c>
      <c r="L64" s="36" t="s">
        <v>405</v>
      </c>
    </row>
    <row r="65" spans="1:12" s="2" customFormat="1" ht="10.5">
      <c r="A65" s="28"/>
      <c r="B65" s="29" t="s">
        <v>121</v>
      </c>
      <c r="C65" s="31"/>
      <c r="D65" s="34"/>
      <c r="E65" s="34"/>
      <c r="F65" s="34"/>
      <c r="G65" s="34"/>
      <c r="H65" s="34"/>
      <c r="I65" s="34"/>
      <c r="J65" s="34"/>
      <c r="K65" s="34"/>
      <c r="L65" s="34"/>
    </row>
    <row r="66" spans="1:12" s="2" customFormat="1" ht="10.5">
      <c r="A66" s="20" t="s">
        <v>122</v>
      </c>
      <c r="B66" s="11" t="s">
        <v>123</v>
      </c>
      <c r="C66" s="9" t="s">
        <v>290</v>
      </c>
      <c r="D66" s="37">
        <v>1611</v>
      </c>
      <c r="E66" s="37">
        <v>1804.3</v>
      </c>
      <c r="F66" s="37">
        <f t="shared" ref="F66:L66" si="1">F68+F70</f>
        <v>1863.7400000000002</v>
      </c>
      <c r="G66" s="38">
        <f t="shared" si="1"/>
        <v>1892.28</v>
      </c>
      <c r="H66" s="38">
        <f t="shared" si="1"/>
        <v>1920.32</v>
      </c>
      <c r="I66" s="38">
        <f t="shared" si="1"/>
        <v>2005.2399999999998</v>
      </c>
      <c r="J66" s="38">
        <f t="shared" si="1"/>
        <v>2153.3999999999996</v>
      </c>
      <c r="K66" s="38">
        <f t="shared" si="1"/>
        <v>2413.17</v>
      </c>
      <c r="L66" s="38">
        <f t="shared" si="1"/>
        <v>2645.62</v>
      </c>
    </row>
    <row r="67" spans="1:12" s="2" customFormat="1" ht="21">
      <c r="A67" s="20" t="s">
        <v>124</v>
      </c>
      <c r="B67" s="11" t="s">
        <v>125</v>
      </c>
      <c r="C67" s="10" t="s">
        <v>59</v>
      </c>
      <c r="D67" s="37">
        <v>98.7</v>
      </c>
      <c r="E67" s="37">
        <v>116.6</v>
      </c>
      <c r="F67" s="37">
        <v>106.4</v>
      </c>
      <c r="G67" s="38">
        <v>115.2</v>
      </c>
      <c r="H67" s="38">
        <v>105.1</v>
      </c>
      <c r="I67" s="38">
        <v>104.2</v>
      </c>
      <c r="J67" s="38">
        <v>104</v>
      </c>
      <c r="K67" s="38">
        <v>105.3</v>
      </c>
      <c r="L67" s="38">
        <v>105</v>
      </c>
    </row>
    <row r="68" spans="1:12" s="2" customFormat="1" ht="10.5">
      <c r="A68" s="20" t="s">
        <v>126</v>
      </c>
      <c r="B68" s="11" t="s">
        <v>127</v>
      </c>
      <c r="C68" s="9" t="s">
        <v>290</v>
      </c>
      <c r="D68" s="37">
        <v>911.5</v>
      </c>
      <c r="E68" s="37">
        <v>1288.3</v>
      </c>
      <c r="F68" s="37">
        <v>1305.6400000000001</v>
      </c>
      <c r="G68" s="38">
        <v>1260.25</v>
      </c>
      <c r="H68" s="38">
        <v>1280.32</v>
      </c>
      <c r="I68" s="38">
        <v>1320.56</v>
      </c>
      <c r="J68" s="38">
        <v>1452.12</v>
      </c>
      <c r="K68" s="38">
        <v>1697.54</v>
      </c>
      <c r="L68" s="38">
        <v>1880.23</v>
      </c>
    </row>
    <row r="69" spans="1:12" s="2" customFormat="1" ht="21">
      <c r="A69" s="20" t="s">
        <v>128</v>
      </c>
      <c r="B69" s="11" t="s">
        <v>129</v>
      </c>
      <c r="C69" s="10" t="s">
        <v>59</v>
      </c>
      <c r="D69" s="37">
        <v>91.6</v>
      </c>
      <c r="E69" s="37">
        <v>105</v>
      </c>
      <c r="F69" s="37">
        <v>116</v>
      </c>
      <c r="G69" s="38">
        <v>114.2</v>
      </c>
      <c r="H69" s="38">
        <v>105.2</v>
      </c>
      <c r="I69" s="38">
        <v>105.1</v>
      </c>
      <c r="J69" s="38">
        <v>110.5</v>
      </c>
      <c r="K69" s="38">
        <v>110.4</v>
      </c>
      <c r="L69" s="38">
        <v>110.6</v>
      </c>
    </row>
    <row r="70" spans="1:12" s="2" customFormat="1" ht="10.5">
      <c r="A70" s="20" t="s">
        <v>130</v>
      </c>
      <c r="B70" s="11" t="s">
        <v>131</v>
      </c>
      <c r="C70" s="9" t="s">
        <v>290</v>
      </c>
      <c r="D70" s="37">
        <v>457.15</v>
      </c>
      <c r="E70" s="37">
        <v>516</v>
      </c>
      <c r="F70" s="37">
        <v>558.1</v>
      </c>
      <c r="G70" s="38">
        <v>632.03</v>
      </c>
      <c r="H70" s="38">
        <v>640</v>
      </c>
      <c r="I70" s="38">
        <v>684.68</v>
      </c>
      <c r="J70" s="38">
        <v>701.28</v>
      </c>
      <c r="K70" s="38">
        <v>715.63</v>
      </c>
      <c r="L70" s="38">
        <v>765.39</v>
      </c>
    </row>
    <row r="71" spans="1:12" s="2" customFormat="1" ht="21">
      <c r="A71" s="20" t="s">
        <v>132</v>
      </c>
      <c r="B71" s="11" t="s">
        <v>133</v>
      </c>
      <c r="C71" s="10" t="s">
        <v>59</v>
      </c>
      <c r="D71" s="37">
        <v>101.1</v>
      </c>
      <c r="E71" s="37">
        <v>98.9</v>
      </c>
      <c r="F71" s="37">
        <v>98.9</v>
      </c>
      <c r="G71" s="38">
        <v>110.1</v>
      </c>
      <c r="H71" s="38">
        <v>110.1</v>
      </c>
      <c r="I71" s="38">
        <v>110.9</v>
      </c>
      <c r="J71" s="38">
        <v>110.9</v>
      </c>
      <c r="K71" s="38">
        <v>110.1</v>
      </c>
      <c r="L71" s="38">
        <v>110.1</v>
      </c>
    </row>
    <row r="72" spans="1:12" s="2" customFormat="1" ht="10.5">
      <c r="A72" s="28"/>
      <c r="B72" s="29" t="s">
        <v>134</v>
      </c>
      <c r="C72" s="30"/>
      <c r="D72" s="34"/>
      <c r="E72" s="34"/>
      <c r="F72" s="34"/>
      <c r="G72" s="34"/>
      <c r="H72" s="34"/>
      <c r="I72" s="34"/>
      <c r="J72" s="34"/>
      <c r="K72" s="34"/>
      <c r="L72" s="34"/>
    </row>
    <row r="73" spans="1:12" s="2" customFormat="1" ht="21" customHeight="1">
      <c r="A73" s="20" t="s">
        <v>135</v>
      </c>
      <c r="B73" s="12" t="s">
        <v>136</v>
      </c>
      <c r="C73" s="10" t="s">
        <v>299</v>
      </c>
      <c r="D73" s="34">
        <v>194.51</v>
      </c>
      <c r="E73" s="36">
        <v>132.5</v>
      </c>
      <c r="F73" s="36">
        <v>18.3</v>
      </c>
      <c r="G73" s="36">
        <v>92.6</v>
      </c>
      <c r="H73" s="36">
        <v>135.36000000000001</v>
      </c>
      <c r="I73" s="36">
        <v>159.30000000000001</v>
      </c>
      <c r="J73" s="36">
        <v>171.24</v>
      </c>
      <c r="K73" s="36">
        <v>189.56</v>
      </c>
      <c r="L73" s="36">
        <v>208.98</v>
      </c>
    </row>
    <row r="74" spans="1:12" s="2" customFormat="1" ht="21">
      <c r="A74" s="20" t="s">
        <v>137</v>
      </c>
      <c r="B74" s="12" t="s">
        <v>138</v>
      </c>
      <c r="C74" s="10" t="s">
        <v>59</v>
      </c>
      <c r="D74" s="34">
        <v>112.44</v>
      </c>
      <c r="E74" s="36">
        <f>E73/E75/D74*10000</f>
        <v>108.40903966118124</v>
      </c>
      <c r="F74" s="36">
        <f>F73/F75/E73*10000</f>
        <v>12.76462176960904</v>
      </c>
      <c r="G74" s="36">
        <f>G73/G75/F73*10000</f>
        <v>469.39789328548108</v>
      </c>
      <c r="H74" s="36">
        <f t="shared" ref="H74:L74" si="2">H73/H75/G73*10000</f>
        <v>136.61411759956403</v>
      </c>
      <c r="I74" s="36">
        <f t="shared" si="2"/>
        <v>112.61834470121144</v>
      </c>
      <c r="J74" s="36">
        <f t="shared" si="2"/>
        <v>103.36085759814574</v>
      </c>
      <c r="K74" s="36">
        <f t="shared" si="2"/>
        <v>106.33855422200411</v>
      </c>
      <c r="L74" s="36">
        <f t="shared" si="2"/>
        <v>106.20884140577449</v>
      </c>
    </row>
    <row r="75" spans="1:12" s="2" customFormat="1" ht="10.5">
      <c r="A75" s="20" t="s">
        <v>139</v>
      </c>
      <c r="B75" s="11" t="s">
        <v>140</v>
      </c>
      <c r="C75" s="10" t="s">
        <v>141</v>
      </c>
      <c r="D75" s="34">
        <v>102.56</v>
      </c>
      <c r="E75" s="36">
        <v>108.7</v>
      </c>
      <c r="F75" s="36">
        <v>108.2</v>
      </c>
      <c r="G75" s="36">
        <v>107.8</v>
      </c>
      <c r="H75" s="36">
        <v>107</v>
      </c>
      <c r="I75" s="36">
        <v>104.5</v>
      </c>
      <c r="J75" s="36">
        <v>104</v>
      </c>
      <c r="K75" s="36">
        <v>104.1</v>
      </c>
      <c r="L75" s="36">
        <v>103.8</v>
      </c>
    </row>
    <row r="76" spans="1:12" s="2" customFormat="1" ht="10.5">
      <c r="A76" s="20" t="s">
        <v>142</v>
      </c>
      <c r="B76" s="11" t="s">
        <v>143</v>
      </c>
      <c r="C76" s="9" t="s">
        <v>303</v>
      </c>
      <c r="D76" s="34">
        <v>12.32</v>
      </c>
      <c r="E76" s="36">
        <v>12.56</v>
      </c>
      <c r="F76" s="36">
        <v>8.0299999999999994</v>
      </c>
      <c r="G76" s="36">
        <v>11.36</v>
      </c>
      <c r="H76" s="36">
        <v>13.1</v>
      </c>
      <c r="I76" s="36">
        <v>13.1</v>
      </c>
      <c r="J76" s="36">
        <v>13.5</v>
      </c>
      <c r="K76" s="36">
        <v>13.5</v>
      </c>
      <c r="L76" s="36">
        <v>14.8</v>
      </c>
    </row>
    <row r="77" spans="1:12" s="2" customFormat="1" ht="10.5">
      <c r="A77" s="28"/>
      <c r="B77" s="29" t="s">
        <v>144</v>
      </c>
      <c r="C77" s="30"/>
      <c r="D77" s="34"/>
      <c r="E77" s="34"/>
      <c r="F77" s="34"/>
      <c r="G77" s="34"/>
      <c r="H77" s="34"/>
      <c r="I77" s="34"/>
      <c r="J77" s="34"/>
      <c r="K77" s="34"/>
      <c r="L77" s="34"/>
    </row>
    <row r="78" spans="1:12" s="2" customFormat="1" ht="21">
      <c r="A78" s="20" t="s">
        <v>145</v>
      </c>
      <c r="B78" s="12" t="s">
        <v>146</v>
      </c>
      <c r="C78" s="10" t="s">
        <v>147</v>
      </c>
      <c r="D78" s="34">
        <v>108.9</v>
      </c>
      <c r="E78" s="34">
        <v>107.3</v>
      </c>
      <c r="F78" s="34">
        <v>107.4</v>
      </c>
      <c r="G78" s="34">
        <v>104.9</v>
      </c>
      <c r="H78" s="34">
        <v>104.5</v>
      </c>
      <c r="I78" s="34">
        <v>104.5</v>
      </c>
      <c r="J78" s="34">
        <v>104</v>
      </c>
      <c r="K78" s="34">
        <v>104.5</v>
      </c>
      <c r="L78" s="34">
        <v>103.9</v>
      </c>
    </row>
    <row r="79" spans="1:12" s="2" customFormat="1" ht="10.5" customHeight="1">
      <c r="A79" s="20" t="s">
        <v>148</v>
      </c>
      <c r="B79" s="12" t="s">
        <v>149</v>
      </c>
      <c r="C79" s="10" t="s">
        <v>141</v>
      </c>
      <c r="D79" s="34">
        <v>103.6</v>
      </c>
      <c r="E79" s="34">
        <v>105.4</v>
      </c>
      <c r="F79" s="34">
        <v>108.5</v>
      </c>
      <c r="G79" s="34">
        <v>106.1</v>
      </c>
      <c r="H79" s="34">
        <v>105.8</v>
      </c>
      <c r="I79" s="34">
        <v>104.7</v>
      </c>
      <c r="J79" s="34">
        <v>104.4</v>
      </c>
      <c r="K79" s="34">
        <v>104.4</v>
      </c>
      <c r="L79" s="34">
        <v>103.9</v>
      </c>
    </row>
    <row r="80" spans="1:12" s="2" customFormat="1" ht="10.5">
      <c r="A80" s="20" t="s">
        <v>150</v>
      </c>
      <c r="B80" s="11" t="s">
        <v>151</v>
      </c>
      <c r="C80" s="9" t="s">
        <v>291</v>
      </c>
      <c r="D80" s="34">
        <v>612.20000000000005</v>
      </c>
      <c r="E80" s="34">
        <v>743.2</v>
      </c>
      <c r="F80" s="36">
        <v>714.95</v>
      </c>
      <c r="G80" s="36">
        <v>749.2</v>
      </c>
      <c r="H80" s="36">
        <v>786.22</v>
      </c>
      <c r="I80" s="36">
        <v>804.12</v>
      </c>
      <c r="J80" s="36">
        <v>876.25</v>
      </c>
      <c r="K80" s="36">
        <v>712.82</v>
      </c>
      <c r="L80" s="36">
        <v>803.12</v>
      </c>
    </row>
    <row r="81" spans="1:12" s="2" customFormat="1" ht="21">
      <c r="A81" s="20" t="s">
        <v>152</v>
      </c>
      <c r="B81" s="11" t="s">
        <v>153</v>
      </c>
      <c r="C81" s="10" t="s">
        <v>59</v>
      </c>
      <c r="D81" s="36">
        <v>99</v>
      </c>
      <c r="E81" s="39">
        <f>E80/E82/D80*10000</f>
        <v>116.39332298238784</v>
      </c>
      <c r="F81" s="36">
        <f>F80/F82/E80*10000</f>
        <v>89.155579010585697</v>
      </c>
      <c r="G81" s="36">
        <f t="shared" ref="G81:L81" si="3">G80/G82/F80*10000</f>
        <v>99.32753060980302</v>
      </c>
      <c r="H81" s="36">
        <f t="shared" si="3"/>
        <v>99.944067322604425</v>
      </c>
      <c r="I81" s="36">
        <f t="shared" si="3"/>
        <v>97.87245592410612</v>
      </c>
      <c r="J81" s="36">
        <f t="shared" si="3"/>
        <v>104.77889828919527</v>
      </c>
      <c r="K81" s="36">
        <f t="shared" si="3"/>
        <v>78.14498568670254</v>
      </c>
      <c r="L81" s="36">
        <f t="shared" si="3"/>
        <v>108.3346103126693</v>
      </c>
    </row>
    <row r="82" spans="1:12" s="2" customFormat="1" ht="10.5">
      <c r="A82" s="20" t="s">
        <v>154</v>
      </c>
      <c r="B82" s="11" t="s">
        <v>155</v>
      </c>
      <c r="C82" s="9" t="s">
        <v>141</v>
      </c>
      <c r="D82" s="34">
        <v>107.8</v>
      </c>
      <c r="E82" s="34">
        <v>104.3</v>
      </c>
      <c r="F82" s="34">
        <v>107.9</v>
      </c>
      <c r="G82" s="34">
        <v>105.5</v>
      </c>
      <c r="H82" s="34">
        <v>105</v>
      </c>
      <c r="I82" s="34">
        <v>104.5</v>
      </c>
      <c r="J82" s="34">
        <v>104</v>
      </c>
      <c r="K82" s="34">
        <v>104.1</v>
      </c>
      <c r="L82" s="34">
        <v>104</v>
      </c>
    </row>
    <row r="83" spans="1:12" s="2" customFormat="1" ht="10.5">
      <c r="A83" s="20" t="s">
        <v>156</v>
      </c>
      <c r="B83" s="11" t="s">
        <v>157</v>
      </c>
      <c r="C83" s="10" t="s">
        <v>291</v>
      </c>
      <c r="D83" s="36">
        <v>250.4</v>
      </c>
      <c r="E83" s="36">
        <v>308.7</v>
      </c>
      <c r="F83" s="36">
        <v>264.3</v>
      </c>
      <c r="G83" s="36">
        <v>288.94</v>
      </c>
      <c r="H83" s="36">
        <v>304</v>
      </c>
      <c r="I83" s="36">
        <v>328.3</v>
      </c>
      <c r="J83" s="36">
        <v>345</v>
      </c>
      <c r="K83" s="36">
        <v>442</v>
      </c>
      <c r="L83" s="36">
        <v>512</v>
      </c>
    </row>
    <row r="84" spans="1:12" s="2" customFormat="1" ht="21">
      <c r="A84" s="20" t="s">
        <v>158</v>
      </c>
      <c r="B84" s="11" t="s">
        <v>159</v>
      </c>
      <c r="C84" s="10" t="s">
        <v>59</v>
      </c>
      <c r="D84" s="36">
        <v>78.33</v>
      </c>
      <c r="E84" s="36">
        <f>E83/E85/D83*10000</f>
        <v>113.41559117188028</v>
      </c>
      <c r="F84" s="36">
        <f>F83/F85/E83*10000</f>
        <v>79.128561907995305</v>
      </c>
      <c r="G84" s="36">
        <f t="shared" ref="G84:L84" si="4">G83/G85/F83*10000</f>
        <v>101.41255965805989</v>
      </c>
      <c r="H84" s="36">
        <f t="shared" si="4"/>
        <v>98.329116609922565</v>
      </c>
      <c r="I84" s="36">
        <f t="shared" si="4"/>
        <v>103.34298665323597</v>
      </c>
      <c r="J84" s="36">
        <f t="shared" si="4"/>
        <v>101.04501042667354</v>
      </c>
      <c r="K84" s="36">
        <f>K83/K85/J83*10000</f>
        <v>123.07006919210906</v>
      </c>
      <c r="L84" s="36">
        <f t="shared" si="4"/>
        <v>111.59643937610616</v>
      </c>
    </row>
    <row r="85" spans="1:12" s="2" customFormat="1" ht="10.5">
      <c r="A85" s="20" t="s">
        <v>160</v>
      </c>
      <c r="B85" s="11" t="s">
        <v>161</v>
      </c>
      <c r="C85" s="10" t="s">
        <v>141</v>
      </c>
      <c r="D85" s="34">
        <v>104.5</v>
      </c>
      <c r="E85" s="34">
        <v>108.7</v>
      </c>
      <c r="F85" s="34">
        <v>108.2</v>
      </c>
      <c r="G85" s="34">
        <v>107.8</v>
      </c>
      <c r="H85" s="34">
        <v>107</v>
      </c>
      <c r="I85" s="34">
        <v>104.5</v>
      </c>
      <c r="J85" s="34">
        <v>104</v>
      </c>
      <c r="K85" s="34">
        <v>104.1</v>
      </c>
      <c r="L85" s="34">
        <v>103.8</v>
      </c>
    </row>
    <row r="86" spans="1:12" s="2" customFormat="1" ht="10.5">
      <c r="A86" s="28"/>
      <c r="B86" s="29" t="s">
        <v>162</v>
      </c>
      <c r="C86" s="30"/>
      <c r="D86" s="34"/>
      <c r="E86" s="34"/>
      <c r="F86" s="34"/>
      <c r="G86" s="34"/>
      <c r="H86" s="34"/>
      <c r="I86" s="34"/>
      <c r="J86" s="34"/>
      <c r="K86" s="34"/>
      <c r="L86" s="34"/>
    </row>
    <row r="87" spans="1:12" s="2" customFormat="1" ht="10.5">
      <c r="A87" s="20" t="s">
        <v>163</v>
      </c>
      <c r="B87" s="11" t="s">
        <v>164</v>
      </c>
      <c r="C87" s="10" t="s">
        <v>292</v>
      </c>
      <c r="D87" s="34" t="s">
        <v>405</v>
      </c>
      <c r="E87" s="36" t="s">
        <v>405</v>
      </c>
      <c r="F87" s="36" t="s">
        <v>405</v>
      </c>
      <c r="G87" s="36" t="s">
        <v>405</v>
      </c>
      <c r="H87" s="36" t="s">
        <v>405</v>
      </c>
      <c r="I87" s="36" t="s">
        <v>405</v>
      </c>
      <c r="J87" s="36" t="s">
        <v>405</v>
      </c>
      <c r="K87" s="36" t="s">
        <v>405</v>
      </c>
      <c r="L87" s="36" t="s">
        <v>405</v>
      </c>
    </row>
    <row r="88" spans="1:12" s="2" customFormat="1" ht="10.5">
      <c r="A88" s="20" t="s">
        <v>165</v>
      </c>
      <c r="B88" s="11" t="s">
        <v>166</v>
      </c>
      <c r="C88" s="10" t="s">
        <v>292</v>
      </c>
      <c r="D88" s="34" t="s">
        <v>405</v>
      </c>
      <c r="E88" s="36" t="s">
        <v>405</v>
      </c>
      <c r="F88" s="36" t="s">
        <v>405</v>
      </c>
      <c r="G88" s="36" t="s">
        <v>405</v>
      </c>
      <c r="H88" s="36" t="s">
        <v>405</v>
      </c>
      <c r="I88" s="36" t="s">
        <v>405</v>
      </c>
      <c r="J88" s="36" t="s">
        <v>405</v>
      </c>
      <c r="K88" s="36" t="s">
        <v>405</v>
      </c>
      <c r="L88" s="36" t="s">
        <v>405</v>
      </c>
    </row>
    <row r="89" spans="1:12" s="2" customFormat="1" ht="10.5">
      <c r="A89" s="20"/>
      <c r="B89" s="15" t="s">
        <v>167</v>
      </c>
      <c r="C89" s="10"/>
      <c r="D89" s="34" t="s">
        <v>405</v>
      </c>
      <c r="E89" s="36" t="s">
        <v>405</v>
      </c>
      <c r="F89" s="36" t="s">
        <v>405</v>
      </c>
      <c r="G89" s="36" t="s">
        <v>405</v>
      </c>
      <c r="H89" s="36" t="s">
        <v>405</v>
      </c>
      <c r="I89" s="36" t="s">
        <v>405</v>
      </c>
      <c r="J89" s="36" t="s">
        <v>405</v>
      </c>
      <c r="K89" s="36" t="s">
        <v>405</v>
      </c>
      <c r="L89" s="36" t="s">
        <v>405</v>
      </c>
    </row>
    <row r="90" spans="1:12" s="2" customFormat="1" ht="10.5">
      <c r="A90" s="20" t="s">
        <v>168</v>
      </c>
      <c r="B90" s="11" t="s">
        <v>169</v>
      </c>
      <c r="C90" s="10" t="s">
        <v>292</v>
      </c>
      <c r="D90" s="34" t="s">
        <v>405</v>
      </c>
      <c r="E90" s="36" t="s">
        <v>405</v>
      </c>
      <c r="F90" s="36" t="s">
        <v>405</v>
      </c>
      <c r="G90" s="36" t="s">
        <v>405</v>
      </c>
      <c r="H90" s="36" t="s">
        <v>405</v>
      </c>
      <c r="I90" s="36" t="s">
        <v>405</v>
      </c>
      <c r="J90" s="36" t="s">
        <v>405</v>
      </c>
      <c r="K90" s="36" t="s">
        <v>405</v>
      </c>
      <c r="L90" s="36" t="s">
        <v>405</v>
      </c>
    </row>
    <row r="91" spans="1:12" s="2" customFormat="1" ht="10.5">
      <c r="A91" s="20" t="s">
        <v>170</v>
      </c>
      <c r="B91" s="11" t="s">
        <v>171</v>
      </c>
      <c r="C91" s="10" t="s">
        <v>292</v>
      </c>
      <c r="D91" s="34" t="s">
        <v>405</v>
      </c>
      <c r="E91" s="36" t="s">
        <v>405</v>
      </c>
      <c r="F91" s="36" t="s">
        <v>405</v>
      </c>
      <c r="G91" s="36" t="s">
        <v>405</v>
      </c>
      <c r="H91" s="36" t="s">
        <v>405</v>
      </c>
      <c r="I91" s="36" t="s">
        <v>405</v>
      </c>
      <c r="J91" s="36" t="s">
        <v>405</v>
      </c>
      <c r="K91" s="36" t="s">
        <v>405</v>
      </c>
      <c r="L91" s="36" t="s">
        <v>405</v>
      </c>
    </row>
    <row r="92" spans="1:12" s="2" customFormat="1" ht="10.5">
      <c r="A92" s="20" t="s">
        <v>172</v>
      </c>
      <c r="B92" s="11" t="s">
        <v>173</v>
      </c>
      <c r="C92" s="10" t="s">
        <v>292</v>
      </c>
      <c r="D92" s="34" t="s">
        <v>405</v>
      </c>
      <c r="E92" s="36" t="s">
        <v>405</v>
      </c>
      <c r="F92" s="36" t="s">
        <v>405</v>
      </c>
      <c r="G92" s="36" t="s">
        <v>405</v>
      </c>
      <c r="H92" s="36" t="s">
        <v>405</v>
      </c>
      <c r="I92" s="36" t="s">
        <v>405</v>
      </c>
      <c r="J92" s="36" t="s">
        <v>405</v>
      </c>
      <c r="K92" s="36" t="s">
        <v>405</v>
      </c>
      <c r="L92" s="36" t="s">
        <v>405</v>
      </c>
    </row>
    <row r="93" spans="1:12" s="2" customFormat="1" ht="10.5">
      <c r="A93" s="20"/>
      <c r="B93" s="15" t="s">
        <v>304</v>
      </c>
      <c r="C93" s="10"/>
      <c r="D93" s="34" t="s">
        <v>405</v>
      </c>
      <c r="E93" s="36" t="s">
        <v>405</v>
      </c>
      <c r="F93" s="36" t="s">
        <v>405</v>
      </c>
      <c r="G93" s="36" t="s">
        <v>405</v>
      </c>
      <c r="H93" s="36" t="s">
        <v>405</v>
      </c>
      <c r="I93" s="36" t="s">
        <v>405</v>
      </c>
      <c r="J93" s="36" t="s">
        <v>405</v>
      </c>
      <c r="K93" s="36" t="s">
        <v>405</v>
      </c>
      <c r="L93" s="36" t="s">
        <v>405</v>
      </c>
    </row>
    <row r="94" spans="1:12" s="2" customFormat="1" ht="10.5">
      <c r="A94" s="20" t="s">
        <v>174</v>
      </c>
      <c r="B94" s="11" t="s">
        <v>169</v>
      </c>
      <c r="C94" s="10" t="s">
        <v>292</v>
      </c>
      <c r="D94" s="34" t="s">
        <v>405</v>
      </c>
      <c r="E94" s="36" t="s">
        <v>405</v>
      </c>
      <c r="F94" s="36" t="s">
        <v>405</v>
      </c>
      <c r="G94" s="36" t="s">
        <v>405</v>
      </c>
      <c r="H94" s="36" t="s">
        <v>405</v>
      </c>
      <c r="I94" s="36" t="s">
        <v>405</v>
      </c>
      <c r="J94" s="36" t="s">
        <v>405</v>
      </c>
      <c r="K94" s="36" t="s">
        <v>405</v>
      </c>
      <c r="L94" s="36" t="s">
        <v>405</v>
      </c>
    </row>
    <row r="95" spans="1:12" s="2" customFormat="1" ht="10.5">
      <c r="A95" s="20" t="s">
        <v>175</v>
      </c>
      <c r="B95" s="11" t="s">
        <v>173</v>
      </c>
      <c r="C95" s="10" t="s">
        <v>292</v>
      </c>
      <c r="D95" s="34" t="s">
        <v>405</v>
      </c>
      <c r="E95" s="36" t="s">
        <v>405</v>
      </c>
      <c r="F95" s="36" t="s">
        <v>405</v>
      </c>
      <c r="G95" s="36" t="s">
        <v>405</v>
      </c>
      <c r="H95" s="36" t="s">
        <v>405</v>
      </c>
      <c r="I95" s="36" t="s">
        <v>405</v>
      </c>
      <c r="J95" s="36" t="s">
        <v>405</v>
      </c>
      <c r="K95" s="36" t="s">
        <v>405</v>
      </c>
      <c r="L95" s="36" t="s">
        <v>405</v>
      </c>
    </row>
    <row r="96" spans="1:12" s="2" customFormat="1" ht="21">
      <c r="A96" s="28"/>
      <c r="B96" s="32" t="s">
        <v>176</v>
      </c>
      <c r="C96" s="30"/>
      <c r="D96" s="34"/>
      <c r="E96" s="34"/>
      <c r="F96" s="34"/>
      <c r="G96" s="34"/>
      <c r="H96" s="34"/>
      <c r="I96" s="34"/>
      <c r="J96" s="34"/>
      <c r="K96" s="34"/>
      <c r="L96" s="34"/>
    </row>
    <row r="97" spans="1:12" s="2" customFormat="1" ht="21">
      <c r="A97" s="20" t="s">
        <v>177</v>
      </c>
      <c r="B97" s="12" t="s">
        <v>178</v>
      </c>
      <c r="C97" s="9" t="s">
        <v>179</v>
      </c>
      <c r="D97" s="36">
        <v>442</v>
      </c>
      <c r="E97" s="36">
        <v>455</v>
      </c>
      <c r="F97" s="34">
        <v>460</v>
      </c>
      <c r="G97" s="34">
        <v>465</v>
      </c>
      <c r="H97" s="34">
        <v>468</v>
      </c>
      <c r="I97" s="34">
        <v>473</v>
      </c>
      <c r="J97" s="34">
        <v>495</v>
      </c>
      <c r="K97" s="34">
        <v>499</v>
      </c>
      <c r="L97" s="34">
        <v>501</v>
      </c>
    </row>
    <row r="98" spans="1:12" s="2" customFormat="1" ht="30.95" customHeight="1">
      <c r="A98" s="20" t="s">
        <v>180</v>
      </c>
      <c r="B98" s="12" t="s">
        <v>181</v>
      </c>
      <c r="C98" s="9" t="s">
        <v>51</v>
      </c>
      <c r="D98" s="36">
        <v>1.6</v>
      </c>
      <c r="E98" s="36">
        <v>2.2000000000000002</v>
      </c>
      <c r="F98" s="34">
        <v>2.2000000000000002</v>
      </c>
      <c r="G98" s="34">
        <v>2.25</v>
      </c>
      <c r="H98" s="34">
        <v>2.5</v>
      </c>
      <c r="I98" s="34">
        <v>2.5499999999999998</v>
      </c>
      <c r="J98" s="34">
        <v>2.6</v>
      </c>
      <c r="K98" s="34">
        <v>2.65</v>
      </c>
      <c r="L98" s="34">
        <v>2.71</v>
      </c>
    </row>
    <row r="99" spans="1:12" s="2" customFormat="1" ht="10.5" customHeight="1">
      <c r="A99" s="20" t="s">
        <v>182</v>
      </c>
      <c r="B99" s="12" t="s">
        <v>183</v>
      </c>
      <c r="C99" s="9" t="s">
        <v>293</v>
      </c>
      <c r="D99" s="36">
        <v>1.75</v>
      </c>
      <c r="E99" s="36">
        <v>2.37</v>
      </c>
      <c r="F99" s="34">
        <v>3.56</v>
      </c>
      <c r="G99" s="34">
        <v>3.89</v>
      </c>
      <c r="H99" s="34">
        <v>4.12</v>
      </c>
      <c r="I99" s="34">
        <v>4.59</v>
      </c>
      <c r="J99" s="34">
        <v>4.9000000000000004</v>
      </c>
      <c r="K99" s="34">
        <v>5.3</v>
      </c>
      <c r="L99" s="34">
        <v>6.4</v>
      </c>
    </row>
    <row r="100" spans="1:12" s="2" customFormat="1" ht="10.5">
      <c r="A100" s="28"/>
      <c r="B100" s="29" t="s">
        <v>184</v>
      </c>
      <c r="C100" s="30"/>
      <c r="D100" s="34"/>
      <c r="E100" s="34"/>
      <c r="F100" s="34"/>
      <c r="G100" s="34"/>
      <c r="H100" s="34"/>
      <c r="I100" s="34"/>
      <c r="J100" s="34"/>
      <c r="K100" s="34"/>
      <c r="L100" s="34"/>
    </row>
    <row r="101" spans="1:12" s="2" customFormat="1" ht="10.5">
      <c r="A101" s="20" t="s">
        <v>185</v>
      </c>
      <c r="B101" s="11" t="s">
        <v>186</v>
      </c>
      <c r="C101" s="9" t="s">
        <v>291</v>
      </c>
      <c r="D101" s="36">
        <v>225.7</v>
      </c>
      <c r="E101" s="36">
        <v>600.20000000000005</v>
      </c>
      <c r="F101" s="36">
        <v>638.35</v>
      </c>
      <c r="G101" s="36">
        <v>695.39</v>
      </c>
      <c r="H101" s="36">
        <v>749.69</v>
      </c>
      <c r="I101" s="36">
        <v>850.12</v>
      </c>
      <c r="J101" s="36">
        <v>899.63</v>
      </c>
      <c r="K101" s="36">
        <v>961.12</v>
      </c>
      <c r="L101" s="36">
        <v>1099.3599999999999</v>
      </c>
    </row>
    <row r="102" spans="1:12" s="2" customFormat="1" ht="21">
      <c r="A102" s="20" t="s">
        <v>187</v>
      </c>
      <c r="B102" s="11" t="s">
        <v>188</v>
      </c>
      <c r="C102" s="10" t="s">
        <v>59</v>
      </c>
      <c r="D102" s="36">
        <v>85.69</v>
      </c>
      <c r="E102" s="36">
        <f>E101/E103/D101*10000</f>
        <v>248.99646376898176</v>
      </c>
      <c r="F102" s="36">
        <f t="shared" ref="F102:L102" si="5">F101/F103/E101*10000</f>
        <v>100.33605150484429</v>
      </c>
      <c r="G102" s="36">
        <f t="shared" si="5"/>
        <v>102.86641825415543</v>
      </c>
      <c r="H102" s="36">
        <f t="shared" si="5"/>
        <v>101.3238419680545</v>
      </c>
      <c r="I102" s="36">
        <f t="shared" si="5"/>
        <v>107.8936287004972</v>
      </c>
      <c r="J102" s="36">
        <f t="shared" si="5"/>
        <v>100.49751537227816</v>
      </c>
      <c r="K102" s="36">
        <f t="shared" si="5"/>
        <v>101.26543334587316</v>
      </c>
      <c r="L102" s="36">
        <f t="shared" si="5"/>
        <v>109.45762638962675</v>
      </c>
    </row>
    <row r="103" spans="1:12" s="2" customFormat="1" ht="10.5">
      <c r="A103" s="20" t="s">
        <v>189</v>
      </c>
      <c r="B103" s="11" t="s">
        <v>190</v>
      </c>
      <c r="C103" s="9" t="s">
        <v>141</v>
      </c>
      <c r="D103" s="36">
        <v>116.7</v>
      </c>
      <c r="E103" s="36">
        <v>106.8</v>
      </c>
      <c r="F103" s="36">
        <v>106</v>
      </c>
      <c r="G103" s="36">
        <v>105.9</v>
      </c>
      <c r="H103" s="36">
        <v>106.4</v>
      </c>
      <c r="I103" s="36">
        <v>105.1</v>
      </c>
      <c r="J103" s="36">
        <v>105.3</v>
      </c>
      <c r="K103" s="36">
        <v>105.5</v>
      </c>
      <c r="L103" s="36">
        <v>104.5</v>
      </c>
    </row>
    <row r="104" spans="1:12" s="2" customFormat="1" ht="21">
      <c r="A104" s="20" t="s">
        <v>191</v>
      </c>
      <c r="B104" s="12" t="s">
        <v>192</v>
      </c>
      <c r="C104" s="9" t="s">
        <v>193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</row>
    <row r="105" spans="1:12" s="2" customFormat="1" ht="36">
      <c r="A105" s="20"/>
      <c r="B105" s="14" t="s">
        <v>305</v>
      </c>
      <c r="C105" s="9"/>
      <c r="D105" s="36">
        <v>225.7</v>
      </c>
      <c r="E105" s="36">
        <v>600.20000000000005</v>
      </c>
      <c r="F105" s="36">
        <v>638.35</v>
      </c>
      <c r="G105" s="36">
        <v>695.39</v>
      </c>
      <c r="H105" s="36">
        <v>749.69</v>
      </c>
      <c r="I105" s="36">
        <v>850.12</v>
      </c>
      <c r="J105" s="36">
        <v>899.63</v>
      </c>
      <c r="K105" s="36">
        <v>961.12</v>
      </c>
      <c r="L105" s="36">
        <v>1099.3599999999999</v>
      </c>
    </row>
    <row r="106" spans="1:12" s="2" customFormat="1" ht="10.5">
      <c r="A106" s="20" t="s">
        <v>194</v>
      </c>
      <c r="B106" s="11" t="s">
        <v>195</v>
      </c>
      <c r="C106" s="9" t="s">
        <v>291</v>
      </c>
      <c r="D106" s="34" t="s">
        <v>405</v>
      </c>
      <c r="E106" s="34" t="s">
        <v>405</v>
      </c>
      <c r="F106" s="34" t="s">
        <v>405</v>
      </c>
      <c r="G106" s="34" t="s">
        <v>405</v>
      </c>
      <c r="H106" s="34" t="s">
        <v>405</v>
      </c>
      <c r="I106" s="34" t="s">
        <v>405</v>
      </c>
      <c r="J106" s="34" t="s">
        <v>405</v>
      </c>
      <c r="K106" s="34" t="s">
        <v>405</v>
      </c>
      <c r="L106" s="34" t="s">
        <v>405</v>
      </c>
    </row>
    <row r="107" spans="1:12" s="2" customFormat="1" ht="10.5">
      <c r="A107" s="20" t="s">
        <v>196</v>
      </c>
      <c r="B107" s="11" t="s">
        <v>197</v>
      </c>
      <c r="C107" s="9" t="s">
        <v>291</v>
      </c>
      <c r="D107" s="34" t="s">
        <v>405</v>
      </c>
      <c r="E107" s="34" t="s">
        <v>405</v>
      </c>
      <c r="F107" s="34" t="s">
        <v>405</v>
      </c>
      <c r="G107" s="34" t="s">
        <v>405</v>
      </c>
      <c r="H107" s="34" t="s">
        <v>405</v>
      </c>
      <c r="I107" s="34" t="s">
        <v>405</v>
      </c>
      <c r="J107" s="34" t="s">
        <v>405</v>
      </c>
      <c r="K107" s="34" t="s">
        <v>405</v>
      </c>
      <c r="L107" s="34" t="s">
        <v>405</v>
      </c>
    </row>
    <row r="108" spans="1:12" s="2" customFormat="1" ht="10.5">
      <c r="A108" s="20" t="s">
        <v>308</v>
      </c>
      <c r="B108" s="16" t="s">
        <v>198</v>
      </c>
      <c r="C108" s="9" t="s">
        <v>291</v>
      </c>
      <c r="D108" s="34" t="s">
        <v>405</v>
      </c>
      <c r="E108" s="34" t="s">
        <v>405</v>
      </c>
      <c r="F108" s="34" t="s">
        <v>405</v>
      </c>
      <c r="G108" s="34" t="s">
        <v>405</v>
      </c>
      <c r="H108" s="34" t="s">
        <v>405</v>
      </c>
      <c r="I108" s="34" t="s">
        <v>405</v>
      </c>
      <c r="J108" s="34" t="s">
        <v>405</v>
      </c>
      <c r="K108" s="34" t="s">
        <v>405</v>
      </c>
      <c r="L108" s="34" t="s">
        <v>405</v>
      </c>
    </row>
    <row r="109" spans="1:12" s="2" customFormat="1" ht="10.5">
      <c r="A109" s="20" t="s">
        <v>310</v>
      </c>
      <c r="B109" s="17" t="s">
        <v>288</v>
      </c>
      <c r="C109" s="9" t="s">
        <v>291</v>
      </c>
      <c r="D109" s="34" t="s">
        <v>405</v>
      </c>
      <c r="E109" s="34" t="s">
        <v>405</v>
      </c>
      <c r="F109" s="34" t="s">
        <v>405</v>
      </c>
      <c r="G109" s="34" t="s">
        <v>405</v>
      </c>
      <c r="H109" s="34" t="s">
        <v>405</v>
      </c>
      <c r="I109" s="34" t="s">
        <v>405</v>
      </c>
      <c r="J109" s="34" t="s">
        <v>405</v>
      </c>
      <c r="K109" s="34" t="s">
        <v>405</v>
      </c>
      <c r="L109" s="34" t="s">
        <v>405</v>
      </c>
    </row>
    <row r="110" spans="1:12" s="2" customFormat="1" ht="10.5">
      <c r="A110" s="20" t="s">
        <v>309</v>
      </c>
      <c r="B110" s="16" t="s">
        <v>199</v>
      </c>
      <c r="C110" s="9" t="s">
        <v>291</v>
      </c>
      <c r="D110" s="34" t="s">
        <v>405</v>
      </c>
      <c r="E110" s="34" t="s">
        <v>405</v>
      </c>
      <c r="F110" s="34" t="s">
        <v>405</v>
      </c>
      <c r="G110" s="34" t="s">
        <v>405</v>
      </c>
      <c r="H110" s="34" t="s">
        <v>405</v>
      </c>
      <c r="I110" s="34" t="s">
        <v>405</v>
      </c>
      <c r="J110" s="34" t="s">
        <v>405</v>
      </c>
      <c r="K110" s="34" t="s">
        <v>405</v>
      </c>
      <c r="L110" s="34" t="s">
        <v>405</v>
      </c>
    </row>
    <row r="111" spans="1:12" s="2" customFormat="1" ht="10.5">
      <c r="A111" s="20" t="s">
        <v>311</v>
      </c>
      <c r="B111" s="16" t="s">
        <v>200</v>
      </c>
      <c r="C111" s="9" t="s">
        <v>291</v>
      </c>
      <c r="D111" s="34" t="s">
        <v>405</v>
      </c>
      <c r="E111" s="34" t="s">
        <v>405</v>
      </c>
      <c r="F111" s="34" t="s">
        <v>405</v>
      </c>
      <c r="G111" s="34" t="s">
        <v>405</v>
      </c>
      <c r="H111" s="34" t="s">
        <v>405</v>
      </c>
      <c r="I111" s="34" t="s">
        <v>405</v>
      </c>
      <c r="J111" s="34" t="s">
        <v>405</v>
      </c>
      <c r="K111" s="34" t="s">
        <v>405</v>
      </c>
      <c r="L111" s="34" t="s">
        <v>405</v>
      </c>
    </row>
    <row r="112" spans="1:12" s="2" customFormat="1" ht="10.5">
      <c r="A112" s="20" t="s">
        <v>313</v>
      </c>
      <c r="B112" s="17" t="s">
        <v>201</v>
      </c>
      <c r="C112" s="9" t="s">
        <v>291</v>
      </c>
      <c r="D112" s="34" t="s">
        <v>405</v>
      </c>
      <c r="E112" s="34" t="s">
        <v>405</v>
      </c>
      <c r="F112" s="34" t="s">
        <v>405</v>
      </c>
      <c r="G112" s="34" t="s">
        <v>405</v>
      </c>
      <c r="H112" s="34" t="s">
        <v>405</v>
      </c>
      <c r="I112" s="34" t="s">
        <v>405</v>
      </c>
      <c r="J112" s="34" t="s">
        <v>405</v>
      </c>
      <c r="K112" s="34" t="s">
        <v>405</v>
      </c>
      <c r="L112" s="34" t="s">
        <v>405</v>
      </c>
    </row>
    <row r="113" spans="1:12" s="2" customFormat="1" ht="10.5">
      <c r="A113" s="20" t="s">
        <v>314</v>
      </c>
      <c r="B113" s="17" t="s">
        <v>202</v>
      </c>
      <c r="C113" s="9" t="s">
        <v>291</v>
      </c>
      <c r="D113" s="34" t="s">
        <v>405</v>
      </c>
      <c r="E113" s="34" t="s">
        <v>405</v>
      </c>
      <c r="F113" s="34" t="s">
        <v>405</v>
      </c>
      <c r="G113" s="34" t="s">
        <v>405</v>
      </c>
      <c r="H113" s="34" t="s">
        <v>405</v>
      </c>
      <c r="I113" s="34" t="s">
        <v>405</v>
      </c>
      <c r="J113" s="34" t="s">
        <v>405</v>
      </c>
      <c r="K113" s="34" t="s">
        <v>405</v>
      </c>
      <c r="L113" s="34" t="s">
        <v>405</v>
      </c>
    </row>
    <row r="114" spans="1:12" s="2" customFormat="1" ht="10.5">
      <c r="A114" s="20" t="s">
        <v>315</v>
      </c>
      <c r="B114" s="17" t="s">
        <v>203</v>
      </c>
      <c r="C114" s="9" t="s">
        <v>291</v>
      </c>
      <c r="D114" s="34" t="s">
        <v>405</v>
      </c>
      <c r="E114" s="34" t="s">
        <v>405</v>
      </c>
      <c r="F114" s="34" t="s">
        <v>405</v>
      </c>
      <c r="G114" s="34" t="s">
        <v>405</v>
      </c>
      <c r="H114" s="34" t="s">
        <v>405</v>
      </c>
      <c r="I114" s="34" t="s">
        <v>405</v>
      </c>
      <c r="J114" s="34" t="s">
        <v>405</v>
      </c>
      <c r="K114" s="34" t="s">
        <v>405</v>
      </c>
      <c r="L114" s="34" t="s">
        <v>405</v>
      </c>
    </row>
    <row r="115" spans="1:12" s="2" customFormat="1" ht="10.5">
      <c r="A115" s="20" t="s">
        <v>312</v>
      </c>
      <c r="B115" s="16" t="s">
        <v>204</v>
      </c>
      <c r="C115" s="9" t="s">
        <v>291</v>
      </c>
      <c r="D115" s="34" t="s">
        <v>405</v>
      </c>
      <c r="E115" s="34" t="s">
        <v>405</v>
      </c>
      <c r="F115" s="34" t="s">
        <v>405</v>
      </c>
      <c r="G115" s="34" t="s">
        <v>405</v>
      </c>
      <c r="H115" s="34" t="s">
        <v>405</v>
      </c>
      <c r="I115" s="34" t="s">
        <v>405</v>
      </c>
      <c r="J115" s="34" t="s">
        <v>405</v>
      </c>
      <c r="K115" s="34" t="s">
        <v>405</v>
      </c>
      <c r="L115" s="34" t="s">
        <v>405</v>
      </c>
    </row>
    <row r="116" spans="1:12" s="2" customFormat="1" ht="10.5" customHeight="1">
      <c r="A116" s="28"/>
      <c r="B116" s="32" t="s">
        <v>205</v>
      </c>
      <c r="C116" s="30"/>
      <c r="D116" s="34"/>
      <c r="E116" s="34"/>
      <c r="F116" s="34"/>
      <c r="G116" s="34"/>
      <c r="H116" s="34"/>
      <c r="I116" s="34"/>
      <c r="J116" s="34"/>
      <c r="K116" s="34"/>
      <c r="L116" s="34"/>
    </row>
    <row r="117" spans="1:12" s="2" customFormat="1" ht="21" customHeight="1">
      <c r="A117" s="20" t="s">
        <v>206</v>
      </c>
      <c r="B117" s="14" t="s">
        <v>207</v>
      </c>
      <c r="C117" s="9" t="s">
        <v>290</v>
      </c>
      <c r="D117" s="34">
        <v>870.9</v>
      </c>
      <c r="E117" s="40">
        <v>1059</v>
      </c>
      <c r="F117" s="40">
        <v>608.79</v>
      </c>
      <c r="G117" s="34">
        <f>G118+G131</f>
        <v>676.27</v>
      </c>
      <c r="H117" s="34">
        <f>H118+H130+H131</f>
        <v>679.01</v>
      </c>
      <c r="I117" s="34">
        <v>724.35</v>
      </c>
      <c r="J117" s="34">
        <f>J118+J131</f>
        <v>713.21</v>
      </c>
      <c r="K117" s="34">
        <f>K118+K131</f>
        <v>748.3</v>
      </c>
      <c r="L117" s="34">
        <f>L118+L131</f>
        <v>912.2</v>
      </c>
    </row>
    <row r="118" spans="1:12" s="2" customFormat="1" ht="10.5">
      <c r="A118" s="20" t="s">
        <v>208</v>
      </c>
      <c r="B118" s="15" t="s">
        <v>209</v>
      </c>
      <c r="C118" s="9" t="s">
        <v>290</v>
      </c>
      <c r="D118" s="34">
        <v>142.69999999999999</v>
      </c>
      <c r="E118" s="40">
        <v>177.2</v>
      </c>
      <c r="F118" s="40">
        <v>146.97</v>
      </c>
      <c r="G118" s="34">
        <f>G119+G130</f>
        <v>199.96999999999997</v>
      </c>
      <c r="H118" s="34">
        <f>H119+H130</f>
        <v>175.90999999999997</v>
      </c>
      <c r="I118" s="36">
        <f>I119+J130</f>
        <v>181.6</v>
      </c>
      <c r="J118" s="34">
        <f>J119+J130</f>
        <v>196.50999999999993</v>
      </c>
      <c r="K118" s="34">
        <f>K119+K130</f>
        <v>224.01000000000002</v>
      </c>
      <c r="L118" s="34">
        <f>L119+L130</f>
        <v>248.1</v>
      </c>
    </row>
    <row r="119" spans="1:12" s="2" customFormat="1" ht="21" customHeight="1">
      <c r="A119" s="20" t="s">
        <v>210</v>
      </c>
      <c r="B119" s="14" t="s">
        <v>211</v>
      </c>
      <c r="C119" s="9" t="s">
        <v>290</v>
      </c>
      <c r="D119" s="34">
        <v>121.3</v>
      </c>
      <c r="E119" s="40">
        <v>157</v>
      </c>
      <c r="F119" s="40">
        <v>174.9</v>
      </c>
      <c r="G119" s="36">
        <f>G121+G122+G123+G124+G125+G128+G129+G13</f>
        <v>185.86999999999998</v>
      </c>
      <c r="H119" s="34">
        <f>H121+H122+H123+H124+H125+H128+H129</f>
        <v>162.00999999999996</v>
      </c>
      <c r="I119" s="36">
        <f>I121+I122+I123+I124+I125+I128+I129</f>
        <v>162.63</v>
      </c>
      <c r="J119" s="34">
        <f>J121+J122+J123+J124+J125+J128+J129</f>
        <v>177.53999999999994</v>
      </c>
      <c r="K119" s="36">
        <f>K121+K122+K123+K124+K125+K128+K129+K13</f>
        <v>204.8</v>
      </c>
      <c r="L119" s="34">
        <f>L121+L122+L123+L124+L125+L128+L129</f>
        <v>220.79999999999998</v>
      </c>
    </row>
    <row r="120" spans="1:12" s="2" customFormat="1" ht="10.5">
      <c r="A120" s="20" t="s">
        <v>316</v>
      </c>
      <c r="B120" s="16" t="s">
        <v>213</v>
      </c>
      <c r="C120" s="9" t="s">
        <v>290</v>
      </c>
      <c r="D120" s="34" t="s">
        <v>405</v>
      </c>
      <c r="E120" s="40" t="s">
        <v>405</v>
      </c>
      <c r="F120" s="40" t="s">
        <v>405</v>
      </c>
      <c r="G120" s="34" t="s">
        <v>405</v>
      </c>
      <c r="H120" s="34" t="s">
        <v>405</v>
      </c>
      <c r="I120" s="34" t="s">
        <v>405</v>
      </c>
      <c r="J120" s="34" t="s">
        <v>405</v>
      </c>
      <c r="K120" s="34" t="s">
        <v>405</v>
      </c>
      <c r="L120" s="34" t="s">
        <v>405</v>
      </c>
    </row>
    <row r="121" spans="1:12" s="2" customFormat="1" ht="10.5">
      <c r="A121" s="20" t="s">
        <v>317</v>
      </c>
      <c r="B121" s="16" t="s">
        <v>215</v>
      </c>
      <c r="C121" s="9" t="s">
        <v>290</v>
      </c>
      <c r="D121" s="34">
        <v>71.7</v>
      </c>
      <c r="E121" s="40">
        <v>110.1</v>
      </c>
      <c r="F121" s="40">
        <v>89.558000000000007</v>
      </c>
      <c r="G121" s="34">
        <v>131.4</v>
      </c>
      <c r="H121" s="34">
        <v>118.6</v>
      </c>
      <c r="I121" s="34">
        <v>118.4</v>
      </c>
      <c r="J121" s="34">
        <v>128.6</v>
      </c>
      <c r="K121" s="34">
        <v>142.5</v>
      </c>
      <c r="L121" s="34">
        <v>163.5</v>
      </c>
    </row>
    <row r="122" spans="1:12" s="2" customFormat="1" ht="10.5">
      <c r="A122" s="20" t="s">
        <v>318</v>
      </c>
      <c r="B122" s="16" t="s">
        <v>217</v>
      </c>
      <c r="C122" s="9" t="s">
        <v>290</v>
      </c>
      <c r="D122" s="34">
        <v>0.1</v>
      </c>
      <c r="E122" s="40">
        <v>0.1</v>
      </c>
      <c r="F122" s="40">
        <v>1.7</v>
      </c>
      <c r="G122" s="34">
        <v>0.12</v>
      </c>
      <c r="H122" s="34">
        <v>0.11</v>
      </c>
      <c r="I122" s="34">
        <v>0.13</v>
      </c>
      <c r="J122" s="34">
        <v>0.14000000000000001</v>
      </c>
      <c r="K122" s="34">
        <v>0.1</v>
      </c>
      <c r="L122" s="34">
        <v>0.1</v>
      </c>
    </row>
    <row r="123" spans="1:12" s="2" customFormat="1" ht="10.5">
      <c r="A123" s="20" t="s">
        <v>319</v>
      </c>
      <c r="B123" s="16" t="s">
        <v>219</v>
      </c>
      <c r="C123" s="9" t="s">
        <v>290</v>
      </c>
      <c r="D123" s="34">
        <v>17.7</v>
      </c>
      <c r="E123" s="40">
        <v>18.100000000000001</v>
      </c>
      <c r="F123" s="40">
        <v>13.12</v>
      </c>
      <c r="G123" s="34">
        <v>19.600000000000001</v>
      </c>
      <c r="H123" s="34">
        <v>18.899999999999999</v>
      </c>
      <c r="I123" s="34">
        <v>19</v>
      </c>
      <c r="J123" s="34">
        <v>19.100000000000001</v>
      </c>
      <c r="K123" s="34">
        <v>21.3</v>
      </c>
      <c r="L123" s="34">
        <v>22.8</v>
      </c>
    </row>
    <row r="124" spans="1:12" s="2" customFormat="1" ht="21">
      <c r="A124" s="20" t="s">
        <v>320</v>
      </c>
      <c r="B124" s="18" t="s">
        <v>221</v>
      </c>
      <c r="C124" s="8" t="s">
        <v>290</v>
      </c>
      <c r="D124" s="41">
        <v>9.3000000000000007</v>
      </c>
      <c r="E124" s="42">
        <v>8.6</v>
      </c>
      <c r="F124" s="42">
        <v>6.9</v>
      </c>
      <c r="G124" s="41">
        <v>8.4</v>
      </c>
      <c r="H124" s="41">
        <v>8.1999999999999993</v>
      </c>
      <c r="I124" s="41">
        <v>8.6</v>
      </c>
      <c r="J124" s="41">
        <v>8.6999999999999993</v>
      </c>
      <c r="K124" s="41">
        <v>8.9</v>
      </c>
      <c r="L124" s="41">
        <v>9.1</v>
      </c>
    </row>
    <row r="125" spans="1:12" s="2" customFormat="1" ht="10.5">
      <c r="A125" s="20" t="s">
        <v>321</v>
      </c>
      <c r="B125" s="16" t="s">
        <v>223</v>
      </c>
      <c r="C125" s="9" t="s">
        <v>290</v>
      </c>
      <c r="D125" s="34">
        <v>3.7</v>
      </c>
      <c r="E125" s="40">
        <v>3.3</v>
      </c>
      <c r="F125" s="40">
        <v>1.3</v>
      </c>
      <c r="G125" s="34">
        <v>3.6</v>
      </c>
      <c r="H125" s="34">
        <v>3.9</v>
      </c>
      <c r="I125" s="34">
        <v>4.0999999999999996</v>
      </c>
      <c r="J125" s="34">
        <v>4.2</v>
      </c>
      <c r="K125" s="34">
        <v>4.3</v>
      </c>
      <c r="L125" s="34">
        <v>4.5</v>
      </c>
    </row>
    <row r="126" spans="1:12" s="2" customFormat="1" ht="10.5">
      <c r="A126" s="20" t="s">
        <v>322</v>
      </c>
      <c r="B126" s="16" t="s">
        <v>224</v>
      </c>
      <c r="C126" s="9" t="s">
        <v>290</v>
      </c>
      <c r="D126" s="34" t="s">
        <v>405</v>
      </c>
      <c r="E126" s="40" t="s">
        <v>405</v>
      </c>
      <c r="F126" s="40" t="s">
        <v>405</v>
      </c>
      <c r="G126" s="34" t="s">
        <v>405</v>
      </c>
      <c r="H126" s="34" t="s">
        <v>405</v>
      </c>
      <c r="I126" s="34" t="s">
        <v>405</v>
      </c>
      <c r="J126" s="34" t="s">
        <v>405</v>
      </c>
      <c r="K126" s="34" t="s">
        <v>405</v>
      </c>
      <c r="L126" s="34" t="s">
        <v>405</v>
      </c>
    </row>
    <row r="127" spans="1:12" s="2" customFormat="1" ht="10.5">
      <c r="A127" s="20" t="s">
        <v>323</v>
      </c>
      <c r="B127" s="16" t="s">
        <v>225</v>
      </c>
      <c r="C127" s="9" t="s">
        <v>290</v>
      </c>
      <c r="D127" s="34" t="s">
        <v>405</v>
      </c>
      <c r="E127" s="40" t="s">
        <v>405</v>
      </c>
      <c r="F127" s="40" t="s">
        <v>405</v>
      </c>
      <c r="G127" s="34" t="s">
        <v>405</v>
      </c>
      <c r="H127" s="34" t="s">
        <v>405</v>
      </c>
      <c r="I127" s="34" t="s">
        <v>405</v>
      </c>
      <c r="J127" s="34" t="s">
        <v>405</v>
      </c>
      <c r="K127" s="34" t="s">
        <v>405</v>
      </c>
      <c r="L127" s="34" t="s">
        <v>405</v>
      </c>
    </row>
    <row r="128" spans="1:12" s="2" customFormat="1" ht="10.5">
      <c r="A128" s="20" t="s">
        <v>324</v>
      </c>
      <c r="B128" s="16" t="s">
        <v>226</v>
      </c>
      <c r="C128" s="9" t="s">
        <v>290</v>
      </c>
      <c r="D128" s="34">
        <v>1.9</v>
      </c>
      <c r="E128" s="40">
        <v>1.9</v>
      </c>
      <c r="F128" s="40">
        <v>0.56999999999999995</v>
      </c>
      <c r="G128" s="34">
        <v>2.2000000000000002</v>
      </c>
      <c r="H128" s="34">
        <v>2.2000000000000002</v>
      </c>
      <c r="I128" s="34">
        <v>2.1</v>
      </c>
      <c r="J128" s="34">
        <v>2.2000000000000002</v>
      </c>
      <c r="K128" s="34">
        <v>2.4</v>
      </c>
      <c r="L128" s="34">
        <v>2.6</v>
      </c>
    </row>
    <row r="129" spans="1:12" s="2" customFormat="1" ht="10.5">
      <c r="A129" s="20" t="s">
        <v>325</v>
      </c>
      <c r="B129" s="16" t="s">
        <v>227</v>
      </c>
      <c r="C129" s="9" t="s">
        <v>290</v>
      </c>
      <c r="D129" s="34">
        <v>10.1</v>
      </c>
      <c r="E129" s="40">
        <v>9.3000000000000007</v>
      </c>
      <c r="F129" s="40">
        <v>4.5999999999999996</v>
      </c>
      <c r="G129" s="34">
        <v>10.7</v>
      </c>
      <c r="H129" s="34">
        <v>10.1</v>
      </c>
      <c r="I129" s="34">
        <v>10.3</v>
      </c>
      <c r="J129" s="34">
        <v>14.6</v>
      </c>
      <c r="K129" s="34">
        <v>15.1</v>
      </c>
      <c r="L129" s="34">
        <v>18.2</v>
      </c>
    </row>
    <row r="130" spans="1:12" s="2" customFormat="1" ht="10.5">
      <c r="A130" s="20" t="s">
        <v>212</v>
      </c>
      <c r="B130" s="15" t="s">
        <v>228</v>
      </c>
      <c r="C130" s="9" t="s">
        <v>290</v>
      </c>
      <c r="D130" s="34">
        <v>21.4</v>
      </c>
      <c r="E130" s="40">
        <v>20.2</v>
      </c>
      <c r="F130" s="40">
        <v>5.0250000000000004</v>
      </c>
      <c r="G130" s="34">
        <v>14.1</v>
      </c>
      <c r="H130" s="34">
        <v>13.9</v>
      </c>
      <c r="I130" s="34">
        <v>14.1</v>
      </c>
      <c r="J130" s="34">
        <v>18.97</v>
      </c>
      <c r="K130" s="34">
        <v>19.21</v>
      </c>
      <c r="L130" s="34">
        <v>27.3</v>
      </c>
    </row>
    <row r="131" spans="1:12" s="2" customFormat="1" ht="10.5">
      <c r="A131" s="20" t="s">
        <v>214</v>
      </c>
      <c r="B131" s="15" t="s">
        <v>229</v>
      </c>
      <c r="C131" s="9" t="s">
        <v>290</v>
      </c>
      <c r="D131" s="34">
        <v>728.1</v>
      </c>
      <c r="E131" s="34">
        <v>880.5</v>
      </c>
      <c r="F131" s="34">
        <v>461.81</v>
      </c>
      <c r="G131" s="34">
        <v>476.3</v>
      </c>
      <c r="H131" s="34">
        <v>489.2</v>
      </c>
      <c r="I131" s="34">
        <f>I132+I133+I135</f>
        <v>507.57</v>
      </c>
      <c r="J131" s="34">
        <f>J132++J133+J135</f>
        <v>516.70000000000005</v>
      </c>
      <c r="K131" s="34">
        <f>K132+K133+K135</f>
        <v>524.29</v>
      </c>
      <c r="L131" s="34">
        <v>664.1</v>
      </c>
    </row>
    <row r="132" spans="1:12" s="2" customFormat="1" ht="10.5">
      <c r="A132" s="20" t="s">
        <v>326</v>
      </c>
      <c r="B132" s="16" t="s">
        <v>230</v>
      </c>
      <c r="C132" s="9" t="s">
        <v>290</v>
      </c>
      <c r="D132" s="34">
        <v>173.4</v>
      </c>
      <c r="E132" s="34">
        <v>496.2</v>
      </c>
      <c r="F132" s="34">
        <v>92.26</v>
      </c>
      <c r="G132" s="34">
        <v>99.2</v>
      </c>
      <c r="H132" s="34">
        <v>114.2</v>
      </c>
      <c r="I132" s="34">
        <v>128</v>
      </c>
      <c r="J132" s="34">
        <v>134.26</v>
      </c>
      <c r="K132" s="34">
        <v>136.97</v>
      </c>
      <c r="L132" s="34">
        <v>166.8</v>
      </c>
    </row>
    <row r="133" spans="1:12" s="2" customFormat="1" ht="10.5">
      <c r="A133" s="20" t="s">
        <v>327</v>
      </c>
      <c r="B133" s="16" t="s">
        <v>231</v>
      </c>
      <c r="C133" s="9" t="s">
        <v>290</v>
      </c>
      <c r="D133" s="34">
        <v>7.2</v>
      </c>
      <c r="E133" s="34">
        <v>272.7</v>
      </c>
      <c r="F133" s="34">
        <v>260.87</v>
      </c>
      <c r="G133" s="34">
        <v>280.3</v>
      </c>
      <c r="H133" s="34">
        <v>295.63</v>
      </c>
      <c r="I133" s="34">
        <v>298.33</v>
      </c>
      <c r="J133" s="34">
        <v>299.99</v>
      </c>
      <c r="K133" s="34">
        <v>301.2</v>
      </c>
      <c r="L133" s="34">
        <v>3.1</v>
      </c>
    </row>
    <row r="134" spans="1:12" s="2" customFormat="1" ht="10.5">
      <c r="A134" s="20" t="s">
        <v>328</v>
      </c>
      <c r="B134" s="16" t="s">
        <v>232</v>
      </c>
      <c r="C134" s="9" t="s">
        <v>290</v>
      </c>
      <c r="D134" s="34" t="s">
        <v>405</v>
      </c>
      <c r="E134" s="34" t="s">
        <v>405</v>
      </c>
      <c r="F134" s="34" t="s">
        <v>405</v>
      </c>
      <c r="G134" s="34" t="s">
        <v>405</v>
      </c>
      <c r="H134" s="34" t="s">
        <v>405</v>
      </c>
      <c r="I134" s="34" t="s">
        <v>405</v>
      </c>
      <c r="J134" s="34" t="s">
        <v>405</v>
      </c>
      <c r="K134" s="34" t="s">
        <v>405</v>
      </c>
      <c r="L134" s="34" t="s">
        <v>405</v>
      </c>
    </row>
    <row r="135" spans="1:12" s="2" customFormat="1" ht="10.5">
      <c r="A135" s="20" t="s">
        <v>329</v>
      </c>
      <c r="B135" s="16" t="s">
        <v>233</v>
      </c>
      <c r="C135" s="9" t="s">
        <v>290</v>
      </c>
      <c r="D135" s="34">
        <v>52.8</v>
      </c>
      <c r="E135" s="34">
        <v>97.1</v>
      </c>
      <c r="F135" s="34">
        <v>75.8</v>
      </c>
      <c r="G135" s="34">
        <v>76.150000000000006</v>
      </c>
      <c r="H135" s="34">
        <v>78.12</v>
      </c>
      <c r="I135" s="34">
        <v>81.239999999999995</v>
      </c>
      <c r="J135" s="34">
        <v>82.45</v>
      </c>
      <c r="K135" s="34">
        <v>86.12</v>
      </c>
      <c r="L135" s="34">
        <v>103.4</v>
      </c>
    </row>
    <row r="136" spans="1:12" s="2" customFormat="1" ht="21" customHeight="1">
      <c r="A136" s="20" t="s">
        <v>216</v>
      </c>
      <c r="B136" s="14" t="s">
        <v>234</v>
      </c>
      <c r="C136" s="9" t="s">
        <v>290</v>
      </c>
      <c r="D136" s="34">
        <v>850.76</v>
      </c>
      <c r="E136" s="40">
        <v>1036.0999999999999</v>
      </c>
      <c r="F136" s="40">
        <v>594.80999999999995</v>
      </c>
      <c r="G136" s="34">
        <f t="shared" ref="G136:L136" si="6">G137+G138+G139+G140+G141+G142+G143+G144+G145+G146+G147</f>
        <v>647.56000000000006</v>
      </c>
      <c r="H136" s="34">
        <f t="shared" si="6"/>
        <v>659.55000000000007</v>
      </c>
      <c r="I136" s="34">
        <f t="shared" si="6"/>
        <v>700.94</v>
      </c>
      <c r="J136" s="34">
        <f t="shared" si="6"/>
        <v>709.8</v>
      </c>
      <c r="K136" s="34">
        <f t="shared" si="6"/>
        <v>732.31000000000006</v>
      </c>
      <c r="L136" s="34">
        <f t="shared" si="6"/>
        <v>892.69999999999993</v>
      </c>
    </row>
    <row r="137" spans="1:12" s="2" customFormat="1" ht="10.5">
      <c r="A137" s="20" t="s">
        <v>330</v>
      </c>
      <c r="B137" s="16" t="s">
        <v>235</v>
      </c>
      <c r="C137" s="9" t="s">
        <v>290</v>
      </c>
      <c r="D137" s="34">
        <v>67.099999999999994</v>
      </c>
      <c r="E137" s="34">
        <v>77.5</v>
      </c>
      <c r="F137" s="34">
        <v>58.32</v>
      </c>
      <c r="G137" s="34">
        <v>62.22</v>
      </c>
      <c r="H137" s="34">
        <v>65.650000000000006</v>
      </c>
      <c r="I137" s="34">
        <v>69.97</v>
      </c>
      <c r="J137" s="34">
        <v>71.12</v>
      </c>
      <c r="K137" s="34">
        <v>71.67</v>
      </c>
      <c r="L137" s="34">
        <v>98.3</v>
      </c>
    </row>
    <row r="138" spans="1:12" s="2" customFormat="1" ht="10.5">
      <c r="A138" s="20" t="s">
        <v>331</v>
      </c>
      <c r="B138" s="16" t="s">
        <v>236</v>
      </c>
      <c r="C138" s="9" t="s">
        <v>290</v>
      </c>
      <c r="D138" s="34">
        <v>1.6</v>
      </c>
      <c r="E138" s="34">
        <v>1.5</v>
      </c>
      <c r="F138" s="34">
        <v>1.33</v>
      </c>
      <c r="G138" s="34">
        <v>1.52</v>
      </c>
      <c r="H138" s="34">
        <v>1.9</v>
      </c>
      <c r="I138" s="34">
        <v>2.2000000000000002</v>
      </c>
      <c r="J138" s="34">
        <v>2.5</v>
      </c>
      <c r="K138" s="34">
        <v>2.7</v>
      </c>
      <c r="L138" s="34">
        <v>2.9</v>
      </c>
    </row>
    <row r="139" spans="1:12" s="2" customFormat="1" ht="10.5" customHeight="1">
      <c r="A139" s="20" t="s">
        <v>332</v>
      </c>
      <c r="B139" s="18" t="s">
        <v>302</v>
      </c>
      <c r="C139" s="8" t="s">
        <v>290</v>
      </c>
      <c r="D139" s="41">
        <v>7.4</v>
      </c>
      <c r="E139" s="41">
        <v>7.6</v>
      </c>
      <c r="F139" s="41">
        <v>3.35</v>
      </c>
      <c r="G139" s="41">
        <v>4.22</v>
      </c>
      <c r="H139" s="41">
        <v>4.33</v>
      </c>
      <c r="I139" s="41">
        <v>4.4800000000000004</v>
      </c>
      <c r="J139" s="41">
        <v>4.58</v>
      </c>
      <c r="K139" s="41">
        <v>4.97</v>
      </c>
      <c r="L139" s="41">
        <v>6.3</v>
      </c>
    </row>
    <row r="140" spans="1:12" s="2" customFormat="1" ht="10.5">
      <c r="A140" s="20" t="s">
        <v>333</v>
      </c>
      <c r="B140" s="16" t="s">
        <v>237</v>
      </c>
      <c r="C140" s="9" t="s">
        <v>290</v>
      </c>
      <c r="D140" s="34">
        <v>111.5</v>
      </c>
      <c r="E140" s="34">
        <v>97.7</v>
      </c>
      <c r="F140" s="34">
        <v>47.34</v>
      </c>
      <c r="G140" s="34">
        <v>49.21</v>
      </c>
      <c r="H140" s="34">
        <v>49.8</v>
      </c>
      <c r="I140" s="34">
        <v>51.27</v>
      </c>
      <c r="J140" s="34">
        <v>51.36</v>
      </c>
      <c r="K140" s="34">
        <v>59.3</v>
      </c>
      <c r="L140" s="34">
        <v>85.2</v>
      </c>
    </row>
    <row r="141" spans="1:12" s="2" customFormat="1" ht="10.5">
      <c r="A141" s="20" t="s">
        <v>334</v>
      </c>
      <c r="B141" s="16" t="s">
        <v>238</v>
      </c>
      <c r="C141" s="9" t="s">
        <v>290</v>
      </c>
      <c r="D141" s="34">
        <v>91.4</v>
      </c>
      <c r="E141" s="34">
        <v>78.7</v>
      </c>
      <c r="F141" s="34">
        <v>73.790000000000006</v>
      </c>
      <c r="G141" s="34">
        <v>75.64</v>
      </c>
      <c r="H141" s="34">
        <v>78.78</v>
      </c>
      <c r="I141" s="34">
        <v>79.91</v>
      </c>
      <c r="J141" s="34">
        <v>81.11</v>
      </c>
      <c r="K141" s="34">
        <v>82.18</v>
      </c>
      <c r="L141" s="34">
        <v>141.19999999999999</v>
      </c>
    </row>
    <row r="142" spans="1:12" s="2" customFormat="1" ht="10.5">
      <c r="A142" s="20" t="s">
        <v>335</v>
      </c>
      <c r="B142" s="16" t="s">
        <v>239</v>
      </c>
      <c r="C142" s="9" t="s">
        <v>290</v>
      </c>
      <c r="D142" s="34">
        <v>0.1</v>
      </c>
      <c r="E142" s="34">
        <v>0.1</v>
      </c>
      <c r="F142" s="34">
        <v>0.14000000000000001</v>
      </c>
      <c r="G142" s="34">
        <v>0.31</v>
      </c>
      <c r="H142" s="34">
        <v>0.33</v>
      </c>
      <c r="I142" s="34">
        <v>0.46</v>
      </c>
      <c r="J142" s="34">
        <v>0.47</v>
      </c>
      <c r="K142" s="34">
        <v>0.49</v>
      </c>
      <c r="L142" s="34">
        <v>2.1</v>
      </c>
    </row>
    <row r="143" spans="1:12" s="2" customFormat="1" ht="10.5">
      <c r="A143" s="20" t="s">
        <v>336</v>
      </c>
      <c r="B143" s="16" t="s">
        <v>240</v>
      </c>
      <c r="C143" s="9" t="s">
        <v>290</v>
      </c>
      <c r="D143" s="34">
        <v>469.2</v>
      </c>
      <c r="E143" s="34">
        <v>665.7</v>
      </c>
      <c r="F143" s="34">
        <v>301.06</v>
      </c>
      <c r="G143" s="34">
        <v>340</v>
      </c>
      <c r="H143" s="34">
        <v>342.65</v>
      </c>
      <c r="I143" s="34">
        <v>359.89</v>
      </c>
      <c r="J143" s="34">
        <v>364.12</v>
      </c>
      <c r="K143" s="34">
        <v>373.4</v>
      </c>
      <c r="L143" s="34">
        <v>410.3</v>
      </c>
    </row>
    <row r="144" spans="1:12" s="2" customFormat="1" ht="10.5">
      <c r="A144" s="20" t="s">
        <v>337</v>
      </c>
      <c r="B144" s="16" t="s">
        <v>241</v>
      </c>
      <c r="C144" s="9" t="s">
        <v>290</v>
      </c>
      <c r="D144" s="34">
        <v>57.5</v>
      </c>
      <c r="E144" s="34">
        <v>56.1</v>
      </c>
      <c r="F144" s="34">
        <v>42.89</v>
      </c>
      <c r="G144" s="34">
        <v>46.33</v>
      </c>
      <c r="H144" s="34">
        <v>47.15</v>
      </c>
      <c r="I144" s="34">
        <v>59.37</v>
      </c>
      <c r="J144" s="34">
        <v>61.12</v>
      </c>
      <c r="K144" s="34">
        <v>62.2</v>
      </c>
      <c r="L144" s="34">
        <v>68</v>
      </c>
    </row>
    <row r="145" spans="1:12" s="2" customFormat="1" ht="10.5">
      <c r="A145" s="20" t="s">
        <v>338</v>
      </c>
      <c r="B145" s="16" t="s">
        <v>242</v>
      </c>
      <c r="C145" s="9" t="s">
        <v>290</v>
      </c>
      <c r="D145" s="34">
        <v>0</v>
      </c>
      <c r="E145" s="34">
        <v>0</v>
      </c>
      <c r="F145" s="34">
        <v>0</v>
      </c>
      <c r="G145" s="34">
        <v>0</v>
      </c>
      <c r="H145" s="34">
        <v>0</v>
      </c>
      <c r="I145" s="34">
        <v>0</v>
      </c>
      <c r="J145" s="34">
        <v>0</v>
      </c>
      <c r="K145" s="34">
        <v>0</v>
      </c>
      <c r="L145" s="34">
        <v>0</v>
      </c>
    </row>
    <row r="146" spans="1:12" s="2" customFormat="1" ht="10.5">
      <c r="A146" s="20" t="s">
        <v>339</v>
      </c>
      <c r="B146" s="16" t="s">
        <v>243</v>
      </c>
      <c r="C146" s="9" t="s">
        <v>290</v>
      </c>
      <c r="D146" s="34">
        <v>35.799999999999997</v>
      </c>
      <c r="E146" s="34">
        <v>35</v>
      </c>
      <c r="F146" s="34">
        <v>52.25</v>
      </c>
      <c r="G146" s="34">
        <v>53.69</v>
      </c>
      <c r="H146" s="34">
        <v>53.98</v>
      </c>
      <c r="I146" s="34">
        <v>58.29</v>
      </c>
      <c r="J146" s="34">
        <v>62.12</v>
      </c>
      <c r="K146" s="34">
        <v>63</v>
      </c>
      <c r="L146" s="34">
        <v>58.6</v>
      </c>
    </row>
    <row r="147" spans="1:12" s="2" customFormat="1" ht="10.5">
      <c r="A147" s="20" t="s">
        <v>340</v>
      </c>
      <c r="B147" s="16" t="s">
        <v>244</v>
      </c>
      <c r="C147" s="9" t="s">
        <v>290</v>
      </c>
      <c r="D147" s="34">
        <v>9.1999999999999993</v>
      </c>
      <c r="E147" s="34">
        <v>16.2</v>
      </c>
      <c r="F147" s="34">
        <v>14.31</v>
      </c>
      <c r="G147" s="34">
        <v>14.42</v>
      </c>
      <c r="H147" s="34">
        <v>14.98</v>
      </c>
      <c r="I147" s="34">
        <v>15.1</v>
      </c>
      <c r="J147" s="34">
        <v>11.3</v>
      </c>
      <c r="K147" s="34">
        <v>12.4</v>
      </c>
      <c r="L147" s="34">
        <v>19.8</v>
      </c>
    </row>
    <row r="148" spans="1:12" s="2" customFormat="1" ht="10.5">
      <c r="A148" s="20" t="s">
        <v>341</v>
      </c>
      <c r="B148" s="16" t="s">
        <v>245</v>
      </c>
      <c r="C148" s="9" t="s">
        <v>290</v>
      </c>
      <c r="D148" s="34" t="s">
        <v>405</v>
      </c>
      <c r="E148" s="34" t="s">
        <v>405</v>
      </c>
      <c r="F148" s="34" t="s">
        <v>405</v>
      </c>
      <c r="G148" s="34" t="s">
        <v>405</v>
      </c>
      <c r="H148" s="34" t="s">
        <v>405</v>
      </c>
      <c r="I148" s="34" t="s">
        <v>405</v>
      </c>
      <c r="J148" s="34" t="s">
        <v>405</v>
      </c>
      <c r="K148" s="34" t="s">
        <v>405</v>
      </c>
      <c r="L148" s="34" t="s">
        <v>405</v>
      </c>
    </row>
    <row r="149" spans="1:12" s="2" customFormat="1" ht="10.5">
      <c r="A149" s="20" t="s">
        <v>342</v>
      </c>
      <c r="B149" s="16" t="s">
        <v>246</v>
      </c>
      <c r="C149" s="9" t="s">
        <v>290</v>
      </c>
      <c r="D149" s="34" t="s">
        <v>405</v>
      </c>
      <c r="E149" s="34" t="s">
        <v>405</v>
      </c>
      <c r="F149" s="34" t="s">
        <v>405</v>
      </c>
      <c r="G149" s="34" t="s">
        <v>405</v>
      </c>
      <c r="H149" s="34" t="s">
        <v>405</v>
      </c>
      <c r="I149" s="34" t="s">
        <v>405</v>
      </c>
      <c r="J149" s="34" t="s">
        <v>405</v>
      </c>
      <c r="K149" s="34" t="s">
        <v>405</v>
      </c>
      <c r="L149" s="34" t="s">
        <v>405</v>
      </c>
    </row>
    <row r="150" spans="1:12" s="2" customFormat="1" ht="21" customHeight="1">
      <c r="A150" s="20" t="s">
        <v>218</v>
      </c>
      <c r="B150" s="14" t="s">
        <v>300</v>
      </c>
      <c r="C150" s="9" t="s">
        <v>290</v>
      </c>
      <c r="D150" s="34">
        <v>20.100000000000001</v>
      </c>
      <c r="E150" s="36">
        <f>E117-E136</f>
        <v>22.900000000000091</v>
      </c>
      <c r="F150" s="36">
        <f>F117-F136</f>
        <v>13.980000000000018</v>
      </c>
      <c r="G150" s="34">
        <f>G117-G136</f>
        <v>28.709999999999923</v>
      </c>
      <c r="H150" s="34">
        <f t="shared" ref="H150" si="7">H117-H136</f>
        <v>19.459999999999923</v>
      </c>
      <c r="I150" s="34">
        <f t="shared" ref="I150:K150" si="8">I117-I136</f>
        <v>23.409999999999968</v>
      </c>
      <c r="J150" s="34">
        <f t="shared" si="8"/>
        <v>3.4100000000000819</v>
      </c>
      <c r="K150" s="34">
        <f t="shared" si="8"/>
        <v>15.989999999999895</v>
      </c>
      <c r="L150" s="34">
        <f t="shared" ref="L150" si="9">L117-L136</f>
        <v>19.500000000000114</v>
      </c>
    </row>
    <row r="151" spans="1:12" s="2" customFormat="1" ht="10.5">
      <c r="A151" s="20" t="s">
        <v>220</v>
      </c>
      <c r="B151" s="11" t="s">
        <v>247</v>
      </c>
      <c r="C151" s="9" t="s">
        <v>290</v>
      </c>
      <c r="D151" s="34" t="s">
        <v>405</v>
      </c>
      <c r="E151" s="40" t="s">
        <v>405</v>
      </c>
      <c r="F151" s="40" t="s">
        <v>405</v>
      </c>
      <c r="G151" s="34" t="s">
        <v>405</v>
      </c>
      <c r="H151" s="34" t="s">
        <v>405</v>
      </c>
      <c r="I151" s="34" t="s">
        <v>405</v>
      </c>
      <c r="J151" s="34" t="s">
        <v>405</v>
      </c>
      <c r="K151" s="34" t="s">
        <v>405</v>
      </c>
      <c r="L151" s="34" t="s">
        <v>405</v>
      </c>
    </row>
    <row r="152" spans="1:12" s="2" customFormat="1" ht="21">
      <c r="A152" s="20" t="s">
        <v>222</v>
      </c>
      <c r="B152" s="12" t="s">
        <v>248</v>
      </c>
      <c r="C152" s="9" t="s">
        <v>290</v>
      </c>
      <c r="D152" s="34" t="s">
        <v>405</v>
      </c>
      <c r="E152" s="40" t="s">
        <v>405</v>
      </c>
      <c r="F152" s="40" t="s">
        <v>405</v>
      </c>
      <c r="G152" s="34" t="s">
        <v>405</v>
      </c>
      <c r="H152" s="34" t="s">
        <v>405</v>
      </c>
      <c r="I152" s="34" t="s">
        <v>405</v>
      </c>
      <c r="J152" s="34" t="s">
        <v>405</v>
      </c>
      <c r="K152" s="34" t="s">
        <v>405</v>
      </c>
      <c r="L152" s="34" t="s">
        <v>405</v>
      </c>
    </row>
    <row r="153" spans="1:12" s="2" customFormat="1" ht="10.5">
      <c r="A153" s="28"/>
      <c r="B153" s="29" t="s">
        <v>249</v>
      </c>
      <c r="C153" s="30"/>
      <c r="D153" s="34"/>
      <c r="E153" s="34"/>
      <c r="F153" s="34"/>
      <c r="G153" s="34"/>
      <c r="H153" s="34"/>
      <c r="I153" s="34"/>
      <c r="J153" s="34"/>
      <c r="K153" s="34"/>
      <c r="L153" s="34"/>
    </row>
    <row r="154" spans="1:12" s="2" customFormat="1" ht="10.5">
      <c r="A154" s="20" t="s">
        <v>250</v>
      </c>
      <c r="B154" s="11" t="s">
        <v>251</v>
      </c>
      <c r="C154" s="9" t="s">
        <v>141</v>
      </c>
      <c r="D154" s="34">
        <v>103.5</v>
      </c>
      <c r="E154" s="34">
        <v>104.5</v>
      </c>
      <c r="F154" s="34">
        <v>102.7</v>
      </c>
      <c r="G154" s="34">
        <v>101.6</v>
      </c>
      <c r="H154" s="34">
        <v>103.52</v>
      </c>
      <c r="I154" s="34">
        <v>102.2</v>
      </c>
      <c r="J154" s="34">
        <v>103.1</v>
      </c>
      <c r="K154" s="34">
        <v>103.5</v>
      </c>
      <c r="L154" s="34">
        <v>105.1</v>
      </c>
    </row>
    <row r="155" spans="1:12" s="2" customFormat="1" ht="30.95" customHeight="1">
      <c r="A155" s="20" t="s">
        <v>252</v>
      </c>
      <c r="B155" s="12" t="s">
        <v>253</v>
      </c>
      <c r="C155" s="9" t="s">
        <v>294</v>
      </c>
      <c r="D155" s="43">
        <v>9804</v>
      </c>
      <c r="E155" s="34">
        <v>12363</v>
      </c>
      <c r="F155" s="34">
        <v>13271</v>
      </c>
      <c r="G155" s="34">
        <v>14598</v>
      </c>
      <c r="H155" s="34">
        <v>16057</v>
      </c>
      <c r="I155" s="34">
        <v>17662</v>
      </c>
      <c r="J155" s="34">
        <v>19428</v>
      </c>
      <c r="K155" s="34">
        <v>21370</v>
      </c>
      <c r="L155" s="34">
        <v>26712</v>
      </c>
    </row>
    <row r="156" spans="1:12" s="2" customFormat="1" ht="10.5">
      <c r="A156" s="20" t="s">
        <v>343</v>
      </c>
      <c r="B156" s="16" t="s">
        <v>254</v>
      </c>
      <c r="C156" s="9" t="s">
        <v>294</v>
      </c>
      <c r="D156" s="43">
        <v>10414</v>
      </c>
      <c r="E156" s="34">
        <v>13476</v>
      </c>
      <c r="F156" s="34">
        <v>14465</v>
      </c>
      <c r="G156" s="34">
        <v>15911</v>
      </c>
      <c r="H156" s="34">
        <v>17502</v>
      </c>
      <c r="I156" s="34">
        <v>19252</v>
      </c>
      <c r="J156" s="34">
        <v>21177</v>
      </c>
      <c r="K156" s="34">
        <v>23294</v>
      </c>
      <c r="L156" s="34">
        <v>29117</v>
      </c>
    </row>
    <row r="157" spans="1:12" s="2" customFormat="1" ht="10.5">
      <c r="A157" s="20" t="s">
        <v>344</v>
      </c>
      <c r="B157" s="16" t="s">
        <v>255</v>
      </c>
      <c r="C157" s="9" t="s">
        <v>294</v>
      </c>
      <c r="D157" s="43">
        <v>7951</v>
      </c>
      <c r="E157" s="34">
        <v>10632</v>
      </c>
      <c r="F157" s="34">
        <v>11413</v>
      </c>
      <c r="G157" s="34">
        <v>12554</v>
      </c>
      <c r="H157" s="34">
        <v>13809</v>
      </c>
      <c r="I157" s="34">
        <v>15189</v>
      </c>
      <c r="J157" s="34">
        <v>16707</v>
      </c>
      <c r="K157" s="34">
        <v>18377</v>
      </c>
      <c r="L157" s="34">
        <v>22971</v>
      </c>
    </row>
    <row r="158" spans="1:12" s="2" customFormat="1" ht="10.5">
      <c r="A158" s="20" t="s">
        <v>345</v>
      </c>
      <c r="B158" s="16" t="s">
        <v>256</v>
      </c>
      <c r="C158" s="9" t="s">
        <v>294</v>
      </c>
      <c r="D158" s="43">
        <v>9883</v>
      </c>
      <c r="E158" s="34">
        <v>11992</v>
      </c>
      <c r="F158" s="34">
        <v>12873</v>
      </c>
      <c r="G158" s="34">
        <v>14160</v>
      </c>
      <c r="H158" s="34">
        <v>15576</v>
      </c>
      <c r="I158" s="34">
        <v>17133</v>
      </c>
      <c r="J158" s="34">
        <v>18846</v>
      </c>
      <c r="K158" s="34">
        <v>20730</v>
      </c>
      <c r="L158" s="34">
        <v>25912</v>
      </c>
    </row>
    <row r="159" spans="1:12" s="2" customFormat="1" ht="21" customHeight="1">
      <c r="A159" s="20" t="s">
        <v>257</v>
      </c>
      <c r="B159" s="12" t="s">
        <v>258</v>
      </c>
      <c r="C159" s="9" t="s">
        <v>193</v>
      </c>
      <c r="D159" s="34">
        <v>17.5</v>
      </c>
      <c r="E159" s="34">
        <v>16.2</v>
      </c>
      <c r="F159" s="34">
        <v>14.3</v>
      </c>
      <c r="G159" s="34">
        <v>13.2</v>
      </c>
      <c r="H159" s="34">
        <v>13</v>
      </c>
      <c r="I159" s="34">
        <v>12.6</v>
      </c>
      <c r="J159" s="34">
        <v>12.3</v>
      </c>
      <c r="K159" s="34">
        <v>12</v>
      </c>
      <c r="L159" s="34">
        <v>11.1</v>
      </c>
    </row>
    <row r="160" spans="1:12" s="2" customFormat="1" ht="10.5">
      <c r="A160" s="28"/>
      <c r="B160" s="29" t="s">
        <v>259</v>
      </c>
      <c r="C160" s="30"/>
      <c r="D160" s="44"/>
      <c r="E160" s="34"/>
      <c r="F160" s="34"/>
      <c r="G160" s="34"/>
      <c r="H160" s="34"/>
      <c r="I160" s="34"/>
      <c r="J160" s="34"/>
      <c r="K160" s="34"/>
      <c r="L160" s="34"/>
    </row>
    <row r="161" spans="1:12" s="2" customFormat="1" ht="10.5">
      <c r="A161" s="20" t="s">
        <v>260</v>
      </c>
      <c r="B161" s="24" t="s">
        <v>261</v>
      </c>
      <c r="C161" s="1" t="s">
        <v>346</v>
      </c>
      <c r="D161" s="34">
        <v>10750</v>
      </c>
      <c r="E161" s="34">
        <v>9854</v>
      </c>
      <c r="F161" s="34">
        <v>9676</v>
      </c>
      <c r="G161" s="34">
        <v>9670</v>
      </c>
      <c r="H161" s="34">
        <v>9734</v>
      </c>
      <c r="I161" s="34">
        <v>9854</v>
      </c>
      <c r="J161" s="34">
        <v>9920</v>
      </c>
      <c r="K161" s="34">
        <v>10100</v>
      </c>
      <c r="L161" s="34">
        <v>10150</v>
      </c>
    </row>
    <row r="162" spans="1:12" s="2" customFormat="1" ht="10.5">
      <c r="A162" s="20" t="s">
        <v>262</v>
      </c>
      <c r="B162" s="24" t="s">
        <v>347</v>
      </c>
      <c r="C162" s="1" t="s">
        <v>346</v>
      </c>
      <c r="D162" s="34"/>
      <c r="E162" s="34"/>
      <c r="F162" s="34"/>
      <c r="G162" s="34"/>
      <c r="H162" s="34"/>
      <c r="I162" s="34"/>
      <c r="J162" s="34"/>
      <c r="K162" s="34"/>
      <c r="L162" s="34"/>
    </row>
    <row r="163" spans="1:12" s="2" customFormat="1" ht="10.5">
      <c r="A163" s="20" t="s">
        <v>376</v>
      </c>
      <c r="B163" s="16" t="s">
        <v>348</v>
      </c>
      <c r="C163" s="1" t="s">
        <v>346</v>
      </c>
      <c r="D163" s="34">
        <v>10750</v>
      </c>
      <c r="E163" s="34">
        <v>9854</v>
      </c>
      <c r="F163" s="34">
        <v>9676</v>
      </c>
      <c r="G163" s="34">
        <v>9670</v>
      </c>
      <c r="H163" s="34">
        <v>9734</v>
      </c>
      <c r="I163" s="34">
        <v>9854</v>
      </c>
      <c r="J163" s="34">
        <v>9920</v>
      </c>
      <c r="K163" s="34">
        <v>10100</v>
      </c>
      <c r="L163" s="34">
        <v>10150</v>
      </c>
    </row>
    <row r="164" spans="1:12" s="2" customFormat="1" ht="10.5">
      <c r="A164" s="26" t="s">
        <v>377</v>
      </c>
      <c r="B164" s="16" t="s">
        <v>349</v>
      </c>
      <c r="C164" s="1" t="s">
        <v>346</v>
      </c>
      <c r="D164" s="34"/>
      <c r="E164" s="34"/>
      <c r="F164" s="34"/>
      <c r="G164" s="34"/>
      <c r="H164" s="34"/>
      <c r="I164" s="34"/>
      <c r="J164" s="34"/>
      <c r="K164" s="34"/>
      <c r="L164" s="34"/>
    </row>
    <row r="165" spans="1:12" s="2" customFormat="1" ht="19.5" customHeight="1">
      <c r="A165" s="26" t="s">
        <v>378</v>
      </c>
      <c r="B165" s="25" t="s">
        <v>375</v>
      </c>
      <c r="C165" s="1" t="s">
        <v>346</v>
      </c>
      <c r="D165" s="34"/>
      <c r="E165" s="34"/>
      <c r="F165" s="34"/>
      <c r="G165" s="34"/>
      <c r="H165" s="34"/>
      <c r="I165" s="34"/>
      <c r="J165" s="34"/>
      <c r="K165" s="34"/>
      <c r="L165" s="34"/>
    </row>
    <row r="166" spans="1:12" s="2" customFormat="1" ht="10.5">
      <c r="A166" s="26" t="s">
        <v>350</v>
      </c>
      <c r="B166" s="17" t="s">
        <v>351</v>
      </c>
      <c r="C166" s="1" t="s">
        <v>346</v>
      </c>
      <c r="D166" s="34"/>
      <c r="E166" s="34"/>
      <c r="F166" s="34"/>
      <c r="G166" s="34"/>
      <c r="H166" s="34"/>
      <c r="I166" s="34"/>
      <c r="J166" s="34"/>
      <c r="K166" s="34"/>
      <c r="L166" s="34"/>
    </row>
    <row r="167" spans="1:12" s="2" customFormat="1" ht="10.5">
      <c r="A167" s="26" t="s">
        <v>352</v>
      </c>
      <c r="B167" s="17" t="s">
        <v>353</v>
      </c>
      <c r="C167" s="1" t="s">
        <v>346</v>
      </c>
      <c r="D167" s="34"/>
      <c r="E167" s="34"/>
      <c r="F167" s="34"/>
      <c r="G167" s="34"/>
      <c r="H167" s="34"/>
      <c r="I167" s="34"/>
      <c r="J167" s="34"/>
      <c r="K167" s="34"/>
      <c r="L167" s="34"/>
    </row>
    <row r="168" spans="1:12" s="2" customFormat="1" ht="21">
      <c r="A168" s="26" t="s">
        <v>263</v>
      </c>
      <c r="B168" s="24" t="s">
        <v>379</v>
      </c>
      <c r="C168" s="1" t="s">
        <v>346</v>
      </c>
      <c r="D168" s="34">
        <v>1.9</v>
      </c>
      <c r="E168" s="34">
        <v>1.87</v>
      </c>
      <c r="F168" s="34">
        <v>1.78</v>
      </c>
      <c r="G168" s="34">
        <v>1.85</v>
      </c>
      <c r="H168" s="34">
        <v>1.88</v>
      </c>
      <c r="I168" s="34">
        <v>1.89</v>
      </c>
      <c r="J168" s="34">
        <v>1.9</v>
      </c>
      <c r="K168" s="34">
        <v>1.9019999999999999</v>
      </c>
      <c r="L168" s="34">
        <v>1.9119999999999999</v>
      </c>
    </row>
    <row r="169" spans="1:12" s="2" customFormat="1" ht="16.5" customHeight="1">
      <c r="A169" s="26" t="s">
        <v>381</v>
      </c>
      <c r="B169" s="25" t="s">
        <v>380</v>
      </c>
      <c r="C169" s="1" t="s">
        <v>346</v>
      </c>
      <c r="D169" s="34" t="s">
        <v>405</v>
      </c>
      <c r="E169" s="34" t="s">
        <v>405</v>
      </c>
      <c r="F169" s="34" t="s">
        <v>405</v>
      </c>
      <c r="G169" s="34" t="s">
        <v>405</v>
      </c>
      <c r="H169" s="34" t="s">
        <v>405</v>
      </c>
      <c r="I169" s="34" t="s">
        <v>405</v>
      </c>
      <c r="J169" s="34" t="s">
        <v>405</v>
      </c>
      <c r="K169" s="34" t="s">
        <v>405</v>
      </c>
      <c r="L169" s="34" t="s">
        <v>405</v>
      </c>
    </row>
    <row r="170" spans="1:12" s="2" customFormat="1" ht="11.25" customHeight="1">
      <c r="A170" s="26" t="s">
        <v>382</v>
      </c>
      <c r="B170" s="25" t="s">
        <v>354</v>
      </c>
      <c r="C170" s="1" t="s">
        <v>346</v>
      </c>
      <c r="D170" s="34" t="s">
        <v>405</v>
      </c>
      <c r="E170" s="34" t="s">
        <v>405</v>
      </c>
      <c r="F170" s="34" t="s">
        <v>405</v>
      </c>
      <c r="G170" s="34" t="s">
        <v>405</v>
      </c>
      <c r="H170" s="34" t="s">
        <v>405</v>
      </c>
      <c r="I170" s="34" t="s">
        <v>405</v>
      </c>
      <c r="J170" s="34" t="s">
        <v>405</v>
      </c>
      <c r="K170" s="34" t="s">
        <v>405</v>
      </c>
      <c r="L170" s="34" t="s">
        <v>405</v>
      </c>
    </row>
    <row r="171" spans="1:12" s="2" customFormat="1" ht="10.5">
      <c r="A171" s="26" t="s">
        <v>383</v>
      </c>
      <c r="B171" s="25" t="s">
        <v>355</v>
      </c>
      <c r="C171" s="1" t="s">
        <v>346</v>
      </c>
      <c r="D171" s="34">
        <v>0.20699999999999999</v>
      </c>
      <c r="E171" s="34">
        <v>0.22800000000000001</v>
      </c>
      <c r="F171" s="34">
        <v>0.22500000000000001</v>
      </c>
      <c r="G171" s="34">
        <v>0.22700000000000001</v>
      </c>
      <c r="H171" s="34">
        <v>0.223</v>
      </c>
      <c r="I171" s="34">
        <v>0.22500000000000001</v>
      </c>
      <c r="J171" s="34">
        <v>0.22500000000000001</v>
      </c>
      <c r="K171" s="34">
        <v>0.22700000000000001</v>
      </c>
      <c r="L171" s="34">
        <v>0.22800000000000001</v>
      </c>
    </row>
    <row r="172" spans="1:12" s="2" customFormat="1" ht="21">
      <c r="A172" s="26" t="s">
        <v>384</v>
      </c>
      <c r="B172" s="25" t="s">
        <v>356</v>
      </c>
      <c r="C172" s="1" t="s">
        <v>346</v>
      </c>
      <c r="D172" s="34">
        <v>0.11799999999999999</v>
      </c>
      <c r="E172" s="34">
        <v>0.109</v>
      </c>
      <c r="F172" s="34">
        <v>0.88</v>
      </c>
      <c r="G172" s="34">
        <v>0.11600000000000001</v>
      </c>
      <c r="H172" s="34">
        <v>0.114</v>
      </c>
      <c r="I172" s="34">
        <v>0.11600000000000001</v>
      </c>
      <c r="J172" s="34">
        <v>0.11600000000000001</v>
      </c>
      <c r="K172" s="34">
        <v>0.11600000000000001</v>
      </c>
      <c r="L172" s="34">
        <v>0.11600000000000001</v>
      </c>
    </row>
    <row r="173" spans="1:12" s="2" customFormat="1" ht="25.5" customHeight="1">
      <c r="A173" s="26" t="s">
        <v>385</v>
      </c>
      <c r="B173" s="25" t="s">
        <v>357</v>
      </c>
      <c r="C173" s="1" t="s">
        <v>346</v>
      </c>
      <c r="D173" s="34" t="s">
        <v>405</v>
      </c>
      <c r="E173" s="34" t="s">
        <v>405</v>
      </c>
      <c r="F173" s="34" t="s">
        <v>405</v>
      </c>
      <c r="G173" s="34" t="s">
        <v>405</v>
      </c>
      <c r="H173" s="34" t="s">
        <v>405</v>
      </c>
      <c r="I173" s="34" t="s">
        <v>405</v>
      </c>
      <c r="J173" s="34" t="s">
        <v>405</v>
      </c>
      <c r="K173" s="34" t="s">
        <v>405</v>
      </c>
      <c r="L173" s="34" t="s">
        <v>405</v>
      </c>
    </row>
    <row r="174" spans="1:12" s="2" customFormat="1" ht="10.5">
      <c r="A174" s="26" t="s">
        <v>386</v>
      </c>
      <c r="B174" s="25" t="s">
        <v>358</v>
      </c>
      <c r="C174" s="1" t="s">
        <v>346</v>
      </c>
      <c r="D174" s="34" t="s">
        <v>405</v>
      </c>
      <c r="E174" s="34" t="s">
        <v>405</v>
      </c>
      <c r="F174" s="34" t="s">
        <v>405</v>
      </c>
      <c r="G174" s="34" t="s">
        <v>405</v>
      </c>
      <c r="H174" s="34" t="s">
        <v>405</v>
      </c>
      <c r="I174" s="34" t="s">
        <v>405</v>
      </c>
      <c r="J174" s="34" t="s">
        <v>405</v>
      </c>
      <c r="K174" s="34" t="s">
        <v>405</v>
      </c>
      <c r="L174" s="34" t="s">
        <v>405</v>
      </c>
    </row>
    <row r="175" spans="1:12" s="2" customFormat="1" ht="21">
      <c r="A175" s="26" t="s">
        <v>387</v>
      </c>
      <c r="B175" s="25" t="s">
        <v>359</v>
      </c>
      <c r="C175" s="1" t="s">
        <v>346</v>
      </c>
      <c r="D175" s="34" t="s">
        <v>405</v>
      </c>
      <c r="E175" s="34">
        <v>0.126</v>
      </c>
      <c r="F175" s="34">
        <v>8.1000000000000003E-2</v>
      </c>
      <c r="G175" s="34">
        <v>0.126</v>
      </c>
      <c r="H175" s="34">
        <v>0.125</v>
      </c>
      <c r="I175" s="34">
        <v>0.125</v>
      </c>
      <c r="J175" s="34">
        <v>0.127</v>
      </c>
      <c r="K175" s="34">
        <v>0.127</v>
      </c>
      <c r="L175" s="34">
        <v>0.13</v>
      </c>
    </row>
    <row r="176" spans="1:12" s="2" customFormat="1" ht="10.5">
      <c r="A176" s="26" t="s">
        <v>388</v>
      </c>
      <c r="B176" s="25" t="s">
        <v>360</v>
      </c>
      <c r="C176" s="1" t="s">
        <v>346</v>
      </c>
      <c r="D176" s="34" t="s">
        <v>405</v>
      </c>
      <c r="E176" s="34" t="s">
        <v>405</v>
      </c>
      <c r="F176" s="34" t="s">
        <v>405</v>
      </c>
      <c r="G176" s="34" t="s">
        <v>405</v>
      </c>
      <c r="H176" s="34" t="s">
        <v>405</v>
      </c>
      <c r="I176" s="34" t="s">
        <v>405</v>
      </c>
      <c r="J176" s="34" t="s">
        <v>405</v>
      </c>
      <c r="K176" s="34" t="s">
        <v>405</v>
      </c>
      <c r="L176" s="34" t="s">
        <v>405</v>
      </c>
    </row>
    <row r="177" spans="1:12" s="2" customFormat="1" ht="12.75" customHeight="1">
      <c r="A177" s="26" t="s">
        <v>389</v>
      </c>
      <c r="B177" s="25" t="s">
        <v>361</v>
      </c>
      <c r="C177" s="1" t="s">
        <v>346</v>
      </c>
      <c r="D177" s="34" t="s">
        <v>405</v>
      </c>
      <c r="E177" s="34" t="s">
        <v>405</v>
      </c>
      <c r="F177" s="34" t="s">
        <v>405</v>
      </c>
      <c r="G177" s="34" t="s">
        <v>405</v>
      </c>
      <c r="H177" s="34" t="s">
        <v>405</v>
      </c>
      <c r="I177" s="34" t="s">
        <v>405</v>
      </c>
      <c r="J177" s="34" t="s">
        <v>405</v>
      </c>
      <c r="K177" s="34" t="s">
        <v>405</v>
      </c>
      <c r="L177" s="34" t="s">
        <v>405</v>
      </c>
    </row>
    <row r="178" spans="1:12" s="2" customFormat="1" ht="10.5">
      <c r="A178" s="26" t="s">
        <v>390</v>
      </c>
      <c r="B178" s="25" t="s">
        <v>362</v>
      </c>
      <c r="C178" s="1" t="s">
        <v>346</v>
      </c>
      <c r="D178" s="34" t="s">
        <v>405</v>
      </c>
      <c r="E178" s="34" t="s">
        <v>405</v>
      </c>
      <c r="F178" s="34" t="s">
        <v>405</v>
      </c>
      <c r="G178" s="34" t="s">
        <v>405</v>
      </c>
      <c r="H178" s="34" t="s">
        <v>405</v>
      </c>
      <c r="I178" s="34" t="s">
        <v>405</v>
      </c>
      <c r="J178" s="34" t="s">
        <v>405</v>
      </c>
      <c r="K178" s="34" t="s">
        <v>405</v>
      </c>
      <c r="L178" s="34" t="s">
        <v>405</v>
      </c>
    </row>
    <row r="179" spans="1:12" s="2" customFormat="1" ht="10.5">
      <c r="A179" s="26" t="s">
        <v>391</v>
      </c>
      <c r="B179" s="25" t="s">
        <v>363</v>
      </c>
      <c r="C179" s="1" t="s">
        <v>346</v>
      </c>
      <c r="D179" s="34">
        <v>1.7999999999999999E-2</v>
      </c>
      <c r="E179" s="34">
        <v>1.7000000000000001E-2</v>
      </c>
      <c r="F179" s="34">
        <v>1.4E-2</v>
      </c>
      <c r="G179" s="34">
        <v>1.7000000000000001E-2</v>
      </c>
      <c r="H179" s="34">
        <v>1.7999999999999999E-2</v>
      </c>
      <c r="I179" s="34">
        <v>1.7999999999999999E-2</v>
      </c>
      <c r="J179" s="34">
        <v>1.7999999999999999E-2</v>
      </c>
      <c r="K179" s="34">
        <v>1.7999999999999999E-2</v>
      </c>
      <c r="L179" s="34">
        <v>1.9E-2</v>
      </c>
    </row>
    <row r="180" spans="1:12" s="2" customFormat="1" ht="10.5">
      <c r="A180" s="26" t="s">
        <v>392</v>
      </c>
      <c r="B180" s="25" t="s">
        <v>364</v>
      </c>
      <c r="C180" s="1" t="s">
        <v>346</v>
      </c>
      <c r="D180" s="34" t="s">
        <v>405</v>
      </c>
      <c r="E180" s="34">
        <v>8.9999999999999993E-3</v>
      </c>
      <c r="F180" s="34">
        <v>8.9999999999999993E-3</v>
      </c>
      <c r="G180" s="34">
        <v>8.9999999999999993E-3</v>
      </c>
      <c r="H180" s="34">
        <v>0.09</v>
      </c>
      <c r="I180" s="34">
        <v>8.9999999999999993E-3</v>
      </c>
      <c r="J180" s="34">
        <v>8.9999999999999993E-3</v>
      </c>
      <c r="K180" s="34">
        <v>8.9999999999999993E-3</v>
      </c>
      <c r="L180" s="34">
        <v>8.9999999999999993E-3</v>
      </c>
    </row>
    <row r="181" spans="1:12" s="2" customFormat="1" ht="10.5">
      <c r="A181" s="26" t="s">
        <v>393</v>
      </c>
      <c r="B181" s="25" t="s">
        <v>365</v>
      </c>
      <c r="C181" s="1" t="s">
        <v>346</v>
      </c>
      <c r="D181" s="34" t="s">
        <v>405</v>
      </c>
      <c r="E181" s="34">
        <v>4.7E-2</v>
      </c>
      <c r="F181" s="34">
        <v>4.9000000000000002E-2</v>
      </c>
      <c r="G181" s="34">
        <v>4.7E-2</v>
      </c>
      <c r="H181" s="34">
        <v>0.49</v>
      </c>
      <c r="I181" s="34">
        <v>0.49</v>
      </c>
      <c r="J181" s="34">
        <v>0.49</v>
      </c>
      <c r="K181" s="34">
        <v>0.49</v>
      </c>
      <c r="L181" s="34">
        <v>0.5</v>
      </c>
    </row>
    <row r="182" spans="1:12" s="2" customFormat="1" ht="21">
      <c r="A182" s="26" t="s">
        <v>394</v>
      </c>
      <c r="B182" s="25" t="s">
        <v>366</v>
      </c>
      <c r="C182" s="1" t="s">
        <v>346</v>
      </c>
      <c r="D182" s="34" t="s">
        <v>405</v>
      </c>
      <c r="E182" s="34" t="s">
        <v>405</v>
      </c>
      <c r="F182" s="34" t="s">
        <v>405</v>
      </c>
      <c r="G182" s="34" t="s">
        <v>405</v>
      </c>
      <c r="H182" s="34" t="s">
        <v>405</v>
      </c>
      <c r="I182" s="34" t="s">
        <v>405</v>
      </c>
      <c r="J182" s="34" t="s">
        <v>405</v>
      </c>
      <c r="K182" s="34" t="s">
        <v>405</v>
      </c>
      <c r="L182" s="34" t="s">
        <v>405</v>
      </c>
    </row>
    <row r="183" spans="1:12" s="2" customFormat="1" ht="21">
      <c r="A183" s="26" t="s">
        <v>395</v>
      </c>
      <c r="B183" s="25" t="s">
        <v>367</v>
      </c>
      <c r="C183" s="1" t="s">
        <v>346</v>
      </c>
      <c r="D183" s="34">
        <v>0.253</v>
      </c>
      <c r="E183" s="34">
        <v>0.29699999999999999</v>
      </c>
      <c r="F183" s="34">
        <v>0.254</v>
      </c>
      <c r="G183" s="34">
        <v>0.29699999999999999</v>
      </c>
      <c r="H183" s="34">
        <v>0.29799999999999999</v>
      </c>
      <c r="I183" s="34">
        <v>0.3</v>
      </c>
      <c r="J183" s="34">
        <v>0.30099999999999999</v>
      </c>
      <c r="K183" s="34">
        <v>0.30299999999999999</v>
      </c>
      <c r="L183" s="34">
        <v>0.30499999999999999</v>
      </c>
    </row>
    <row r="184" spans="1:12" s="2" customFormat="1" ht="10.5">
      <c r="A184" s="26" t="s">
        <v>396</v>
      </c>
      <c r="B184" s="25" t="s">
        <v>240</v>
      </c>
      <c r="C184" s="1" t="s">
        <v>346</v>
      </c>
      <c r="D184" s="34">
        <v>0.57499999999999996</v>
      </c>
      <c r="E184" s="34">
        <v>0.58899999999999997</v>
      </c>
      <c r="F184" s="34">
        <v>0.54100000000000004</v>
      </c>
      <c r="G184" s="34">
        <v>0.58899999999999997</v>
      </c>
      <c r="H184" s="34">
        <v>0.59</v>
      </c>
      <c r="I184" s="34">
        <v>0.6</v>
      </c>
      <c r="J184" s="34">
        <v>0.60099999999999998</v>
      </c>
      <c r="K184" s="34">
        <v>0.60299999999999998</v>
      </c>
      <c r="L184" s="34">
        <v>0.61</v>
      </c>
    </row>
    <row r="185" spans="1:12" s="2" customFormat="1" ht="9.75" customHeight="1">
      <c r="A185" s="26" t="s">
        <v>397</v>
      </c>
      <c r="B185" s="25" t="s">
        <v>368</v>
      </c>
      <c r="C185" s="1" t="s">
        <v>346</v>
      </c>
      <c r="D185" s="34" t="s">
        <v>405</v>
      </c>
      <c r="E185" s="34">
        <v>0.23200000000000001</v>
      </c>
      <c r="F185" s="34">
        <v>0.246</v>
      </c>
      <c r="G185" s="34">
        <v>0.23400000000000001</v>
      </c>
      <c r="H185" s="34">
        <v>0.23599999999999999</v>
      </c>
      <c r="I185" s="34">
        <v>0.23799999999999999</v>
      </c>
      <c r="J185" s="34">
        <v>0.23899999999999999</v>
      </c>
      <c r="K185" s="34">
        <v>0.24</v>
      </c>
      <c r="L185" s="34">
        <v>0.24199999999999999</v>
      </c>
    </row>
    <row r="186" spans="1:12" s="2" customFormat="1" ht="21">
      <c r="A186" s="26" t="s">
        <v>398</v>
      </c>
      <c r="B186" s="25" t="s">
        <v>369</v>
      </c>
      <c r="C186" s="1" t="s">
        <v>346</v>
      </c>
      <c r="D186" s="34" t="s">
        <v>405</v>
      </c>
      <c r="E186" s="34" t="s">
        <v>405</v>
      </c>
      <c r="F186" s="34" t="s">
        <v>405</v>
      </c>
      <c r="G186" s="34" t="s">
        <v>405</v>
      </c>
      <c r="H186" s="34" t="s">
        <v>405</v>
      </c>
      <c r="I186" s="34" t="s">
        <v>405</v>
      </c>
      <c r="J186" s="34" t="s">
        <v>405</v>
      </c>
      <c r="K186" s="34" t="s">
        <v>405</v>
      </c>
      <c r="L186" s="34" t="s">
        <v>405</v>
      </c>
    </row>
    <row r="187" spans="1:12" s="2" customFormat="1" ht="10.5">
      <c r="A187" s="26" t="s">
        <v>399</v>
      </c>
      <c r="B187" s="25" t="s">
        <v>370</v>
      </c>
      <c r="C187" s="1" t="s">
        <v>346</v>
      </c>
      <c r="D187" s="34" t="s">
        <v>405</v>
      </c>
      <c r="E187" s="34" t="s">
        <v>405</v>
      </c>
      <c r="F187" s="34" t="s">
        <v>405</v>
      </c>
      <c r="G187" s="34" t="s">
        <v>405</v>
      </c>
      <c r="H187" s="34" t="s">
        <v>405</v>
      </c>
      <c r="I187" s="34" t="s">
        <v>405</v>
      </c>
      <c r="J187" s="34" t="s">
        <v>405</v>
      </c>
      <c r="K187" s="34" t="s">
        <v>405</v>
      </c>
      <c r="L187" s="34" t="s">
        <v>405</v>
      </c>
    </row>
    <row r="188" spans="1:12" s="2" customFormat="1" ht="21">
      <c r="A188" s="26" t="s">
        <v>266</v>
      </c>
      <c r="B188" s="24" t="s">
        <v>371</v>
      </c>
      <c r="C188" s="1" t="s">
        <v>346</v>
      </c>
      <c r="D188" s="34">
        <v>0.76</v>
      </c>
      <c r="E188" s="34">
        <f t="shared" ref="E188" si="10">E189+E190+E191</f>
        <v>0.72199999999999998</v>
      </c>
      <c r="F188" s="34">
        <f t="shared" ref="F188:L188" si="11">F189+F190+F191</f>
        <v>0.40899999999999997</v>
      </c>
      <c r="G188" s="34">
        <f>G189+G190+G191</f>
        <v>0.67999999999999994</v>
      </c>
      <c r="H188" s="34">
        <f t="shared" si="11"/>
        <v>0.72499999999999998</v>
      </c>
      <c r="I188" s="34">
        <f t="shared" si="11"/>
        <v>0.76700000000000002</v>
      </c>
      <c r="J188" s="34">
        <f t="shared" si="11"/>
        <v>0.14800000000000002</v>
      </c>
      <c r="K188" s="34">
        <f t="shared" si="11"/>
        <v>0.45600000000000002</v>
      </c>
      <c r="L188" s="34">
        <f t="shared" si="11"/>
        <v>0.69399999999999995</v>
      </c>
    </row>
    <row r="189" spans="1:12" s="2" customFormat="1" ht="21">
      <c r="A189" s="26" t="s">
        <v>400</v>
      </c>
      <c r="B189" s="25" t="s">
        <v>372</v>
      </c>
      <c r="C189" s="1" t="s">
        <v>346</v>
      </c>
      <c r="D189" s="34">
        <v>4.3999999999999997E-2</v>
      </c>
      <c r="E189" s="34">
        <v>1.4999999999999999E-2</v>
      </c>
      <c r="F189" s="34">
        <v>1.7999999999999999E-2</v>
      </c>
      <c r="G189" s="34">
        <v>1.4999999999999999E-2</v>
      </c>
      <c r="H189" s="34">
        <v>1.6E-2</v>
      </c>
      <c r="I189" s="34">
        <v>1.7000000000000001E-2</v>
      </c>
      <c r="J189" s="34">
        <v>1.7999999999999999E-2</v>
      </c>
      <c r="K189" s="34">
        <v>1.9E-2</v>
      </c>
      <c r="L189" s="34">
        <v>3.5999999999999997E-2</v>
      </c>
    </row>
    <row r="190" spans="1:12" s="2" customFormat="1" ht="21">
      <c r="A190" s="26" t="s">
        <v>401</v>
      </c>
      <c r="B190" s="25" t="s">
        <v>373</v>
      </c>
      <c r="C190" s="1" t="s">
        <v>346</v>
      </c>
      <c r="D190" s="34">
        <v>5.0999999999999997E-2</v>
      </c>
      <c r="E190" s="45">
        <v>4.7E-2</v>
      </c>
      <c r="F190" s="45">
        <v>3.1E-2</v>
      </c>
      <c r="G190" s="45">
        <v>6.5000000000000002E-2</v>
      </c>
      <c r="H190" s="45">
        <v>6.9000000000000006E-2</v>
      </c>
      <c r="I190" s="45">
        <v>7.0000000000000007E-2</v>
      </c>
      <c r="J190" s="45">
        <v>0.06</v>
      </c>
      <c r="K190" s="45">
        <v>9.4E-2</v>
      </c>
      <c r="L190" s="45">
        <v>5.8000000000000003E-2</v>
      </c>
    </row>
    <row r="191" spans="1:12" s="2" customFormat="1" ht="21">
      <c r="A191" s="26" t="s">
        <v>402</v>
      </c>
      <c r="B191" s="25" t="s">
        <v>374</v>
      </c>
      <c r="C191" s="1" t="s">
        <v>346</v>
      </c>
      <c r="D191" s="34">
        <v>0.38300000000000001</v>
      </c>
      <c r="E191" s="34">
        <v>0.66</v>
      </c>
      <c r="F191" s="34">
        <v>0.36</v>
      </c>
      <c r="G191" s="34">
        <v>0.6</v>
      </c>
      <c r="H191" s="34">
        <v>0.64</v>
      </c>
      <c r="I191" s="34">
        <v>0.68</v>
      </c>
      <c r="J191" s="34">
        <v>7.0000000000000007E-2</v>
      </c>
      <c r="K191" s="34">
        <v>0.34300000000000003</v>
      </c>
      <c r="L191" s="34">
        <v>0.6</v>
      </c>
    </row>
    <row r="192" spans="1:12" s="2" customFormat="1" ht="21">
      <c r="A192" s="20" t="s">
        <v>268</v>
      </c>
      <c r="B192" s="12" t="s">
        <v>264</v>
      </c>
      <c r="C192" s="9" t="s">
        <v>265</v>
      </c>
      <c r="D192" s="34">
        <v>31764.2</v>
      </c>
      <c r="E192" s="34">
        <v>37304.9</v>
      </c>
      <c r="F192" s="34">
        <v>45239.1</v>
      </c>
      <c r="G192" s="34">
        <v>45439.1</v>
      </c>
      <c r="H192" s="34">
        <v>45998.23</v>
      </c>
      <c r="I192" s="34">
        <v>46998.23</v>
      </c>
      <c r="J192" s="34">
        <v>48936.12</v>
      </c>
      <c r="K192" s="34">
        <v>49936.12</v>
      </c>
      <c r="L192" s="34">
        <v>51879.65</v>
      </c>
    </row>
    <row r="193" spans="1:12" s="2" customFormat="1" ht="21">
      <c r="A193" s="20" t="s">
        <v>270</v>
      </c>
      <c r="B193" s="12" t="s">
        <v>267</v>
      </c>
      <c r="C193" s="9" t="s">
        <v>141</v>
      </c>
      <c r="D193" s="36">
        <v>111.1</v>
      </c>
      <c r="E193" s="36">
        <f t="shared" ref="E193:L193" si="12">E192/D192*100</f>
        <v>117.44322224390982</v>
      </c>
      <c r="F193" s="36">
        <f t="shared" si="12"/>
        <v>121.26851968508157</v>
      </c>
      <c r="G193" s="36">
        <f t="shared" si="12"/>
        <v>100.44209544398541</v>
      </c>
      <c r="H193" s="36">
        <f t="shared" si="12"/>
        <v>101.23050412530179</v>
      </c>
      <c r="I193" s="36">
        <f t="shared" si="12"/>
        <v>102.17399669509022</v>
      </c>
      <c r="J193" s="36">
        <f t="shared" si="12"/>
        <v>104.12332549544952</v>
      </c>
      <c r="K193" s="36">
        <f t="shared" si="12"/>
        <v>102.04348035765811</v>
      </c>
      <c r="L193" s="36">
        <f t="shared" si="12"/>
        <v>103.89203246067176</v>
      </c>
    </row>
    <row r="194" spans="1:12" s="2" customFormat="1" ht="30.95" customHeight="1">
      <c r="A194" s="20" t="s">
        <v>272</v>
      </c>
      <c r="B194" s="12" t="s">
        <v>269</v>
      </c>
      <c r="C194" s="9" t="s">
        <v>265</v>
      </c>
      <c r="D194" s="34">
        <v>28721</v>
      </c>
      <c r="E194" s="34">
        <v>31798.799999999999</v>
      </c>
      <c r="F194" s="46">
        <v>38498.35</v>
      </c>
      <c r="G194" s="34">
        <v>38999.67</v>
      </c>
      <c r="H194" s="34">
        <v>39105.68</v>
      </c>
      <c r="I194" s="34">
        <v>39687.120000000003</v>
      </c>
      <c r="J194" s="34">
        <v>40999.35</v>
      </c>
      <c r="K194" s="34">
        <v>42365.11</v>
      </c>
      <c r="L194" s="34">
        <v>45983.22</v>
      </c>
    </row>
    <row r="195" spans="1:12" s="2" customFormat="1" ht="30.95" customHeight="1">
      <c r="A195" s="20" t="s">
        <v>274</v>
      </c>
      <c r="B195" s="12" t="s">
        <v>271</v>
      </c>
      <c r="C195" s="35" t="s">
        <v>141</v>
      </c>
      <c r="D195" s="36">
        <v>162.12</v>
      </c>
      <c r="E195" s="36">
        <f>E194/D194*100</f>
        <v>110.71620068939103</v>
      </c>
      <c r="F195" s="36">
        <f>F194/E194*100</f>
        <v>121.06856233568561</v>
      </c>
      <c r="G195" s="34">
        <v>112.54</v>
      </c>
      <c r="H195" s="36">
        <f>H194/G194*100</f>
        <v>100.27182281285971</v>
      </c>
      <c r="I195" s="36">
        <f>I194/H194*100</f>
        <v>101.48684283203873</v>
      </c>
      <c r="J195" s="36">
        <f>J194/I194*100</f>
        <v>103.30643795770516</v>
      </c>
      <c r="K195" s="36">
        <f>K194/J194*100</f>
        <v>103.33117476252673</v>
      </c>
      <c r="L195" s="36">
        <f>L194/K194*100</f>
        <v>108.5403059262681</v>
      </c>
    </row>
    <row r="196" spans="1:12" s="2" customFormat="1" ht="10.5">
      <c r="A196" s="20" t="s">
        <v>276</v>
      </c>
      <c r="B196" s="11" t="s">
        <v>273</v>
      </c>
      <c r="C196" s="9" t="s">
        <v>141</v>
      </c>
      <c r="D196" s="36">
        <v>108.8</v>
      </c>
      <c r="E196" s="36">
        <v>103.9</v>
      </c>
      <c r="F196" s="34">
        <v>105.1</v>
      </c>
      <c r="G196" s="34">
        <v>101.2</v>
      </c>
      <c r="H196" s="34">
        <v>102.2</v>
      </c>
      <c r="I196" s="34">
        <v>102.1</v>
      </c>
      <c r="J196" s="34">
        <v>102.5</v>
      </c>
      <c r="K196" s="34">
        <v>101.3</v>
      </c>
      <c r="L196" s="34">
        <v>104.4</v>
      </c>
    </row>
    <row r="197" spans="1:12" s="2" customFormat="1" ht="10.5">
      <c r="A197" s="20" t="s">
        <v>278</v>
      </c>
      <c r="B197" s="11" t="s">
        <v>275</v>
      </c>
      <c r="C197" s="9" t="s">
        <v>58</v>
      </c>
      <c r="D197" s="36" t="s">
        <v>405</v>
      </c>
      <c r="E197" s="36" t="s">
        <v>405</v>
      </c>
      <c r="F197" s="36" t="s">
        <v>405</v>
      </c>
      <c r="G197" s="36" t="s">
        <v>405</v>
      </c>
      <c r="H197" s="36" t="s">
        <v>405</v>
      </c>
      <c r="I197" s="36" t="s">
        <v>405</v>
      </c>
      <c r="J197" s="36" t="s">
        <v>405</v>
      </c>
      <c r="K197" s="36" t="s">
        <v>405</v>
      </c>
      <c r="L197" s="36" t="s">
        <v>405</v>
      </c>
    </row>
    <row r="198" spans="1:12" s="2" customFormat="1" ht="10.5">
      <c r="A198" s="20" t="s">
        <v>280</v>
      </c>
      <c r="B198" s="11" t="s">
        <v>277</v>
      </c>
      <c r="C198" s="9" t="s">
        <v>295</v>
      </c>
      <c r="D198" s="36" t="s">
        <v>405</v>
      </c>
      <c r="E198" s="36" t="s">
        <v>405</v>
      </c>
      <c r="F198" s="36" t="s">
        <v>405</v>
      </c>
      <c r="G198" s="36" t="s">
        <v>405</v>
      </c>
      <c r="H198" s="36" t="s">
        <v>405</v>
      </c>
      <c r="I198" s="36" t="s">
        <v>405</v>
      </c>
      <c r="J198" s="36" t="s">
        <v>405</v>
      </c>
      <c r="K198" s="36" t="s">
        <v>405</v>
      </c>
      <c r="L198" s="36" t="s">
        <v>405</v>
      </c>
    </row>
    <row r="199" spans="1:12" s="2" customFormat="1" ht="10.5">
      <c r="A199" s="20" t="s">
        <v>282</v>
      </c>
      <c r="B199" s="11" t="s">
        <v>279</v>
      </c>
      <c r="C199" s="9" t="s">
        <v>193</v>
      </c>
      <c r="D199" s="36">
        <v>0.47</v>
      </c>
      <c r="E199" s="34">
        <v>0.44</v>
      </c>
      <c r="F199" s="34">
        <v>0.31</v>
      </c>
      <c r="G199" s="34">
        <v>0.31</v>
      </c>
      <c r="H199" s="34">
        <v>0.3</v>
      </c>
      <c r="I199" s="34">
        <v>0.28999999999999998</v>
      </c>
      <c r="J199" s="34">
        <v>0.27</v>
      </c>
      <c r="K199" s="34">
        <v>0.25</v>
      </c>
      <c r="L199" s="34">
        <v>0.23</v>
      </c>
    </row>
    <row r="200" spans="1:12" s="2" customFormat="1" ht="10.5">
      <c r="A200" s="20" t="s">
        <v>284</v>
      </c>
      <c r="B200" s="11" t="s">
        <v>281</v>
      </c>
      <c r="C200" s="9" t="s">
        <v>51</v>
      </c>
      <c r="D200" s="36" t="s">
        <v>405</v>
      </c>
      <c r="E200" s="34" t="s">
        <v>405</v>
      </c>
      <c r="F200" s="36" t="s">
        <v>405</v>
      </c>
      <c r="G200" s="36" t="s">
        <v>405</v>
      </c>
      <c r="H200" s="36" t="s">
        <v>405</v>
      </c>
      <c r="I200" s="36" t="s">
        <v>405</v>
      </c>
      <c r="J200" s="36" t="s">
        <v>405</v>
      </c>
      <c r="K200" s="36" t="s">
        <v>405</v>
      </c>
      <c r="L200" s="36" t="s">
        <v>405</v>
      </c>
    </row>
    <row r="201" spans="1:12" s="2" customFormat="1" ht="21" customHeight="1">
      <c r="A201" s="20" t="s">
        <v>286</v>
      </c>
      <c r="B201" s="12" t="s">
        <v>283</v>
      </c>
      <c r="C201" s="9" t="s">
        <v>51</v>
      </c>
      <c r="D201" s="45">
        <v>5.0999999999999997E-2</v>
      </c>
      <c r="E201" s="34">
        <v>4.7E-2</v>
      </c>
      <c r="F201" s="34">
        <v>3.1E-2</v>
      </c>
      <c r="G201" s="34">
        <v>2.8000000000000001E-2</v>
      </c>
      <c r="H201" s="34">
        <v>2.5000000000000001E-2</v>
      </c>
      <c r="I201" s="34">
        <v>2.3E-2</v>
      </c>
      <c r="J201" s="34">
        <v>2.1000000000000001E-2</v>
      </c>
      <c r="K201" s="34">
        <v>1.9E-2</v>
      </c>
      <c r="L201" s="34">
        <v>1.4999999999999999E-2</v>
      </c>
    </row>
    <row r="202" spans="1:12" s="2" customFormat="1" ht="10.5">
      <c r="A202" s="20" t="s">
        <v>403</v>
      </c>
      <c r="B202" s="11" t="s">
        <v>285</v>
      </c>
      <c r="C202" s="9" t="s">
        <v>290</v>
      </c>
      <c r="D202" s="36" t="s">
        <v>405</v>
      </c>
      <c r="E202" s="34" t="s">
        <v>405</v>
      </c>
      <c r="F202" s="34" t="s">
        <v>405</v>
      </c>
      <c r="G202" s="34" t="s">
        <v>405</v>
      </c>
      <c r="H202" s="34" t="s">
        <v>405</v>
      </c>
      <c r="I202" s="34" t="s">
        <v>405</v>
      </c>
      <c r="J202" s="34" t="s">
        <v>405</v>
      </c>
      <c r="K202" s="34" t="s">
        <v>405</v>
      </c>
      <c r="L202" s="34" t="s">
        <v>405</v>
      </c>
    </row>
    <row r="203" spans="1:12" s="2" customFormat="1" ht="10.5">
      <c r="A203" s="20" t="s">
        <v>404</v>
      </c>
      <c r="B203" s="11" t="s">
        <v>301</v>
      </c>
      <c r="C203" s="9" t="s">
        <v>141</v>
      </c>
      <c r="D203" s="36" t="s">
        <v>405</v>
      </c>
      <c r="E203" s="34" t="s">
        <v>405</v>
      </c>
      <c r="F203" s="34" t="s">
        <v>405</v>
      </c>
      <c r="G203" s="34" t="s">
        <v>405</v>
      </c>
      <c r="H203" s="34" t="s">
        <v>405</v>
      </c>
      <c r="I203" s="34" t="s">
        <v>405</v>
      </c>
      <c r="J203" s="34" t="s">
        <v>405</v>
      </c>
      <c r="K203" s="34" t="s">
        <v>405</v>
      </c>
      <c r="L203" s="34" t="s">
        <v>405</v>
      </c>
    </row>
    <row r="204" spans="1:12" s="2" customFormat="1">
      <c r="A204" s="51" t="s">
        <v>306</v>
      </c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</row>
    <row r="205" spans="1:12" s="3" customFormat="1">
      <c r="A205" s="49" t="s">
        <v>289</v>
      </c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</row>
  </sheetData>
  <mergeCells count="11">
    <mergeCell ref="E7:E9"/>
    <mergeCell ref="D7:D9"/>
    <mergeCell ref="A205:L205"/>
    <mergeCell ref="A204:L204"/>
    <mergeCell ref="A2:L2"/>
    <mergeCell ref="A4:L4"/>
    <mergeCell ref="G7:H7"/>
    <mergeCell ref="I7:J7"/>
    <mergeCell ref="G6:L6"/>
    <mergeCell ref="K7:L7"/>
    <mergeCell ref="F7:F9"/>
  </mergeCells>
  <phoneticPr fontId="0" type="noConversion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стр.1_6</vt:lpstr>
      <vt:lpstr>стр.1_6!Заголовки_для_печати</vt:lpstr>
      <vt:lpstr>стр.1_6!Область_печати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Михайлова</cp:lastModifiedBy>
  <cp:lastPrinted>2024-10-31T14:02:28Z</cp:lastPrinted>
  <dcterms:created xsi:type="dcterms:W3CDTF">2018-10-15T12:06:40Z</dcterms:created>
  <dcterms:modified xsi:type="dcterms:W3CDTF">2024-11-01T06:16:07Z</dcterms:modified>
</cp:coreProperties>
</file>