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latr_finotdel05\Desktop\Отчеты\Расходы по программам\Свод программ на 2025\"/>
    </mc:Choice>
  </mc:AlternateContent>
  <bookViews>
    <workbookView xWindow="0" yWindow="0" windowWidth="28800" windowHeight="12330"/>
  </bookViews>
  <sheets>
    <sheet name="Документ" sheetId="2" r:id="rId1"/>
  </sheets>
  <definedNames>
    <definedName name="_xlnm._FilterDatabase" localSheetId="0" hidden="1">Документ!$A$6:$J$224</definedName>
    <definedName name="_xlnm.Print_Titles" localSheetId="0">Документ!$6:$6</definedName>
  </definedNames>
  <calcPr calcId="162913"/>
</workbook>
</file>

<file path=xl/calcChain.xml><?xml version="1.0" encoding="utf-8"?>
<calcChain xmlns="http://schemas.openxmlformats.org/spreadsheetml/2006/main">
  <c r="D195" i="2" l="1"/>
  <c r="E195" i="2"/>
  <c r="F195" i="2"/>
  <c r="G195" i="2"/>
  <c r="H195" i="2"/>
  <c r="I195" i="2"/>
  <c r="J195" i="2"/>
  <c r="C195" i="2"/>
  <c r="D115" i="2"/>
  <c r="E115" i="2"/>
  <c r="F115" i="2"/>
  <c r="G115" i="2"/>
  <c r="H115" i="2"/>
  <c r="I115" i="2"/>
  <c r="J115" i="2"/>
  <c r="C115" i="2"/>
  <c r="D70" i="2"/>
  <c r="E70" i="2"/>
  <c r="F70" i="2"/>
  <c r="G70" i="2"/>
  <c r="H70" i="2"/>
  <c r="I70" i="2"/>
  <c r="J70" i="2"/>
  <c r="C70" i="2"/>
  <c r="D47" i="2"/>
  <c r="E47" i="2"/>
  <c r="F47" i="2"/>
  <c r="G47" i="2"/>
  <c r="H47" i="2"/>
  <c r="I47" i="2"/>
  <c r="J47" i="2"/>
  <c r="C47" i="2"/>
  <c r="D29" i="2"/>
  <c r="E29" i="2"/>
  <c r="F29" i="2"/>
  <c r="G29" i="2"/>
  <c r="H29" i="2"/>
  <c r="I29" i="2"/>
  <c r="J29" i="2"/>
  <c r="C29" i="2"/>
  <c r="D7" i="2"/>
  <c r="E7" i="2"/>
  <c r="F7" i="2"/>
  <c r="G7" i="2"/>
  <c r="H7" i="2"/>
  <c r="I7" i="2"/>
  <c r="J7" i="2"/>
  <c r="C7" i="2"/>
  <c r="D219" i="2" l="1"/>
  <c r="D211" i="2" s="1"/>
  <c r="E219" i="2"/>
  <c r="E211" i="2" s="1"/>
  <c r="F219" i="2"/>
  <c r="F211" i="2" s="1"/>
  <c r="G219" i="2"/>
  <c r="G211" i="2" s="1"/>
  <c r="H219" i="2"/>
  <c r="H211" i="2" s="1"/>
  <c r="I219" i="2"/>
  <c r="I211" i="2" s="1"/>
  <c r="J219" i="2"/>
  <c r="J211" i="2" s="1"/>
  <c r="C219" i="2"/>
  <c r="C211" i="2" s="1"/>
  <c r="D200" i="2"/>
  <c r="D199" i="2" s="1"/>
  <c r="E200" i="2"/>
  <c r="E199" i="2" s="1"/>
  <c r="F200" i="2"/>
  <c r="F199" i="2" s="1"/>
  <c r="G200" i="2"/>
  <c r="G199" i="2" s="1"/>
  <c r="H200" i="2"/>
  <c r="H199" i="2" s="1"/>
  <c r="I200" i="2"/>
  <c r="I199" i="2" s="1"/>
  <c r="J200" i="2"/>
  <c r="J199" i="2" s="1"/>
  <c r="C200" i="2"/>
  <c r="C199" i="2" s="1"/>
  <c r="D193" i="2" l="1"/>
  <c r="E193" i="2"/>
  <c r="F193" i="2"/>
  <c r="G193" i="2"/>
  <c r="H193" i="2"/>
  <c r="I193" i="2"/>
  <c r="J193" i="2"/>
  <c r="C193" i="2"/>
  <c r="I185" i="2"/>
  <c r="I184" i="2" s="1"/>
  <c r="I183" i="2" s="1"/>
  <c r="D184" i="2"/>
  <c r="D183" i="2" s="1"/>
  <c r="E184" i="2"/>
  <c r="E183" i="2" s="1"/>
  <c r="F184" i="2"/>
  <c r="F183" i="2" s="1"/>
  <c r="G184" i="2"/>
  <c r="H184" i="2"/>
  <c r="H183" i="2" s="1"/>
  <c r="J184" i="2"/>
  <c r="J183" i="2" s="1"/>
  <c r="C184" i="2"/>
  <c r="C183" i="2" s="1"/>
  <c r="D178" i="2"/>
  <c r="D175" i="2" s="1"/>
  <c r="E178" i="2"/>
  <c r="E175" i="2" s="1"/>
  <c r="F178" i="2"/>
  <c r="F175" i="2" s="1"/>
  <c r="G178" i="2"/>
  <c r="G175" i="2" s="1"/>
  <c r="H178" i="2"/>
  <c r="H175" i="2" s="1"/>
  <c r="I178" i="2"/>
  <c r="I175" i="2" s="1"/>
  <c r="J178" i="2"/>
  <c r="J175" i="2" s="1"/>
  <c r="C178" i="2"/>
  <c r="C175" i="2" s="1"/>
  <c r="D161" i="2"/>
  <c r="E161" i="2"/>
  <c r="F161" i="2"/>
  <c r="G161" i="2"/>
  <c r="H161" i="2"/>
  <c r="I161" i="2"/>
  <c r="J161" i="2"/>
  <c r="C161" i="2"/>
  <c r="D158" i="2"/>
  <c r="D157" i="2" s="1"/>
  <c r="E158" i="2"/>
  <c r="E157" i="2" s="1"/>
  <c r="F158" i="2"/>
  <c r="F157" i="2" s="1"/>
  <c r="G158" i="2"/>
  <c r="G157" i="2" s="1"/>
  <c r="H158" i="2"/>
  <c r="H157" i="2" s="1"/>
  <c r="I158" i="2"/>
  <c r="I157" i="2" s="1"/>
  <c r="J158" i="2"/>
  <c r="J157" i="2" s="1"/>
  <c r="C158" i="2"/>
  <c r="C157" i="2" s="1"/>
  <c r="D128" i="2"/>
  <c r="E128" i="2"/>
  <c r="F128" i="2"/>
  <c r="G128" i="2"/>
  <c r="H128" i="2"/>
  <c r="I128" i="2"/>
  <c r="J128" i="2"/>
  <c r="D153" i="2"/>
  <c r="E153" i="2"/>
  <c r="F153" i="2"/>
  <c r="G153" i="2"/>
  <c r="H153" i="2"/>
  <c r="I153" i="2"/>
  <c r="J153" i="2"/>
  <c r="C153" i="2"/>
  <c r="D146" i="2"/>
  <c r="E146" i="2"/>
  <c r="F146" i="2"/>
  <c r="G146" i="2"/>
  <c r="H146" i="2"/>
  <c r="I146" i="2"/>
  <c r="J146" i="2"/>
  <c r="C146" i="2"/>
  <c r="D143" i="2"/>
  <c r="E143" i="2"/>
  <c r="F143" i="2"/>
  <c r="G143" i="2"/>
  <c r="H143" i="2"/>
  <c r="I143" i="2"/>
  <c r="J143" i="2"/>
  <c r="C143" i="2"/>
  <c r="D140" i="2"/>
  <c r="E140" i="2"/>
  <c r="F140" i="2"/>
  <c r="G140" i="2"/>
  <c r="H140" i="2"/>
  <c r="I140" i="2"/>
  <c r="J140" i="2"/>
  <c r="C140" i="2"/>
  <c r="D135" i="2"/>
  <c r="E135" i="2"/>
  <c r="F135" i="2"/>
  <c r="G135" i="2"/>
  <c r="H135" i="2"/>
  <c r="I135" i="2"/>
  <c r="J135" i="2"/>
  <c r="C135" i="2"/>
  <c r="C128" i="2"/>
  <c r="D125" i="2"/>
  <c r="E125" i="2"/>
  <c r="E121" i="2" s="1"/>
  <c r="F125" i="2"/>
  <c r="F121" i="2" s="1"/>
  <c r="G125" i="2"/>
  <c r="G121" i="2" s="1"/>
  <c r="H125" i="2"/>
  <c r="I125" i="2"/>
  <c r="I121" i="2" s="1"/>
  <c r="J125" i="2"/>
  <c r="J121" i="2" s="1"/>
  <c r="C125" i="2"/>
  <c r="C121" i="2" s="1"/>
  <c r="D108" i="2"/>
  <c r="D107" i="2" s="1"/>
  <c r="E108" i="2"/>
  <c r="E107" i="2" s="1"/>
  <c r="F108" i="2"/>
  <c r="F107" i="2" s="1"/>
  <c r="G108" i="2"/>
  <c r="G107" i="2" s="1"/>
  <c r="H108" i="2"/>
  <c r="H107" i="2" s="1"/>
  <c r="I108" i="2"/>
  <c r="I107" i="2" s="1"/>
  <c r="J108" i="2"/>
  <c r="J107" i="2" s="1"/>
  <c r="C108" i="2"/>
  <c r="C107" i="2" s="1"/>
  <c r="D99" i="2"/>
  <c r="E99" i="2"/>
  <c r="F99" i="2"/>
  <c r="G99" i="2"/>
  <c r="H99" i="2"/>
  <c r="I99" i="2"/>
  <c r="J99" i="2"/>
  <c r="C99" i="2"/>
  <c r="D95" i="2"/>
  <c r="E95" i="2"/>
  <c r="F95" i="2"/>
  <c r="G95" i="2"/>
  <c r="H95" i="2"/>
  <c r="I95" i="2"/>
  <c r="J95" i="2"/>
  <c r="C95" i="2"/>
  <c r="D88" i="2"/>
  <c r="D87" i="2" s="1"/>
  <c r="E88" i="2"/>
  <c r="E87" i="2" s="1"/>
  <c r="F88" i="2"/>
  <c r="F87" i="2" s="1"/>
  <c r="G88" i="2"/>
  <c r="G87" i="2" s="1"/>
  <c r="H88" i="2"/>
  <c r="H87" i="2" s="1"/>
  <c r="I88" i="2"/>
  <c r="I87" i="2" s="1"/>
  <c r="J88" i="2"/>
  <c r="J87" i="2" s="1"/>
  <c r="C88" i="2"/>
  <c r="D78" i="2"/>
  <c r="D77" i="2" s="1"/>
  <c r="E78" i="2"/>
  <c r="E77" i="2" s="1"/>
  <c r="F78" i="2"/>
  <c r="F77" i="2" s="1"/>
  <c r="G78" i="2"/>
  <c r="G77" i="2" s="1"/>
  <c r="H78" i="2"/>
  <c r="H77" i="2" s="1"/>
  <c r="I78" i="2"/>
  <c r="I77" i="2" s="1"/>
  <c r="J78" i="2"/>
  <c r="J77" i="2" s="1"/>
  <c r="C78" i="2"/>
  <c r="C77" i="2" s="1"/>
  <c r="C87" i="2" l="1"/>
  <c r="H121" i="2"/>
  <c r="D121" i="2"/>
  <c r="G183" i="2"/>
  <c r="D67" i="2"/>
  <c r="D64" i="2" s="1"/>
  <c r="E67" i="2"/>
  <c r="E64" i="2" s="1"/>
  <c r="F67" i="2"/>
  <c r="F64" i="2" s="1"/>
  <c r="G67" i="2"/>
  <c r="G64" i="2" s="1"/>
  <c r="H67" i="2"/>
  <c r="H64" i="2" s="1"/>
  <c r="I67" i="2"/>
  <c r="I64" i="2" s="1"/>
  <c r="J67" i="2"/>
  <c r="J64" i="2" s="1"/>
  <c r="C67" i="2"/>
  <c r="C64" i="2" s="1"/>
  <c r="D59" i="2"/>
  <c r="D56" i="2" s="1"/>
  <c r="E59" i="2"/>
  <c r="E56" i="2" s="1"/>
  <c r="F59" i="2"/>
  <c r="F56" i="2" s="1"/>
  <c r="G59" i="2"/>
  <c r="G56" i="2" s="1"/>
  <c r="H59" i="2"/>
  <c r="H56" i="2" s="1"/>
  <c r="I59" i="2"/>
  <c r="I56" i="2" s="1"/>
  <c r="J59" i="2"/>
  <c r="J56" i="2" s="1"/>
  <c r="C59" i="2"/>
  <c r="C56" i="2" s="1"/>
  <c r="D26" i="2"/>
  <c r="E26" i="2"/>
  <c r="F26" i="2"/>
  <c r="G26" i="2"/>
  <c r="H26" i="2"/>
  <c r="I26" i="2"/>
  <c r="J26" i="2"/>
  <c r="C26" i="2"/>
  <c r="D19" i="2"/>
  <c r="E19" i="2"/>
  <c r="F19" i="2"/>
  <c r="G19" i="2"/>
  <c r="H19" i="2"/>
  <c r="I19" i="2"/>
  <c r="J19" i="2"/>
  <c r="C19" i="2"/>
  <c r="C18" i="2" s="1"/>
  <c r="D22" i="2"/>
  <c r="E22" i="2"/>
  <c r="F22" i="2"/>
  <c r="G22" i="2"/>
  <c r="H22" i="2"/>
  <c r="I22" i="2"/>
  <c r="J22" i="2"/>
  <c r="C22" i="2"/>
  <c r="D18" i="2" l="1"/>
  <c r="G18" i="2"/>
  <c r="G224" i="2" s="1"/>
  <c r="J18" i="2"/>
  <c r="J224" i="2" s="1"/>
  <c r="F18" i="2"/>
  <c r="F224" i="2" s="1"/>
  <c r="H18" i="2"/>
  <c r="I18" i="2"/>
  <c r="I224" i="2" s="1"/>
  <c r="E18" i="2"/>
  <c r="E224" i="2" s="1"/>
  <c r="C224" i="2"/>
  <c r="H224" i="2"/>
  <c r="D224" i="2"/>
</calcChain>
</file>

<file path=xl/sharedStrings.xml><?xml version="1.0" encoding="utf-8"?>
<sst xmlns="http://schemas.openxmlformats.org/spreadsheetml/2006/main" count="462" uniqueCount="447">
  <si>
    <t>Единица измерения: руб.</t>
  </si>
  <si>
    <t>Наименование показателя</t>
  </si>
  <si>
    <t>целевая статья (муниципальные программы)</t>
  </si>
  <si>
    <t>Федеральный бюджет</t>
  </si>
  <si>
    <t>Республиканский бюджет</t>
  </si>
  <si>
    <t>Местный бюджет</t>
  </si>
  <si>
    <t>Всего консолидированный бюджет</t>
  </si>
  <si>
    <t>план</t>
  </si>
  <si>
    <t>кассовый расход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</si>
  <si>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</si>
  <si>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</si>
  <si>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</si>
  <si>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</si>
  <si>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</si>
  <si>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</si>
  <si>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</si>
  <si>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</si>
  <si>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</si>
  <si>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</si>
  <si>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A100000000</t>
  </si>
  <si>
    <t>A110100000</t>
  </si>
  <si>
    <t>Мероприятия, направленные на развитие и модернизацию объектов коммунальной инфраструктуры</t>
  </si>
  <si>
    <t>A110175350</t>
  </si>
  <si>
    <t>A130100000</t>
  </si>
  <si>
    <t>A130175350</t>
  </si>
  <si>
    <t>Развитие водоснабжения в сельской местности</t>
  </si>
  <si>
    <t>A130175080</t>
  </si>
  <si>
    <t>Эксплуатация, техническое содержание и обслуживание сетей водопровода</t>
  </si>
  <si>
    <t>A130174870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</si>
  <si>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</si>
  <si>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</si>
  <si>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</si>
  <si>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</si>
  <si>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</si>
  <si>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</si>
  <si>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</si>
  <si>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A200000000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</si>
  <si>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</si>
  <si>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</si>
  <si>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</si>
  <si>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</si>
  <si>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</si>
  <si>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</si>
  <si>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</si>
  <si>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</si>
  <si>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A230100000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</si>
  <si>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</si>
  <si>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A230178320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</si>
  <si>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</si>
  <si>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</si>
  <si>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</si>
  <si>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</si>
  <si>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</si>
  <si>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A300000000</t>
  </si>
  <si>
    <t>A340100000</t>
  </si>
  <si>
    <t>Материально-техническое обеспечение деятельности народных дружинников</t>
  </si>
  <si>
    <t>A340170390</t>
  </si>
  <si>
    <t>Материальное стимулирование деятельности народных дружинников</t>
  </si>
  <si>
    <t>A340170380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</si>
  <si>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</si>
  <si>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</si>
  <si>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</si>
  <si>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</si>
  <si>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</si>
  <si>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</si>
  <si>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</si>
  <si>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</si>
  <si>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</si>
  <si>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</si>
  <si>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</si>
  <si>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</si>
  <si>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</si>
  <si>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</si>
  <si>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A340600000</t>
  </si>
  <si>
    <t>Комплексные меры противодействия злоупотреблению наркотическими средствами и их незаконному обороту</t>
  </si>
  <si>
    <t>A340672630</t>
  </si>
  <si>
    <t>A340700000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</si>
  <si>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</si>
  <si>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</si>
  <si>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</si>
  <si>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</si>
  <si>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A400000000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</si>
  <si>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</si>
  <si>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</si>
  <si>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</si>
  <si>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A440100000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</si>
  <si>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</si>
  <si>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</si>
  <si>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</si>
  <si>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</si>
  <si>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</si>
  <si>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</si>
  <si>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</si>
  <si>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</si>
  <si>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A500000000</t>
  </si>
  <si>
    <t>A51И400000</t>
  </si>
  <si>
    <t>Реализация программ формирования современной городской среды</t>
  </si>
  <si>
    <t>A51И455550</t>
  </si>
  <si>
    <t>A530100000</t>
  </si>
  <si>
    <t>Реализация инициативных проектов на территории городских округов Чувашской Республики</t>
  </si>
  <si>
    <t>A5301S6570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</si>
  <si>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</si>
  <si>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</si>
  <si>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Реализация мероприятий по благоустройству территории</t>
  </si>
  <si>
    <t>A530177420</t>
  </si>
  <si>
    <t>Уличное освещение</t>
  </si>
  <si>
    <t>A530177400</t>
  </si>
  <si>
    <t>A600000000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</si>
  <si>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</si>
  <si>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</si>
  <si>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</si>
  <si>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A620400000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</si>
  <si>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</si>
  <si>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</si>
  <si>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</si>
  <si>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</si>
  <si>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A800000000</t>
  </si>
  <si>
    <t>A840100000</t>
  </si>
  <si>
    <t>Поддержка талантливой и одаренной молодежи</t>
  </si>
  <si>
    <t>A840172130</t>
  </si>
  <si>
    <t>A840200000</t>
  </si>
  <si>
    <t>Организация и проведение мероприятий, направленных на патриотическое воспитание и допризывную подготовку молодежи</t>
  </si>
  <si>
    <t>A840272150</t>
  </si>
  <si>
    <t>Организация мероприятий по вовлечению молодежи в социальную практику</t>
  </si>
  <si>
    <t>A840272120</t>
  </si>
  <si>
    <t>Проведение мероприятий в области образования для детей и молодежи</t>
  </si>
  <si>
    <t>A840271850</t>
  </si>
  <si>
    <t>Ц300000000</t>
  </si>
  <si>
    <t>Ц340100000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</si>
  <si>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</si>
  <si>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</si>
  <si>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Выплаты пенсии за выслугу лет муниципальным служащим</t>
  </si>
  <si>
    <t>Ц340170520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</si>
  <si>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</si>
  <si>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</si>
  <si>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</si>
  <si>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</si>
  <si>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Ц340200000</t>
  </si>
  <si>
    <t>Мероприятия по поддержке социально ориентированных некоммерческих организаций</t>
  </si>
  <si>
    <t>Ц340277850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</si>
  <si>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</si>
  <si>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</si>
  <si>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</si>
  <si>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Ц400000000</t>
  </si>
  <si>
    <t>Ц420200000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</si>
  <si>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</si>
  <si>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</si>
  <si>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</si>
  <si>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</si>
  <si>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Ц430100000</t>
  </si>
  <si>
    <t>Капитальный ремонт муниципальных учреждений культуры клубного типа</t>
  </si>
  <si>
    <t>Ц430172350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</si>
  <si>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</si>
  <si>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</si>
  <si>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</si>
  <si>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Ц440300000</t>
  </si>
  <si>
    <t>Обеспечение деятельности муниципальных архивных учреждений</t>
  </si>
  <si>
    <t>Ц440340750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</si>
  <si>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</si>
  <si>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</si>
  <si>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</si>
  <si>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</si>
  <si>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</si>
  <si>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</si>
  <si>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</si>
  <si>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</si>
  <si>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</si>
  <si>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муниципальных учреждений культурно-досугового типа</t>
  </si>
  <si>
    <t>Ц4404S5340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</si>
  <si>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</si>
  <si>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</si>
  <si>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</si>
  <si>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</si>
  <si>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функций муниципальных органов</t>
  </si>
  <si>
    <t>Ц440700200</t>
  </si>
  <si>
    <t>Ц500000000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</si>
  <si>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</si>
  <si>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</si>
  <si>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</si>
  <si>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</si>
  <si>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</si>
  <si>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Ц540100000</t>
  </si>
  <si>
    <t>Обеспечение деятельности муниципальных спортивных школ</t>
  </si>
  <si>
    <t>Ц540170340</t>
  </si>
  <si>
    <t>Ц540200000</t>
  </si>
  <si>
    <t>Организация и проведение официальных физкультурных мероприятий</t>
  </si>
  <si>
    <t>Ц540271390</t>
  </si>
  <si>
    <t>Ц600000000</t>
  </si>
  <si>
    <t>Ц640100000</t>
  </si>
  <si>
    <t>Организация временного трудоустройства безработных граждан, испытывающих трудности в поиске работы</t>
  </si>
  <si>
    <t>Ц640172270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</si>
  <si>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</si>
  <si>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</si>
  <si>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Ц640200000</t>
  </si>
  <si>
    <t>Реализация государственной политики в сфере охраны труда</t>
  </si>
  <si>
    <t>Ц640212440</t>
  </si>
  <si>
    <t>Ц700000000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</si>
  <si>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</si>
  <si>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</si>
  <si>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</si>
  <si>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</si>
  <si>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</si>
  <si>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</si>
  <si>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</si>
  <si>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</si>
  <si>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</si>
  <si>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</si>
  <si>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Ц740100000</t>
  </si>
  <si>
    <t>Обеспечение деятельности  (оказание услуг) муниципальных учреждений</t>
  </si>
  <si>
    <t>Ц740100600</t>
  </si>
  <si>
    <t>Обеспечение деятельности детских дошкольных образовательных организаций</t>
  </si>
  <si>
    <t>Ц740170670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</si>
  <si>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</si>
  <si>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</si>
  <si>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</si>
  <si>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</si>
  <si>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</si>
  <si>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</si>
  <si>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Персонифицированное финансирование дополнительного образования детей</t>
  </si>
  <si>
    <t>Ц740175150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</si>
  <si>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</si>
  <si>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</si>
  <si>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</si>
  <si>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</si>
  <si>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</si>
  <si>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</si>
  <si>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</si>
  <si>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</si>
  <si>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Ц740400000</t>
  </si>
  <si>
    <t>Ц740472130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</si>
  <si>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</si>
  <si>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</si>
  <si>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Ц740500000</t>
  </si>
  <si>
    <t>Организация отдыха детей в загородных, пришкольных и других лагерях</t>
  </si>
  <si>
    <t>Ц740572140</t>
  </si>
  <si>
    <t>Приобретение путевок в детские оздоровительные лагеря</t>
  </si>
  <si>
    <t>Ц740572170</t>
  </si>
  <si>
    <t>Ц740600000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</si>
  <si>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</si>
  <si>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</si>
  <si>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</si>
  <si>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</si>
  <si>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</si>
  <si>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</si>
  <si>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</si>
  <si>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</si>
  <si>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</si>
  <si>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</si>
  <si>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</si>
  <si>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</si>
  <si>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Ц740700000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</si>
  <si>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</si>
  <si>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Ц740712060</t>
  </si>
  <si>
    <t>Ц740700200</t>
  </si>
  <si>
    <t>Ц740711990</t>
  </si>
  <si>
    <t>Ц800000000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</si>
  <si>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</si>
  <si>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</si>
  <si>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</si>
  <si>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 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</si>
  <si>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</si>
  <si>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Ц830200000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</si>
  <si>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</si>
  <si>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Ц830276251</t>
  </si>
  <si>
    <t>Модернизация и развитие автоматизированной системы централизованного оповещения</t>
  </si>
  <si>
    <t>Ц830276330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</si>
  <si>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</si>
  <si>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</si>
  <si>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Ц840100000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</si>
  <si>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</si>
  <si>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</si>
  <si>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Мероприятия по обеспечению пожарной безопасности муниципальных объектов</t>
  </si>
  <si>
    <t>Ц840170280</t>
  </si>
  <si>
    <t>Обеспечение деятельности муниципальных учреждений, реализующих мероприятия по обеспечению безопасности и защиты населения и территорий Чувашской Республики от чрезвычайных ситуаций</t>
  </si>
  <si>
    <t>Ц840170030</t>
  </si>
  <si>
    <t>Приобретение (изготовление) информационных материалов</t>
  </si>
  <si>
    <t>Ц840176030</t>
  </si>
  <si>
    <t>Содержание и развитие единой дежурно-диспетчерской службы (ЕДДС)</t>
  </si>
  <si>
    <t>Ц840176320</t>
  </si>
  <si>
    <t>Ц840200000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</si>
  <si>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</si>
  <si>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Ц840270340</t>
  </si>
  <si>
    <t>Подготовка должностных лиц и специалистов к исполнению функций и полномочий в области ГО, защиты населения от опасностей, возникающих при военных конфликтах или вследствие этих конфликтов, а также при ЧС</t>
  </si>
  <si>
    <t>Ц840277530</t>
  </si>
  <si>
    <t>Приобретение антитеррористического и досмотрового оборудования</t>
  </si>
  <si>
    <t>Ц840272620</t>
  </si>
  <si>
    <t>Ц900000000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</si>
  <si>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</si>
  <si>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</si>
  <si>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</si>
  <si>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</si>
  <si>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</si>
  <si>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</si>
  <si>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Ц940200000</t>
  </si>
  <si>
    <t>Проведение противоэпизоотических мероприятий</t>
  </si>
  <si>
    <t>Ц940277440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</si>
  <si>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</si>
  <si>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</si>
  <si>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Ч200000000</t>
  </si>
  <si>
    <t>Ч230100000</t>
  </si>
  <si>
    <t>Капитальный ремонт и ремонт автомобильных дорог общего пользования местного значения</t>
  </si>
  <si>
    <t>Ч23019Д060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</si>
  <si>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</si>
  <si>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</si>
  <si>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</si>
  <si>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</si>
  <si>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</si>
  <si>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</si>
  <si>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Пропаганда безопасности дорожного движения и культуры поведения участников дорожного движения</t>
  </si>
  <si>
    <t>Ч230175070</t>
  </si>
  <si>
    <t>Содержание автомобильных дорог общего пользования местного значения</t>
  </si>
  <si>
    <t>Ч23019Д070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</si>
  <si>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</si>
  <si>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</si>
  <si>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</si>
  <si>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</si>
  <si>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Ч240100000</t>
  </si>
  <si>
    <t>Организация перевозок пассажиров автомобильным транспортом по муниципальным маршрутам регулярных перевозок по регулируемым тарифам</t>
  </si>
  <si>
    <t>Ч2401S6980</t>
  </si>
  <si>
    <t>Ч300000000</t>
  </si>
  <si>
    <t>Ч340100000</t>
  </si>
  <si>
    <t>Организация работ по ликвидации накопленного вреда окружающей среде</t>
  </si>
  <si>
    <t>Ч34017330Э</t>
  </si>
  <si>
    <t>Организация экологических мероприятий</t>
  </si>
  <si>
    <t>Ч34017935Э</t>
  </si>
  <si>
    <t>Ч400000000</t>
  </si>
  <si>
    <t>Ч440100000</t>
  </si>
  <si>
    <t>Осуществление первичного воинского учета органами местного самоуправления муниципальных округов</t>
  </si>
  <si>
    <t>Ч440151180</t>
  </si>
  <si>
    <t>Прочие выплаты по обязательствам муниципального образования Чувашской Республики</t>
  </si>
  <si>
    <t>Ч440173450</t>
  </si>
  <si>
    <t>Реализация вопросов местного значения в сфере образования, культуры и физической культуры и спорта</t>
  </si>
  <si>
    <t>Ч4401SA720</t>
  </si>
  <si>
    <t>Резервный фонд администрации муниципального образования Чувашской Республики</t>
  </si>
  <si>
    <t>Ч440173430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</si>
  <si>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</si>
  <si>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</si>
  <si>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Ч440200000</t>
  </si>
  <si>
    <t>Процентные платежи по муниципальному долгу</t>
  </si>
  <si>
    <t>Ч440273490</t>
  </si>
  <si>
    <t>Ч440300000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</si>
  <si>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</si>
  <si>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</si>
  <si>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Ч440300200</t>
  </si>
  <si>
    <t>Ч500000000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</si>
  <si>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</si>
  <si>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</si>
  <si>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</si>
  <si>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</si>
  <si>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</si>
  <si>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</si>
  <si>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Ч540400000</t>
  </si>
  <si>
    <t>Переподготовка и повышение квалификации кадров для муниципальной службы</t>
  </si>
  <si>
    <t>Ч540473710</t>
  </si>
  <si>
    <t>Членские взносы в Ассоциации, Союзы, Советы муниципальных образований</t>
  </si>
  <si>
    <t>Ч540474640</t>
  </si>
  <si>
    <t>Ч540500000</t>
  </si>
  <si>
    <t>Обеспечение деятельности (оказание услуг) муниципальных учреждений</t>
  </si>
  <si>
    <t>Ч540500600</t>
  </si>
  <si>
    <t>Ч540500200</t>
  </si>
  <si>
    <t>Поощрение органов местного самоуправления муниципальных образований Чувашской Республики</t>
  </si>
  <si>
    <t>Ч54052038П</t>
  </si>
  <si>
    <t>Ч540573450</t>
  </si>
  <si>
    <t>Итого:</t>
  </si>
  <si>
    <t>Муниципальная программа "Модернизация и развитие сферы жилищно-коммунального хозяйства"</t>
  </si>
  <si>
    <t>Комплекс процессных мероприятий "Улучшение условий проживания граждан в многоквартирных домах"</t>
  </si>
  <si>
    <t>Муниципальный ведомственный проект "Обеспечение качества жилищно-коммунальных услуг"</t>
  </si>
  <si>
    <t>Муниципальная программа "Обеспечение граждан доступным и комфортным жильем"</t>
  </si>
  <si>
    <t>Муниципальный проект "Обеспечение жильем молодых семей"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</si>
  <si>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</si>
  <si>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Муниципальный ведомственный проект "Улучшение жилищных условий отдельных категорий граждан"</t>
  </si>
  <si>
    <t>Комплекс процессных мероприятий "Обеспечение жильем отдельных категорий граждан"</t>
  </si>
  <si>
    <t>Муниципальная программа "Обеспечение общественного порядка и противодействие преступности"</t>
  </si>
  <si>
    <t>Комплекс процессных мероприятий "Развитие многоуровневой системы профилактики правонарушений"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</si>
  <si>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</si>
  <si>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</si>
  <si>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</si>
  <si>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</si>
  <si>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Комплекс процессных мероприятий "Совершенствование системы мер по сокращению спроса на наркотики"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</si>
  <si>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</si>
  <si>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Муниципальная программа 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</si>
  <si>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</si>
  <si>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</si>
  <si>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Муниципальная программа "Формирование современной городской среды на территории муниципального образования"</t>
  </si>
  <si>
    <t>Региональный проект "Формирование комфортной городской среды"</t>
  </si>
  <si>
    <t>Муниципальный ведомственный проект  "Реализация мероприятий по благоустройству муниципального образования"</t>
  </si>
  <si>
    <t>Муниципальная программа "Комплексное развитие сельских территорий"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</si>
  <si>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</si>
  <si>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Муниципальный проект "Благоустройство сельских территорий"</t>
  </si>
  <si>
    <t>Муниципальная программа "Молодежь"</t>
  </si>
  <si>
    <t>Комплекс процессных мероприятий "Развитие потенциала молодежи"</t>
  </si>
  <si>
    <t>Комплекс процессных мероприятий "Патриотическое воспитание и допризывная подготовка молодежи Чувашской Республики"</t>
  </si>
  <si>
    <t>Муниципальная программа  "Социальная поддержка граждан"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</si>
  <si>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</si>
  <si>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"Поддержка социально ориентированных некоммерческих организаций"</t>
  </si>
  <si>
    <t>Комплекс процессных мероприятий "Обеспечение реализации муниципальной программы "Социальная поддержка граждан"</t>
  </si>
  <si>
    <t>Муниципальная программа "Развитие культуры"</t>
  </si>
  <si>
    <t>Муниципальный проект "Развитие искусства и творчества"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</si>
  <si>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</si>
  <si>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Комплекс процессных мероприятий "Искусство"</t>
  </si>
  <si>
    <t>Комплекс процессных мероприятий "Наследие"</t>
  </si>
  <si>
    <t>Комплекс процессных мероприятий "Создание условий для развития искусства и творчества"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</si>
  <si>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</si>
  <si>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Комплекс процессных мероприятий "Обеспечение реализации муниципальной программы "Развитие культуры"</t>
  </si>
  <si>
    <t>Муниципальная программа "Развитие физической культуры и спорта"</t>
  </si>
  <si>
    <t>Муниципальный проект "Развитие физической культуры и массового спорта, системы подготовки спортивного резерва"</t>
  </si>
  <si>
    <t>Комплекс процессных мероприятий "Развитие спорта высших достижений и системы подготовки спортивного резерва"</t>
  </si>
  <si>
    <t>Комплекс процессных мероприятий "Физкультурно-оздоровительная и спортивно-массовая работа с населением"</t>
  </si>
  <si>
    <t>Муниципальная программа "Содействие занятости населения"</t>
  </si>
  <si>
    <t>Комплекс процессных мероприятий "Активная политика занятости и социальная поддержка безработных граждан"</t>
  </si>
  <si>
    <t>Комплекс процессных мероприятий "Безопасный труд"</t>
  </si>
  <si>
    <t>Муниципальная программа "Развитие образования"</t>
  </si>
  <si>
    <t>Муниципальный ведомственный проект "Реализация мер, направленных на развитие образовательных организаций"</t>
  </si>
  <si>
    <t>Комплекс процессных мероприятий "Обеспечение деятельности организаций в сфере образования"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</si>
  <si>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</si>
  <si>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Комплекс процессных мероприятий "Реализация проектов и мероприятий по инновационному развитию системы образования"</t>
  </si>
  <si>
    <t>Комплекс процессных мероприятий "Стипендии, гранты, премии и денежные поощрения"</t>
  </si>
  <si>
    <t>Комплекс процессных мероприятий "Модернизация системы воспитания детей"</t>
  </si>
  <si>
    <t>Комплекс процессных мероприятий "Меры социальной поддержки"</t>
  </si>
  <si>
    <t>Комплекс процессных мероприятий "Обеспечение реализации муниципальной программы "Развитие образования"</t>
  </si>
  <si>
    <t>Муниципальная программа "Повышение безопасности жизнедеятельности населения и территорий"</t>
  </si>
  <si>
    <t>Муниципальный ведомственный проект "Построение (развитие) аппаратно-программного комплекса "Безопасный город"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</si>
  <si>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</si>
  <si>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</si>
  <si>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Комплекс процессных мероприятий "Профилактика терроризма и экстремистской деятельности"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</si>
  <si>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</si>
  <si>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Муниципальный проект "Вовлечение в оборот и комплексная мелиорация земель сельскохозяйственного назначения"</t>
  </si>
  <si>
    <t>Муниципальный ведомственный проект "Борьба с распространением борщевика Сосновского"</t>
  </si>
  <si>
    <t>Комплекс процессных мероприятий "Обеспечение эпизоотического благополучия на территории муниципального образования"</t>
  </si>
  <si>
    <t>Муниципальная программа "Развитие транспортной системы"</t>
  </si>
  <si>
    <t>Муниципальный ведомственный проект "Развитие автомобильных дорог общего пользования местного значения"</t>
  </si>
  <si>
    <t>Комплекс процессных мероприятий "Развитие автомобильного и городского транспорта"</t>
  </si>
  <si>
    <t>Муниципальная программа "Развитие потенциала природно-сырьевых ресурсов и обеспечение экологической безопасности"</t>
  </si>
  <si>
    <t>Комплекс процессных мероприятий "Обеспечение экологической безопасности на территории муниципального образования"</t>
  </si>
  <si>
    <t>Муниципальная программа "Управление муниципальными финансами и муниципальным долгом"</t>
  </si>
  <si>
    <t>Комплекс процессных мероприятий "Организация и управление бюджетным процессом и повышение его открытости"</t>
  </si>
  <si>
    <t>Комплекс процессных мероприятий "Управление муниципальным долгом муниципального образования"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</si>
  <si>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</si>
  <si>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Муниципальная программа "Развитие потенциала муниципального управления"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</si>
  <si>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</si>
  <si>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</si>
  <si>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Комплекс процессных мероприятий "Создание эффективной системы муниципального управления"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</si>
  <si>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</si>
  <si>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Исполнение муниципальных программ по Алатырскому муниципальному округу</t>
  </si>
  <si>
    <t>по состоянию на 31 марта 2025 года</t>
  </si>
  <si>
    <t>Муниципальный ведомственный проект "Обеспечение деятельности организаций в сфере образования"</t>
  </si>
  <si>
    <t>Комплекс процессных мероприятий "Эффективное управление муниципальным имуществом"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</si>
</sst>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@"/>
    <numFmt numFmtId="165" formatCode="dd/mm/yyyy\ hh:mm"/>
  </numFmts>
  <fonts count="14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8000"/>
      <name val="Arial Cyr"/>
    </font>
    <font>
      <sz val="10"/>
      <name val="Arial Cy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CC"/>
      </patternFill>
    </fill>
    <fill>
      <patternFill patternType="solid">
        <fgColor rgb="FF99CC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4" fillId="2" borderId="10">
      <alignment horizontal="left" vertical="top" wrapText="1"/>
    </xf>
    <xf numFmtId="49" fontId="4" fillId="2" borderId="11">
      <alignment horizontal="center" vertical="top" shrinkToFit="1"/>
    </xf>
    <xf numFmtId="4" fontId="4" fillId="2" borderId="11">
      <alignment horizontal="right" vertical="top" shrinkToFit="1"/>
    </xf>
    <xf numFmtId="4" fontId="4" fillId="2" borderId="12">
      <alignment horizontal="right" vertical="top" shrinkToFit="1"/>
    </xf>
    <xf numFmtId="0" fontId="3" fillId="3" borderId="13">
      <alignment horizontal="left" vertical="top" wrapText="1"/>
    </xf>
    <xf numFmtId="49" fontId="3" fillId="3" borderId="14">
      <alignment horizontal="center" vertical="top" shrinkToFit="1"/>
    </xf>
    <xf numFmtId="4" fontId="3" fillId="3" borderId="14">
      <alignment horizontal="right" vertical="top" shrinkToFit="1"/>
    </xf>
    <xf numFmtId="4" fontId="3" fillId="3" borderId="15">
      <alignment horizontal="right" vertical="top" shrinkToFit="1"/>
    </xf>
    <xf numFmtId="0" fontId="3" fillId="4" borderId="16">
      <alignment horizontal="left" vertical="top" wrapText="1"/>
    </xf>
    <xf numFmtId="49" fontId="3" fillId="4" borderId="17">
      <alignment horizontal="center" vertical="top" shrinkToFit="1"/>
    </xf>
    <xf numFmtId="4" fontId="3" fillId="4" borderId="17">
      <alignment horizontal="right" vertical="top" shrinkToFit="1"/>
    </xf>
    <xf numFmtId="4" fontId="3" fillId="4" borderId="18">
      <alignment horizontal="right" vertical="top" shrinkToFit="1"/>
    </xf>
    <xf numFmtId="0" fontId="5" fillId="0" borderId="16">
      <alignment horizontal="left" vertical="top" wrapText="1"/>
    </xf>
    <xf numFmtId="49" fontId="2" fillId="0" borderId="17">
      <alignment horizontal="center" vertical="top" shrinkToFit="1"/>
    </xf>
    <xf numFmtId="4" fontId="2" fillId="0" borderId="17">
      <alignment horizontal="right" vertical="top" shrinkToFit="1"/>
    </xf>
    <xf numFmtId="4" fontId="6" fillId="0" borderId="18">
      <alignment horizontal="right" vertical="top" shrinkToFit="1"/>
    </xf>
    <xf numFmtId="0" fontId="4" fillId="5" borderId="19"/>
    <xf numFmtId="0" fontId="4" fillId="5" borderId="20"/>
    <xf numFmtId="4" fontId="4" fillId="5" borderId="20">
      <alignment horizontal="right" shrinkToFit="1"/>
    </xf>
    <xf numFmtId="4" fontId="4" fillId="5" borderId="21">
      <alignment horizontal="right" shrinkToFit="1"/>
    </xf>
    <xf numFmtId="0" fontId="2" fillId="0" borderId="22"/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4" fontId="8" fillId="0" borderId="24">
      <alignment vertical="top" shrinkToFit="1"/>
    </xf>
    <xf numFmtId="0" fontId="7" fillId="0" borderId="1"/>
    <xf numFmtId="0" fontId="10" fillId="0" borderId="1">
      <alignment horizontal="center" vertical="center" wrapText="1"/>
    </xf>
    <xf numFmtId="0" fontId="11" fillId="7" borderId="24">
      <alignment horizontal="center" vertical="center" wrapText="1"/>
    </xf>
    <xf numFmtId="0" fontId="11" fillId="7" borderId="24">
      <alignment horizontal="center" vertical="center" wrapText="1"/>
    </xf>
    <xf numFmtId="164" fontId="5" fillId="0" borderId="24">
      <alignment vertical="top" wrapText="1"/>
    </xf>
    <xf numFmtId="0" fontId="7" fillId="0" borderId="1"/>
    <xf numFmtId="0" fontId="12" fillId="6" borderId="24">
      <alignment vertical="top"/>
    </xf>
    <xf numFmtId="4" fontId="13" fillId="6" borderId="24">
      <alignment vertical="top" shrinkToFit="1"/>
    </xf>
    <xf numFmtId="0" fontId="5" fillId="0" borderId="1">
      <alignment horizontal="left" vertical="top" wrapText="1"/>
    </xf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14" fontId="5" fillId="0" borderId="24">
      <alignment vertical="top"/>
    </xf>
    <xf numFmtId="164" fontId="5" fillId="0" borderId="24">
      <alignment vertical="top"/>
    </xf>
    <xf numFmtId="4" fontId="5" fillId="0" borderId="24">
      <alignment vertical="top" shrinkToFit="1"/>
    </xf>
    <xf numFmtId="0" fontId="5" fillId="0" borderId="1">
      <alignment horizontal="center" vertical="center" wrapText="1"/>
    </xf>
    <xf numFmtId="4" fontId="12" fillId="6" borderId="24">
      <alignment vertical="top" shrinkToFit="1"/>
    </xf>
    <xf numFmtId="0" fontId="12" fillId="6" borderId="24">
      <alignment horizontal="right" vertical="top"/>
    </xf>
    <xf numFmtId="165" fontId="5" fillId="0" borderId="24">
      <alignment vertical="top"/>
    </xf>
    <xf numFmtId="0" fontId="7" fillId="0" borderId="1"/>
    <xf numFmtId="0" fontId="7" fillId="0" borderId="1"/>
    <xf numFmtId="0" fontId="7" fillId="0" borderId="1"/>
    <xf numFmtId="0" fontId="7" fillId="0" borderId="1"/>
  </cellStyleXfs>
  <cellXfs count="34">
    <xf numFmtId="0" fontId="0" fillId="0" borderId="0" xfId="0"/>
    <xf numFmtId="0" fontId="0" fillId="0" borderId="0" xfId="0" applyProtection="1">
      <protection locked="0"/>
    </xf>
    <xf numFmtId="0" fontId="2" fillId="0" borderId="1" xfId="31" applyNumberFormat="1" applyBorder="1" applyProtection="1"/>
    <xf numFmtId="0" fontId="4" fillId="2" borderId="23" xfId="11" applyNumberFormat="1" applyBorder="1" applyProtection="1">
      <alignment horizontal="left" vertical="top" wrapText="1"/>
    </xf>
    <xf numFmtId="49" fontId="4" fillId="2" borderId="23" xfId="12" applyNumberFormat="1" applyBorder="1" applyProtection="1">
      <alignment horizontal="center" vertical="top" shrinkToFit="1"/>
    </xf>
    <xf numFmtId="4" fontId="4" fillId="2" borderId="23" xfId="13" applyNumberFormat="1" applyBorder="1" applyProtection="1">
      <alignment horizontal="right" vertical="top" shrinkToFit="1"/>
    </xf>
    <xf numFmtId="0" fontId="3" fillId="4" borderId="23" xfId="19" applyNumberFormat="1" applyBorder="1" applyProtection="1">
      <alignment horizontal="left" vertical="top" wrapText="1"/>
    </xf>
    <xf numFmtId="49" fontId="3" fillId="4" borderId="23" xfId="20" applyNumberFormat="1" applyBorder="1" applyProtection="1">
      <alignment horizontal="center" vertical="top" shrinkToFit="1"/>
    </xf>
    <xf numFmtId="4" fontId="3" fillId="4" borderId="23" xfId="21" applyNumberFormat="1" applyBorder="1" applyProtection="1">
      <alignment horizontal="right" vertical="top" shrinkToFit="1"/>
    </xf>
    <xf numFmtId="4" fontId="3" fillId="4" borderId="23" xfId="22" applyNumberFormat="1" applyBorder="1" applyProtection="1">
      <alignment horizontal="right" vertical="top" shrinkToFit="1"/>
    </xf>
    <xf numFmtId="0" fontId="5" fillId="0" borderId="23" xfId="23" applyNumberFormat="1" applyBorder="1" applyProtection="1">
      <alignment horizontal="left" vertical="top" wrapText="1"/>
    </xf>
    <xf numFmtId="49" fontId="2" fillId="0" borderId="23" xfId="24" applyNumberFormat="1" applyBorder="1" applyProtection="1">
      <alignment horizontal="center" vertical="top" shrinkToFit="1"/>
    </xf>
    <xf numFmtId="4" fontId="2" fillId="0" borderId="23" xfId="25" applyNumberFormat="1" applyBorder="1" applyProtection="1">
      <alignment horizontal="right" vertical="top" shrinkToFit="1"/>
    </xf>
    <xf numFmtId="4" fontId="6" fillId="0" borderId="23" xfId="26" applyNumberFormat="1" applyBorder="1" applyProtection="1">
      <alignment horizontal="right" vertical="top" shrinkToFit="1"/>
    </xf>
    <xf numFmtId="0" fontId="4" fillId="5" borderId="23" xfId="27" applyNumberFormat="1" applyBorder="1" applyProtection="1"/>
    <xf numFmtId="0" fontId="4" fillId="5" borderId="23" xfId="28" applyNumberFormat="1" applyBorder="1" applyProtection="1"/>
    <xf numFmtId="4" fontId="4" fillId="5" borderId="23" xfId="29" applyNumberFormat="1" applyBorder="1" applyProtection="1">
      <alignment horizontal="right" shrinkToFit="1"/>
    </xf>
    <xf numFmtId="49" fontId="3" fillId="0" borderId="23" xfId="6" applyNumberFormat="1" applyBorder="1" applyProtection="1">
      <alignment horizontal="center" vertical="center" wrapText="1"/>
    </xf>
    <xf numFmtId="49" fontId="3" fillId="0" borderId="23" xfId="7" applyNumberFormat="1" applyBorder="1" applyProtection="1">
      <alignment horizontal="center" vertical="center" wrapText="1"/>
    </xf>
    <xf numFmtId="49" fontId="3" fillId="0" borderId="23" xfId="8" applyNumberFormat="1" applyBorder="1" applyProtection="1">
      <alignment horizontal="center" vertical="center" wrapText="1"/>
    </xf>
    <xf numFmtId="49" fontId="3" fillId="0" borderId="23" xfId="9" applyNumberFormat="1" applyBorder="1" applyProtection="1">
      <alignment horizontal="center" vertical="center" wrapText="1"/>
    </xf>
    <xf numFmtId="49" fontId="3" fillId="0" borderId="23" xfId="10" applyNumberFormat="1" applyBorder="1" applyProtection="1">
      <alignment horizontal="center" vertical="center" wrapText="1"/>
    </xf>
    <xf numFmtId="4" fontId="9" fillId="0" borderId="24" xfId="37" applyNumberFormat="1" applyFont="1" applyProtection="1">
      <alignment vertical="top" shrinkToFit="1"/>
    </xf>
    <xf numFmtId="4" fontId="9" fillId="0" borderId="24" xfId="37" applyNumberFormat="1" applyFont="1" applyFill="1" applyProtection="1">
      <alignment vertical="top" shrinkToFi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23" xfId="3" applyNumberFormat="1" applyBorder="1" applyProtection="1">
      <alignment horizontal="center" vertical="center" wrapText="1"/>
    </xf>
    <xf numFmtId="49" fontId="3" fillId="0" borderId="23" xfId="3" applyBorder="1">
      <alignment horizontal="center" vertical="center" wrapText="1"/>
    </xf>
    <xf numFmtId="49" fontId="3" fillId="0" borderId="23" xfId="4" applyNumberFormat="1" applyBorder="1" applyProtection="1">
      <alignment horizontal="center" vertical="center" wrapText="1"/>
    </xf>
    <xf numFmtId="49" fontId="3" fillId="0" borderId="23" xfId="4" applyBorder="1">
      <alignment horizontal="center" vertical="center" wrapText="1"/>
    </xf>
    <xf numFmtId="49" fontId="3" fillId="0" borderId="23" xfId="5" applyNumberFormat="1" applyBorder="1" applyProtection="1">
      <alignment horizontal="center" vertical="center" wrapText="1"/>
    </xf>
    <xf numFmtId="49" fontId="3" fillId="0" borderId="23" xfId="5" applyBorder="1">
      <alignment horizontal="center" vertical="center" wrapText="1"/>
    </xf>
  </cellXfs>
  <cellStyles count="63">
    <cellStyle name="br" xfId="34"/>
    <cellStyle name="br 2" xfId="49"/>
    <cellStyle name="col" xfId="33"/>
    <cellStyle name="col 2" xfId="48"/>
    <cellStyle name="ex58" xfId="29"/>
    <cellStyle name="ex59" xfId="30"/>
    <cellStyle name="ex60" xfId="11"/>
    <cellStyle name="ex61" xfId="12"/>
    <cellStyle name="ex62" xfId="13"/>
    <cellStyle name="ex63" xfId="14"/>
    <cellStyle name="ex64" xfId="15"/>
    <cellStyle name="ex65" xfId="16"/>
    <cellStyle name="ex66" xfId="17"/>
    <cellStyle name="ex67" xfId="18"/>
    <cellStyle name="ex68" xfId="19"/>
    <cellStyle name="ex69" xfId="20"/>
    <cellStyle name="ex70" xfId="21"/>
    <cellStyle name="ex71" xfId="22"/>
    <cellStyle name="ex72" xfId="23"/>
    <cellStyle name="ex73" xfId="24"/>
    <cellStyle name="ex74" xfId="25"/>
    <cellStyle name="ex75" xfId="26"/>
    <cellStyle name="st16" xfId="42"/>
    <cellStyle name="st17" xfId="41"/>
    <cellStyle name="st18" xfId="45"/>
    <cellStyle name="st19" xfId="37"/>
    <cellStyle name="st57" xfId="2"/>
    <cellStyle name="style0" xfId="35"/>
    <cellStyle name="style0 2" xfId="50"/>
    <cellStyle name="td" xfId="36"/>
    <cellStyle name="td 2" xfId="51"/>
    <cellStyle name="tr" xfId="32"/>
    <cellStyle name="tr 2" xfId="47"/>
    <cellStyle name="xl_bot_header" xfId="9"/>
    <cellStyle name="xl_bot_left_header" xfId="8"/>
    <cellStyle name="xl_bot_right_header" xfId="10"/>
    <cellStyle name="xl_center_header" xfId="6"/>
    <cellStyle name="xl_header" xfId="1"/>
    <cellStyle name="xl_right_header" xfId="7"/>
    <cellStyle name="xl_top_header" xfId="4"/>
    <cellStyle name="xl_top_left_header" xfId="3"/>
    <cellStyle name="xl_top_right_header" xfId="5"/>
    <cellStyle name="xl_total_bot" xfId="31"/>
    <cellStyle name="xl_total_center" xfId="28"/>
    <cellStyle name="xl_total_left" xfId="27"/>
    <cellStyle name="xl24" xfId="40"/>
    <cellStyle name="xl25" xfId="52"/>
    <cellStyle name="xl26" xfId="53"/>
    <cellStyle name="xl27" xfId="54"/>
    <cellStyle name="xl28" xfId="39"/>
    <cellStyle name="xl29" xfId="55"/>
    <cellStyle name="xl30" xfId="46"/>
    <cellStyle name="xl31" xfId="44"/>
    <cellStyle name="xl32" xfId="56"/>
    <cellStyle name="xl33" xfId="57"/>
    <cellStyle name="xl35" xfId="58"/>
    <cellStyle name="Обычный" xfId="0" builtinId="0"/>
    <cellStyle name="Обычный 2" xfId="38"/>
    <cellStyle name="Обычный 3" xfId="43"/>
    <cellStyle name="Обычный 4" xfId="59"/>
    <cellStyle name="Обычный 5" xfId="60"/>
    <cellStyle name="Обычный 6" xfId="61"/>
    <cellStyle name="Обычный 7" xfId="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5"/>
  <sheetViews>
    <sheetView showGridLines="0" tabSelected="1" zoomScale="90" zoomScaleNormal="90" workbookViewId="0">
      <pane ySplit="6" topLeftCell="A46" activePane="bottomLeft" state="frozen"/>
      <selection pane="bottomLeft" activeCell="B9" sqref="B9"/>
    </sheetView>
  </sheetViews>
  <sheetFormatPr defaultColWidth="9.42578125" defaultRowHeight="15" outlineLevelRow="1"/>
  <cols>
    <col min="1" max="1" width="70.7109375" style="1" customWidth="1"/>
    <col min="2" max="2" width="17.140625" style="1" customWidth="1"/>
    <col min="3" max="3" width="14.5703125" style="1" customWidth="1"/>
    <col min="4" max="4" width="15.5703125" style="1" customWidth="1"/>
    <col min="5" max="5" width="17.28515625" style="1" customWidth="1"/>
    <col min="6" max="6" width="15.5703125" style="1" customWidth="1"/>
    <col min="7" max="7" width="14.85546875" style="1" customWidth="1"/>
    <col min="8" max="8" width="15.140625" style="1" customWidth="1"/>
    <col min="9" max="9" width="16.85546875" style="1" customWidth="1"/>
    <col min="10" max="10" width="15.28515625" style="1" customWidth="1"/>
    <col min="11" max="16384" width="9.42578125" style="1"/>
  </cols>
  <sheetData>
    <row r="1" spans="1:10" ht="15.95" customHeight="1">
      <c r="A1" s="24" t="s">
        <v>443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95" customHeight="1">
      <c r="A2" s="24" t="s">
        <v>444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2" customHeight="1">
      <c r="A3" s="26" t="s">
        <v>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66.2" customHeight="1">
      <c r="A4" s="28" t="s">
        <v>1</v>
      </c>
      <c r="B4" s="30" t="s">
        <v>2</v>
      </c>
      <c r="C4" s="30" t="s">
        <v>3</v>
      </c>
      <c r="D4" s="31"/>
      <c r="E4" s="30" t="s">
        <v>4</v>
      </c>
      <c r="F4" s="31"/>
      <c r="G4" s="30" t="s">
        <v>5</v>
      </c>
      <c r="H4" s="31"/>
      <c r="I4" s="32" t="s">
        <v>6</v>
      </c>
      <c r="J4" s="33"/>
    </row>
    <row r="5" spans="1:10" ht="25.5">
      <c r="A5" s="29"/>
      <c r="B5" s="30"/>
      <c r="C5" s="17" t="s">
        <v>7</v>
      </c>
      <c r="D5" s="17" t="s">
        <v>8</v>
      </c>
      <c r="E5" s="17" t="s">
        <v>7</v>
      </c>
      <c r="F5" s="17" t="s">
        <v>8</v>
      </c>
      <c r="G5" s="17" t="s">
        <v>7</v>
      </c>
      <c r="H5" s="17" t="s">
        <v>8</v>
      </c>
      <c r="I5" s="17" t="s">
        <v>7</v>
      </c>
      <c r="J5" s="18" t="s">
        <v>8</v>
      </c>
    </row>
    <row r="6" spans="1:10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1" t="s">
        <v>18</v>
      </c>
    </row>
    <row r="7" spans="1:10" ht="30">
      <c r="A7" s="3" t="s">
        <v>364</v>
      </c>
      <c r="B7" s="4" t="s">
        <v>19</v>
      </c>
      <c r="C7" s="5">
        <f>C8+C10+C14</f>
        <v>0</v>
      </c>
      <c r="D7" s="5">
        <f t="shared" ref="D7:J7" si="0">D8+D10+D14</f>
        <v>0</v>
      </c>
      <c r="E7" s="5">
        <f t="shared" si="0"/>
        <v>100</v>
      </c>
      <c r="F7" s="5">
        <f t="shared" si="0"/>
        <v>0</v>
      </c>
      <c r="G7" s="5">
        <f t="shared" si="0"/>
        <v>11686553.689999999</v>
      </c>
      <c r="H7" s="5">
        <f t="shared" si="0"/>
        <v>3236640.79</v>
      </c>
      <c r="I7" s="5">
        <f t="shared" si="0"/>
        <v>11686653.689999999</v>
      </c>
      <c r="J7" s="5">
        <f t="shared" si="0"/>
        <v>3236640.79</v>
      </c>
    </row>
    <row r="8" spans="1:10" ht="25.5">
      <c r="A8" s="6" t="s">
        <v>366</v>
      </c>
      <c r="B8" s="7" t="s">
        <v>20</v>
      </c>
      <c r="C8" s="8">
        <v>0</v>
      </c>
      <c r="D8" s="8">
        <v>0</v>
      </c>
      <c r="E8" s="8">
        <v>0</v>
      </c>
      <c r="F8" s="8">
        <v>0</v>
      </c>
      <c r="G8" s="8">
        <v>3398981.98</v>
      </c>
      <c r="H8" s="8">
        <v>104949.38</v>
      </c>
      <c r="I8" s="8">
        <v>3398981.98</v>
      </c>
      <c r="J8" s="9">
        <v>104949.38</v>
      </c>
    </row>
    <row r="9" spans="1:10" ht="25.5" outlineLevel="1">
      <c r="A9" s="10" t="s">
        <v>21</v>
      </c>
      <c r="B9" s="11" t="s">
        <v>22</v>
      </c>
      <c r="C9" s="12">
        <v>0</v>
      </c>
      <c r="D9" s="12">
        <v>0</v>
      </c>
      <c r="E9" s="12">
        <v>0</v>
      </c>
      <c r="F9" s="12">
        <v>0</v>
      </c>
      <c r="G9" s="12">
        <v>3398981.98</v>
      </c>
      <c r="H9" s="12">
        <v>104949.38</v>
      </c>
      <c r="I9" s="12">
        <v>3398981.98</v>
      </c>
      <c r="J9" s="13">
        <v>104949.38</v>
      </c>
    </row>
    <row r="10" spans="1:10" ht="25.5">
      <c r="A10" s="6" t="s">
        <v>366</v>
      </c>
      <c r="B10" s="7" t="s">
        <v>23</v>
      </c>
      <c r="C10" s="8">
        <v>0</v>
      </c>
      <c r="D10" s="8">
        <v>0</v>
      </c>
      <c r="E10" s="8">
        <v>0</v>
      </c>
      <c r="F10" s="8">
        <v>0</v>
      </c>
      <c r="G10" s="8">
        <v>3508013.36</v>
      </c>
      <c r="H10" s="8">
        <v>2997389.04</v>
      </c>
      <c r="I10" s="8">
        <v>3508013.36</v>
      </c>
      <c r="J10" s="9">
        <v>2997389.04</v>
      </c>
    </row>
    <row r="11" spans="1:10" outlineLevel="1">
      <c r="A11" s="10" t="s">
        <v>27</v>
      </c>
      <c r="B11" s="11" t="s">
        <v>28</v>
      </c>
      <c r="C11" s="12">
        <v>0</v>
      </c>
      <c r="D11" s="12">
        <v>0</v>
      </c>
      <c r="E11" s="12">
        <v>0</v>
      </c>
      <c r="F11" s="12">
        <v>0</v>
      </c>
      <c r="G11" s="12">
        <v>500700</v>
      </c>
      <c r="H11" s="12">
        <v>73819.66</v>
      </c>
      <c r="I11" s="12">
        <v>500700</v>
      </c>
      <c r="J11" s="13">
        <v>73819.66</v>
      </c>
    </row>
    <row r="12" spans="1:10" outlineLevel="1">
      <c r="A12" s="10" t="s">
        <v>25</v>
      </c>
      <c r="B12" s="11" t="s">
        <v>26</v>
      </c>
      <c r="C12" s="12">
        <v>0</v>
      </c>
      <c r="D12" s="12">
        <v>0</v>
      </c>
      <c r="E12" s="12">
        <v>0</v>
      </c>
      <c r="F12" s="12">
        <v>0</v>
      </c>
      <c r="G12" s="12">
        <v>50000</v>
      </c>
      <c r="H12" s="12">
        <v>0</v>
      </c>
      <c r="I12" s="12">
        <v>50000</v>
      </c>
      <c r="J12" s="13">
        <v>0</v>
      </c>
    </row>
    <row r="13" spans="1:10" ht="25.5" outlineLevel="1">
      <c r="A13" s="10" t="s">
        <v>21</v>
      </c>
      <c r="B13" s="11" t="s">
        <v>24</v>
      </c>
      <c r="C13" s="12">
        <v>0</v>
      </c>
      <c r="D13" s="12">
        <v>0</v>
      </c>
      <c r="E13" s="12">
        <v>0</v>
      </c>
      <c r="F13" s="12">
        <v>0</v>
      </c>
      <c r="G13" s="12">
        <v>2957313.36</v>
      </c>
      <c r="H13" s="12">
        <v>2923569.38</v>
      </c>
      <c r="I13" s="12">
        <v>2957313.36</v>
      </c>
      <c r="J13" s="13">
        <v>2923569.38</v>
      </c>
    </row>
    <row r="14" spans="1:10" ht="27" customHeight="1">
      <c r="A14" s="6" t="s">
        <v>365</v>
      </c>
      <c r="B14" s="7" t="s">
        <v>29</v>
      </c>
      <c r="C14" s="8">
        <v>0</v>
      </c>
      <c r="D14" s="8">
        <v>0</v>
      </c>
      <c r="E14" s="8">
        <v>100</v>
      </c>
      <c r="F14" s="8">
        <v>0</v>
      </c>
      <c r="G14" s="8">
        <v>4779558.3499999996</v>
      </c>
      <c r="H14" s="8">
        <v>134302.37</v>
      </c>
      <c r="I14" s="8">
        <v>4779658.3499999996</v>
      </c>
      <c r="J14" s="9">
        <v>134302.37</v>
      </c>
    </row>
    <row r="15" spans="1:10" ht="25.5" outlineLevel="1">
      <c r="A15" s="10" t="s">
        <v>30</v>
      </c>
      <c r="B15" s="11" t="s">
        <v>31</v>
      </c>
      <c r="C15" s="12">
        <v>0</v>
      </c>
      <c r="D15" s="12">
        <v>0</v>
      </c>
      <c r="E15" s="12">
        <v>0</v>
      </c>
      <c r="F15" s="12">
        <v>0</v>
      </c>
      <c r="G15" s="12">
        <v>2091000</v>
      </c>
      <c r="H15" s="12">
        <v>101558.62</v>
      </c>
      <c r="I15" s="12">
        <v>2091000</v>
      </c>
      <c r="J15" s="13">
        <v>101558.62</v>
      </c>
    </row>
    <row r="16" spans="1:10" ht="38.25" outlineLevel="1">
      <c r="A16" s="10" t="s">
        <v>34</v>
      </c>
      <c r="B16" s="11" t="s">
        <v>35</v>
      </c>
      <c r="C16" s="12">
        <v>0</v>
      </c>
      <c r="D16" s="12">
        <v>0</v>
      </c>
      <c r="E16" s="12">
        <v>100</v>
      </c>
      <c r="F16" s="12">
        <v>0</v>
      </c>
      <c r="G16" s="12">
        <v>0</v>
      </c>
      <c r="H16" s="12">
        <v>0</v>
      </c>
      <c r="I16" s="12">
        <v>100</v>
      </c>
      <c r="J16" s="13">
        <v>0</v>
      </c>
    </row>
    <row r="17" spans="1:10" ht="51" outlineLevel="1">
      <c r="A17" s="10" t="s">
        <v>32</v>
      </c>
      <c r="B17" s="11" t="s">
        <v>33</v>
      </c>
      <c r="C17" s="12">
        <v>0</v>
      </c>
      <c r="D17" s="12">
        <v>0</v>
      </c>
      <c r="E17" s="12">
        <v>0</v>
      </c>
      <c r="F17" s="12">
        <v>0</v>
      </c>
      <c r="G17" s="12">
        <v>2688558.35</v>
      </c>
      <c r="H17" s="12">
        <v>32743.75</v>
      </c>
      <c r="I17" s="12">
        <v>2688558.35</v>
      </c>
      <c r="J17" s="13">
        <v>32743.75</v>
      </c>
    </row>
    <row r="18" spans="1:10" ht="30">
      <c r="A18" s="3" t="s">
        <v>367</v>
      </c>
      <c r="B18" s="4" t="s">
        <v>36</v>
      </c>
      <c r="C18" s="5">
        <f>C19+C22+C24+C26</f>
        <v>3256943.59</v>
      </c>
      <c r="D18" s="5">
        <f t="shared" ref="D18:J18" si="1">D19+D22+D24+D26</f>
        <v>3256943.59</v>
      </c>
      <c r="E18" s="5">
        <f t="shared" si="1"/>
        <v>35183430.060000002</v>
      </c>
      <c r="F18" s="5">
        <f t="shared" si="1"/>
        <v>6256785.8100000005</v>
      </c>
      <c r="G18" s="5">
        <f t="shared" si="1"/>
        <v>2633000</v>
      </c>
      <c r="H18" s="5">
        <f t="shared" si="1"/>
        <v>2603000</v>
      </c>
      <c r="I18" s="5">
        <f t="shared" si="1"/>
        <v>41073373.649999999</v>
      </c>
      <c r="J18" s="5">
        <f t="shared" si="1"/>
        <v>12116729.4</v>
      </c>
    </row>
    <row r="19" spans="1:10">
      <c r="A19" s="6" t="s">
        <v>368</v>
      </c>
      <c r="B19" s="7" t="s">
        <v>37</v>
      </c>
      <c r="C19" s="8">
        <f>C20+C21</f>
        <v>3256943.59</v>
      </c>
      <c r="D19" s="8">
        <f t="shared" ref="D19:J19" si="2">D20+D21</f>
        <v>3256943.59</v>
      </c>
      <c r="E19" s="8">
        <f t="shared" si="2"/>
        <v>6256785.8100000005</v>
      </c>
      <c r="F19" s="8">
        <f t="shared" si="2"/>
        <v>6256785.8100000005</v>
      </c>
      <c r="G19" s="8">
        <f t="shared" si="2"/>
        <v>2603000</v>
      </c>
      <c r="H19" s="8">
        <f t="shared" si="2"/>
        <v>2603000</v>
      </c>
      <c r="I19" s="8">
        <f t="shared" si="2"/>
        <v>12116729.4</v>
      </c>
      <c r="J19" s="8">
        <f t="shared" si="2"/>
        <v>12116729.4</v>
      </c>
    </row>
    <row r="20" spans="1:10" ht="76.5" outlineLevel="1">
      <c r="A20" s="10" t="s">
        <v>38</v>
      </c>
      <c r="B20" s="11" t="s">
        <v>39</v>
      </c>
      <c r="C20" s="12">
        <v>3256943.59</v>
      </c>
      <c r="D20" s="12">
        <v>3256943.59</v>
      </c>
      <c r="E20" s="12">
        <v>2742941.11</v>
      </c>
      <c r="F20" s="12">
        <v>2742941.11</v>
      </c>
      <c r="G20" s="12">
        <v>2200000</v>
      </c>
      <c r="H20" s="12">
        <v>2200000</v>
      </c>
      <c r="I20" s="12">
        <v>8199884.7000000002</v>
      </c>
      <c r="J20" s="13">
        <v>8199884.7000000002</v>
      </c>
    </row>
    <row r="21" spans="1:10" outlineLevel="1">
      <c r="A21" s="10" t="s">
        <v>40</v>
      </c>
      <c r="B21" s="11" t="s">
        <v>41</v>
      </c>
      <c r="C21" s="12">
        <v>0</v>
      </c>
      <c r="D21" s="12">
        <v>0</v>
      </c>
      <c r="E21" s="22">
        <v>3513844.7</v>
      </c>
      <c r="F21" s="22">
        <v>3513844.7</v>
      </c>
      <c r="G21" s="22">
        <v>403000</v>
      </c>
      <c r="H21" s="22">
        <v>403000</v>
      </c>
      <c r="I21" s="12">
        <v>3916844.7</v>
      </c>
      <c r="J21" s="13">
        <v>3916844.7</v>
      </c>
    </row>
    <row r="22" spans="1:10" ht="38.25">
      <c r="A22" s="6" t="s">
        <v>369</v>
      </c>
      <c r="B22" s="7" t="s">
        <v>42</v>
      </c>
      <c r="C22" s="8">
        <f>C23</f>
        <v>0</v>
      </c>
      <c r="D22" s="8">
        <f t="shared" ref="D22:J22" si="3">D23</f>
        <v>0</v>
      </c>
      <c r="E22" s="8">
        <f t="shared" si="3"/>
        <v>19835145</v>
      </c>
      <c r="F22" s="8">
        <f t="shared" si="3"/>
        <v>0</v>
      </c>
      <c r="G22" s="8">
        <f t="shared" si="3"/>
        <v>0</v>
      </c>
      <c r="H22" s="8">
        <f t="shared" si="3"/>
        <v>0</v>
      </c>
      <c r="I22" s="8">
        <f t="shared" si="3"/>
        <v>19835145</v>
      </c>
      <c r="J22" s="8">
        <f t="shared" si="3"/>
        <v>0</v>
      </c>
    </row>
    <row r="23" spans="1:10" ht="38.25" outlineLevel="1">
      <c r="A23" s="10" t="s">
        <v>43</v>
      </c>
      <c r="B23" s="11" t="s">
        <v>44</v>
      </c>
      <c r="C23" s="12">
        <v>0</v>
      </c>
      <c r="D23" s="12">
        <v>0</v>
      </c>
      <c r="E23" s="8">
        <v>19835145</v>
      </c>
      <c r="F23" s="12">
        <v>0</v>
      </c>
      <c r="G23" s="12">
        <v>0</v>
      </c>
      <c r="H23" s="12">
        <v>0</v>
      </c>
      <c r="I23" s="12">
        <v>19835145</v>
      </c>
      <c r="J23" s="13">
        <v>0</v>
      </c>
    </row>
    <row r="24" spans="1:10" ht="25.5">
      <c r="A24" s="6" t="s">
        <v>370</v>
      </c>
      <c r="B24" s="7" t="s">
        <v>45</v>
      </c>
      <c r="C24" s="8">
        <v>0</v>
      </c>
      <c r="D24" s="8">
        <v>0</v>
      </c>
      <c r="E24" s="8">
        <v>0</v>
      </c>
      <c r="F24" s="8">
        <v>0</v>
      </c>
      <c r="G24" s="8">
        <v>30000</v>
      </c>
      <c r="H24" s="8">
        <v>0</v>
      </c>
      <c r="I24" s="8">
        <v>30000</v>
      </c>
      <c r="J24" s="9">
        <v>0</v>
      </c>
    </row>
    <row r="25" spans="1:10" ht="38.25" outlineLevel="1">
      <c r="A25" s="10" t="s">
        <v>46</v>
      </c>
      <c r="B25" s="11" t="s">
        <v>47</v>
      </c>
      <c r="C25" s="12">
        <v>0</v>
      </c>
      <c r="D25" s="12">
        <v>0</v>
      </c>
      <c r="E25" s="12">
        <v>0</v>
      </c>
      <c r="F25" s="12">
        <v>0</v>
      </c>
      <c r="G25" s="12">
        <v>30000</v>
      </c>
      <c r="H25" s="12">
        <v>0</v>
      </c>
      <c r="I25" s="12">
        <v>30000</v>
      </c>
      <c r="J25" s="13">
        <v>0</v>
      </c>
    </row>
    <row r="26" spans="1:10" ht="25.5">
      <c r="A26" s="6" t="s">
        <v>371</v>
      </c>
      <c r="B26" s="7" t="s">
        <v>48</v>
      </c>
      <c r="C26" s="8">
        <f>C27+C28</f>
        <v>0</v>
      </c>
      <c r="D26" s="8">
        <f t="shared" ref="D26:J26" si="4">D27+D28</f>
        <v>0</v>
      </c>
      <c r="E26" s="8">
        <f t="shared" si="4"/>
        <v>9091499.25</v>
      </c>
      <c r="F26" s="8">
        <f t="shared" si="4"/>
        <v>0</v>
      </c>
      <c r="G26" s="8">
        <f t="shared" si="4"/>
        <v>0</v>
      </c>
      <c r="H26" s="8">
        <f t="shared" si="4"/>
        <v>0</v>
      </c>
      <c r="I26" s="8">
        <f t="shared" si="4"/>
        <v>9091499.25</v>
      </c>
      <c r="J26" s="8">
        <f t="shared" si="4"/>
        <v>0</v>
      </c>
    </row>
    <row r="27" spans="1:10" ht="38.25" outlineLevel="1">
      <c r="A27" s="10" t="s">
        <v>49</v>
      </c>
      <c r="B27" s="11" t="s">
        <v>50</v>
      </c>
      <c r="C27" s="12">
        <v>0</v>
      </c>
      <c r="D27" s="12">
        <v>0</v>
      </c>
      <c r="E27" s="12">
        <v>9086099.25</v>
      </c>
      <c r="F27" s="12">
        <v>0</v>
      </c>
      <c r="G27" s="12">
        <v>0</v>
      </c>
      <c r="H27" s="12">
        <v>0</v>
      </c>
      <c r="I27" s="12">
        <v>9086099.25</v>
      </c>
      <c r="J27" s="13">
        <v>0</v>
      </c>
    </row>
    <row r="28" spans="1:10" ht="89.25" outlineLevel="1">
      <c r="A28" s="10" t="s">
        <v>51</v>
      </c>
      <c r="B28" s="11" t="s">
        <v>52</v>
      </c>
      <c r="C28" s="12">
        <v>0</v>
      </c>
      <c r="D28" s="12">
        <v>0</v>
      </c>
      <c r="E28" s="12">
        <v>5400</v>
      </c>
      <c r="F28" s="12">
        <v>0</v>
      </c>
      <c r="G28" s="12">
        <v>0</v>
      </c>
      <c r="H28" s="12">
        <v>0</v>
      </c>
      <c r="I28" s="12">
        <v>5400</v>
      </c>
      <c r="J28" s="13">
        <v>0</v>
      </c>
    </row>
    <row r="29" spans="1:10" ht="30">
      <c r="A29" s="3" t="s">
        <v>372</v>
      </c>
      <c r="B29" s="4" t="s">
        <v>53</v>
      </c>
      <c r="C29" s="5">
        <f>C30+C34+C36+C38+C40+C42+C44</f>
        <v>0</v>
      </c>
      <c r="D29" s="5">
        <f t="shared" ref="D29:J29" si="5">D30+D34+D36+D38+D40+D42+D44</f>
        <v>0</v>
      </c>
      <c r="E29" s="5">
        <f t="shared" si="5"/>
        <v>1846200</v>
      </c>
      <c r="F29" s="5">
        <f t="shared" si="5"/>
        <v>236435.59</v>
      </c>
      <c r="G29" s="5">
        <f t="shared" si="5"/>
        <v>618000</v>
      </c>
      <c r="H29" s="5">
        <f t="shared" si="5"/>
        <v>41253</v>
      </c>
      <c r="I29" s="5">
        <f t="shared" si="5"/>
        <v>2464200</v>
      </c>
      <c r="J29" s="5">
        <f t="shared" si="5"/>
        <v>277688.58999999997</v>
      </c>
    </row>
    <row r="30" spans="1:10" ht="25.5">
      <c r="A30" s="6" t="s">
        <v>373</v>
      </c>
      <c r="B30" s="7" t="s">
        <v>54</v>
      </c>
      <c r="C30" s="8">
        <v>0</v>
      </c>
      <c r="D30" s="8">
        <v>0</v>
      </c>
      <c r="E30" s="8">
        <v>0</v>
      </c>
      <c r="F30" s="8">
        <v>0</v>
      </c>
      <c r="G30" s="8">
        <v>325000</v>
      </c>
      <c r="H30" s="8">
        <v>15800</v>
      </c>
      <c r="I30" s="8">
        <v>325000</v>
      </c>
      <c r="J30" s="9">
        <v>15800</v>
      </c>
    </row>
    <row r="31" spans="1:10" outlineLevel="1">
      <c r="A31" s="10" t="s">
        <v>55</v>
      </c>
      <c r="B31" s="11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100000</v>
      </c>
      <c r="H31" s="12">
        <v>0</v>
      </c>
      <c r="I31" s="12">
        <v>100000</v>
      </c>
      <c r="J31" s="13">
        <v>0</v>
      </c>
    </row>
    <row r="32" spans="1:10" outlineLevel="1">
      <c r="A32" s="10" t="s">
        <v>57</v>
      </c>
      <c r="B32" s="11" t="s">
        <v>58</v>
      </c>
      <c r="C32" s="12">
        <v>0</v>
      </c>
      <c r="D32" s="12">
        <v>0</v>
      </c>
      <c r="E32" s="12">
        <v>0</v>
      </c>
      <c r="F32" s="12">
        <v>0</v>
      </c>
      <c r="G32" s="12">
        <v>200000</v>
      </c>
      <c r="H32" s="12">
        <v>15800</v>
      </c>
      <c r="I32" s="12">
        <v>200000</v>
      </c>
      <c r="J32" s="13">
        <v>15800</v>
      </c>
    </row>
    <row r="33" spans="1:10" ht="38.25" outlineLevel="1">
      <c r="A33" s="10" t="s">
        <v>59</v>
      </c>
      <c r="B33" s="11" t="s">
        <v>60</v>
      </c>
      <c r="C33" s="12">
        <v>0</v>
      </c>
      <c r="D33" s="12">
        <v>0</v>
      </c>
      <c r="E33" s="12">
        <v>0</v>
      </c>
      <c r="F33" s="12">
        <v>0</v>
      </c>
      <c r="G33" s="12">
        <v>25000</v>
      </c>
      <c r="H33" s="12">
        <v>0</v>
      </c>
      <c r="I33" s="12">
        <v>25000</v>
      </c>
      <c r="J33" s="13">
        <v>0</v>
      </c>
    </row>
    <row r="34" spans="1:10" ht="76.5">
      <c r="A34" s="6" t="s">
        <v>374</v>
      </c>
      <c r="B34" s="7" t="s">
        <v>61</v>
      </c>
      <c r="C34" s="8">
        <v>0</v>
      </c>
      <c r="D34" s="8">
        <v>0</v>
      </c>
      <c r="E34" s="8">
        <v>0</v>
      </c>
      <c r="F34" s="8">
        <v>0</v>
      </c>
      <c r="G34" s="8">
        <v>38000</v>
      </c>
      <c r="H34" s="8">
        <v>0</v>
      </c>
      <c r="I34" s="8">
        <v>38000</v>
      </c>
      <c r="J34" s="9">
        <v>0</v>
      </c>
    </row>
    <row r="35" spans="1:10" ht="38.25" outlineLevel="1">
      <c r="A35" s="10" t="s">
        <v>62</v>
      </c>
      <c r="B35" s="11" t="s">
        <v>63</v>
      </c>
      <c r="C35" s="12">
        <v>0</v>
      </c>
      <c r="D35" s="12">
        <v>0</v>
      </c>
      <c r="E35" s="12">
        <v>0</v>
      </c>
      <c r="F35" s="12">
        <v>0</v>
      </c>
      <c r="G35" s="12">
        <v>38000</v>
      </c>
      <c r="H35" s="12">
        <v>0</v>
      </c>
      <c r="I35" s="12">
        <v>38000</v>
      </c>
      <c r="J35" s="13">
        <v>0</v>
      </c>
    </row>
    <row r="36" spans="1:10" ht="38.25">
      <c r="A36" s="6" t="s">
        <v>375</v>
      </c>
      <c r="B36" s="7" t="s">
        <v>64</v>
      </c>
      <c r="C36" s="8">
        <v>0</v>
      </c>
      <c r="D36" s="8">
        <v>0</v>
      </c>
      <c r="E36" s="8">
        <v>0</v>
      </c>
      <c r="F36" s="8">
        <v>0</v>
      </c>
      <c r="G36" s="8">
        <v>41000</v>
      </c>
      <c r="H36" s="8">
        <v>0</v>
      </c>
      <c r="I36" s="8">
        <v>41000</v>
      </c>
      <c r="J36" s="9">
        <v>0</v>
      </c>
    </row>
    <row r="37" spans="1:10" ht="38.25" outlineLevel="1">
      <c r="A37" s="10" t="s">
        <v>65</v>
      </c>
      <c r="B37" s="11" t="s">
        <v>66</v>
      </c>
      <c r="C37" s="12">
        <v>0</v>
      </c>
      <c r="D37" s="12">
        <v>0</v>
      </c>
      <c r="E37" s="12">
        <v>0</v>
      </c>
      <c r="F37" s="12">
        <v>0</v>
      </c>
      <c r="G37" s="12">
        <v>41000</v>
      </c>
      <c r="H37" s="12">
        <v>0</v>
      </c>
      <c r="I37" s="12">
        <v>41000</v>
      </c>
      <c r="J37" s="13">
        <v>0</v>
      </c>
    </row>
    <row r="38" spans="1:10" ht="38.25">
      <c r="A38" s="6" t="s">
        <v>376</v>
      </c>
      <c r="B38" s="7" t="s">
        <v>67</v>
      </c>
      <c r="C38" s="8">
        <v>0</v>
      </c>
      <c r="D38" s="8">
        <v>0</v>
      </c>
      <c r="E38" s="8">
        <v>0</v>
      </c>
      <c r="F38" s="8">
        <v>0</v>
      </c>
      <c r="G38" s="8">
        <v>69000</v>
      </c>
      <c r="H38" s="8">
        <v>0</v>
      </c>
      <c r="I38" s="8">
        <v>69000</v>
      </c>
      <c r="J38" s="9">
        <v>0</v>
      </c>
    </row>
    <row r="39" spans="1:10" ht="38.25" outlineLevel="1">
      <c r="A39" s="10" t="s">
        <v>68</v>
      </c>
      <c r="B39" s="11" t="s">
        <v>69</v>
      </c>
      <c r="C39" s="12">
        <v>0</v>
      </c>
      <c r="D39" s="12">
        <v>0</v>
      </c>
      <c r="E39" s="12">
        <v>0</v>
      </c>
      <c r="F39" s="12">
        <v>0</v>
      </c>
      <c r="G39" s="12">
        <v>69000</v>
      </c>
      <c r="H39" s="12">
        <v>0</v>
      </c>
      <c r="I39" s="12">
        <v>69000</v>
      </c>
      <c r="J39" s="13">
        <v>0</v>
      </c>
    </row>
    <row r="40" spans="1:10" ht="38.25">
      <c r="A40" s="6" t="s">
        <v>377</v>
      </c>
      <c r="B40" s="7" t="s">
        <v>70</v>
      </c>
      <c r="C40" s="8">
        <v>0</v>
      </c>
      <c r="D40" s="8">
        <v>0</v>
      </c>
      <c r="E40" s="8">
        <v>400</v>
      </c>
      <c r="F40" s="8">
        <v>400</v>
      </c>
      <c r="G40" s="8">
        <v>0</v>
      </c>
      <c r="H40" s="8">
        <v>0</v>
      </c>
      <c r="I40" s="8">
        <v>400</v>
      </c>
      <c r="J40" s="9">
        <v>400</v>
      </c>
    </row>
    <row r="41" spans="1:10" ht="25.5" outlineLevel="1">
      <c r="A41" s="10" t="s">
        <v>71</v>
      </c>
      <c r="B41" s="11" t="s">
        <v>72</v>
      </c>
      <c r="C41" s="12">
        <v>0</v>
      </c>
      <c r="D41" s="12">
        <v>0</v>
      </c>
      <c r="E41" s="12">
        <v>400</v>
      </c>
      <c r="F41" s="12">
        <v>400</v>
      </c>
      <c r="G41" s="12">
        <v>0</v>
      </c>
      <c r="H41" s="12">
        <v>0</v>
      </c>
      <c r="I41" s="12">
        <v>400</v>
      </c>
      <c r="J41" s="13">
        <v>400</v>
      </c>
    </row>
    <row r="42" spans="1:10" ht="25.5">
      <c r="A42" s="6" t="s">
        <v>378</v>
      </c>
      <c r="B42" s="7" t="s">
        <v>73</v>
      </c>
      <c r="C42" s="8">
        <v>0</v>
      </c>
      <c r="D42" s="8">
        <v>0</v>
      </c>
      <c r="E42" s="8">
        <v>0</v>
      </c>
      <c r="F42" s="8">
        <v>0</v>
      </c>
      <c r="G42" s="8">
        <v>100000</v>
      </c>
      <c r="H42" s="8">
        <v>19000</v>
      </c>
      <c r="I42" s="8">
        <v>100000</v>
      </c>
      <c r="J42" s="9">
        <v>19000</v>
      </c>
    </row>
    <row r="43" spans="1:10" ht="25.5" outlineLevel="1">
      <c r="A43" s="10" t="s">
        <v>74</v>
      </c>
      <c r="B43" s="11" t="s">
        <v>75</v>
      </c>
      <c r="C43" s="12">
        <v>0</v>
      </c>
      <c r="D43" s="12">
        <v>0</v>
      </c>
      <c r="E43" s="12">
        <v>0</v>
      </c>
      <c r="F43" s="12">
        <v>0</v>
      </c>
      <c r="G43" s="12">
        <v>100000</v>
      </c>
      <c r="H43" s="12">
        <v>19000</v>
      </c>
      <c r="I43" s="12">
        <v>100000</v>
      </c>
      <c r="J43" s="13">
        <v>19000</v>
      </c>
    </row>
    <row r="44" spans="1:10" ht="54.75" customHeight="1">
      <c r="A44" s="6" t="s">
        <v>379</v>
      </c>
      <c r="B44" s="7" t="s">
        <v>76</v>
      </c>
      <c r="C44" s="8">
        <v>0</v>
      </c>
      <c r="D44" s="8">
        <v>0</v>
      </c>
      <c r="E44" s="8">
        <v>1845800</v>
      </c>
      <c r="F44" s="8">
        <v>236035.59</v>
      </c>
      <c r="G44" s="8">
        <v>45000</v>
      </c>
      <c r="H44" s="8">
        <v>6453</v>
      </c>
      <c r="I44" s="8">
        <v>1890800</v>
      </c>
      <c r="J44" s="9">
        <v>242488.59</v>
      </c>
    </row>
    <row r="45" spans="1:10" ht="25.5" outlineLevel="1">
      <c r="A45" s="10" t="s">
        <v>77</v>
      </c>
      <c r="B45" s="11" t="s">
        <v>78</v>
      </c>
      <c r="C45" s="12">
        <v>0</v>
      </c>
      <c r="D45" s="12">
        <v>0</v>
      </c>
      <c r="E45" s="12">
        <v>0</v>
      </c>
      <c r="F45" s="12">
        <v>0</v>
      </c>
      <c r="G45" s="12">
        <v>45000</v>
      </c>
      <c r="H45" s="12">
        <v>6453</v>
      </c>
      <c r="I45" s="12">
        <v>45000</v>
      </c>
      <c r="J45" s="13">
        <v>6453</v>
      </c>
    </row>
    <row r="46" spans="1:10" ht="25.5" outlineLevel="1">
      <c r="A46" s="10" t="s">
        <v>79</v>
      </c>
      <c r="B46" s="11" t="s">
        <v>80</v>
      </c>
      <c r="C46" s="12">
        <v>0</v>
      </c>
      <c r="D46" s="12">
        <v>0</v>
      </c>
      <c r="E46" s="12">
        <v>1845800</v>
      </c>
      <c r="F46" s="12">
        <v>236035.59</v>
      </c>
      <c r="G46" s="12">
        <v>0</v>
      </c>
      <c r="H46" s="12">
        <v>0</v>
      </c>
      <c r="I46" s="12">
        <v>1845800</v>
      </c>
      <c r="J46" s="13">
        <v>236035.59</v>
      </c>
    </row>
    <row r="47" spans="1:10" ht="30">
      <c r="A47" s="3" t="s">
        <v>380</v>
      </c>
      <c r="B47" s="4" t="s">
        <v>81</v>
      </c>
      <c r="C47" s="5">
        <f>C48+C50+C53</f>
        <v>0</v>
      </c>
      <c r="D47" s="5">
        <f t="shared" ref="D47:J47" si="6">D48+D50+D53</f>
        <v>0</v>
      </c>
      <c r="E47" s="5">
        <f t="shared" si="6"/>
        <v>0</v>
      </c>
      <c r="F47" s="5">
        <f t="shared" si="6"/>
        <v>0</v>
      </c>
      <c r="G47" s="5">
        <f t="shared" si="6"/>
        <v>1783752.4</v>
      </c>
      <c r="H47" s="5">
        <f t="shared" si="6"/>
        <v>36086.36</v>
      </c>
      <c r="I47" s="5">
        <f t="shared" si="6"/>
        <v>1783752.4</v>
      </c>
      <c r="J47" s="5">
        <f t="shared" si="6"/>
        <v>36086.36</v>
      </c>
    </row>
    <row r="48" spans="1:10" ht="25.5">
      <c r="A48" s="6" t="s">
        <v>446</v>
      </c>
      <c r="B48" s="7" t="s">
        <v>82</v>
      </c>
      <c r="C48" s="8">
        <v>0</v>
      </c>
      <c r="D48" s="8">
        <v>0</v>
      </c>
      <c r="E48" s="8">
        <v>0</v>
      </c>
      <c r="F48" s="8">
        <v>0</v>
      </c>
      <c r="G48" s="8">
        <v>132300</v>
      </c>
      <c r="H48" s="8">
        <v>0</v>
      </c>
      <c r="I48" s="8">
        <v>132300</v>
      </c>
      <c r="J48" s="9">
        <v>0</v>
      </c>
    </row>
    <row r="49" spans="1:10" ht="38.25" outlineLevel="1">
      <c r="A49" s="10" t="s">
        <v>83</v>
      </c>
      <c r="B49" s="11" t="s">
        <v>84</v>
      </c>
      <c r="C49" s="12">
        <v>0</v>
      </c>
      <c r="D49" s="12">
        <v>0</v>
      </c>
      <c r="E49" s="12">
        <v>0</v>
      </c>
      <c r="F49" s="12">
        <v>0</v>
      </c>
      <c r="G49" s="12">
        <v>132300</v>
      </c>
      <c r="H49" s="12">
        <v>0</v>
      </c>
      <c r="I49" s="12">
        <v>132300</v>
      </c>
      <c r="J49" s="13">
        <v>0</v>
      </c>
    </row>
    <row r="50" spans="1:10" ht="25.5">
      <c r="A50" s="6" t="s">
        <v>381</v>
      </c>
      <c r="B50" s="7" t="s">
        <v>85</v>
      </c>
      <c r="C50" s="8">
        <v>0</v>
      </c>
      <c r="D50" s="8">
        <v>0</v>
      </c>
      <c r="E50" s="8">
        <v>0</v>
      </c>
      <c r="F50" s="8">
        <v>0</v>
      </c>
      <c r="G50" s="8">
        <v>871452.4</v>
      </c>
      <c r="H50" s="8">
        <v>36086.36</v>
      </c>
      <c r="I50" s="8">
        <v>871452.4</v>
      </c>
      <c r="J50" s="9">
        <v>36086.36</v>
      </c>
    </row>
    <row r="51" spans="1:10" ht="38.25" outlineLevel="1">
      <c r="A51" s="10" t="s">
        <v>83</v>
      </c>
      <c r="B51" s="11" t="s">
        <v>86</v>
      </c>
      <c r="C51" s="12">
        <v>0</v>
      </c>
      <c r="D51" s="12">
        <v>0</v>
      </c>
      <c r="E51" s="12">
        <v>0</v>
      </c>
      <c r="F51" s="12">
        <v>0</v>
      </c>
      <c r="G51" s="12">
        <v>423950</v>
      </c>
      <c r="H51" s="12">
        <v>36086.36</v>
      </c>
      <c r="I51" s="12">
        <v>423950</v>
      </c>
      <c r="J51" s="13">
        <v>36086.36</v>
      </c>
    </row>
    <row r="52" spans="1:10" ht="38.25" outlineLevel="1">
      <c r="A52" s="10" t="s">
        <v>87</v>
      </c>
      <c r="B52" s="11" t="s">
        <v>88</v>
      </c>
      <c r="C52" s="12">
        <v>0</v>
      </c>
      <c r="D52" s="12">
        <v>0</v>
      </c>
      <c r="E52" s="12">
        <v>0</v>
      </c>
      <c r="F52" s="12">
        <v>0</v>
      </c>
      <c r="G52" s="12">
        <v>447502.4</v>
      </c>
      <c r="H52" s="12">
        <v>0</v>
      </c>
      <c r="I52" s="12">
        <v>447502.4</v>
      </c>
      <c r="J52" s="13">
        <v>0</v>
      </c>
    </row>
    <row r="53" spans="1:10" ht="38.25">
      <c r="A53" s="6" t="s">
        <v>382</v>
      </c>
      <c r="B53" s="7" t="s">
        <v>89</v>
      </c>
      <c r="C53" s="8">
        <v>0</v>
      </c>
      <c r="D53" s="8">
        <v>0</v>
      </c>
      <c r="E53" s="8">
        <v>0</v>
      </c>
      <c r="F53" s="8">
        <v>0</v>
      </c>
      <c r="G53" s="8">
        <v>780000</v>
      </c>
      <c r="H53" s="8">
        <v>0</v>
      </c>
      <c r="I53" s="8">
        <v>780000</v>
      </c>
      <c r="J53" s="9">
        <v>0</v>
      </c>
    </row>
    <row r="54" spans="1:10" ht="38.25" outlineLevel="1">
      <c r="A54" s="10" t="s">
        <v>90</v>
      </c>
      <c r="B54" s="11" t="s">
        <v>91</v>
      </c>
      <c r="C54" s="12">
        <v>0</v>
      </c>
      <c r="D54" s="12">
        <v>0</v>
      </c>
      <c r="E54" s="12">
        <v>0</v>
      </c>
      <c r="F54" s="12">
        <v>0</v>
      </c>
      <c r="G54" s="12">
        <v>740000</v>
      </c>
      <c r="H54" s="12">
        <v>0</v>
      </c>
      <c r="I54" s="12">
        <v>740000</v>
      </c>
      <c r="J54" s="13">
        <v>0</v>
      </c>
    </row>
    <row r="55" spans="1:10" ht="38.25" outlineLevel="1">
      <c r="A55" s="10" t="s">
        <v>92</v>
      </c>
      <c r="B55" s="11" t="s">
        <v>93</v>
      </c>
      <c r="C55" s="12">
        <v>0</v>
      </c>
      <c r="D55" s="12">
        <v>0</v>
      </c>
      <c r="E55" s="12">
        <v>0</v>
      </c>
      <c r="F55" s="12">
        <v>0</v>
      </c>
      <c r="G55" s="12">
        <v>40000</v>
      </c>
      <c r="H55" s="12">
        <v>0</v>
      </c>
      <c r="I55" s="12">
        <v>40000</v>
      </c>
      <c r="J55" s="13">
        <v>0</v>
      </c>
    </row>
    <row r="56" spans="1:10" ht="30">
      <c r="A56" s="3" t="s">
        <v>383</v>
      </c>
      <c r="B56" s="4" t="s">
        <v>94</v>
      </c>
      <c r="C56" s="5">
        <f>C57+C59</f>
        <v>12235626</v>
      </c>
      <c r="D56" s="5">
        <f t="shared" ref="D56:J56" si="7">D57+D59</f>
        <v>0</v>
      </c>
      <c r="E56" s="5">
        <f t="shared" si="7"/>
        <v>18134514.5</v>
      </c>
      <c r="F56" s="5">
        <f t="shared" si="7"/>
        <v>0</v>
      </c>
      <c r="G56" s="5">
        <f t="shared" si="7"/>
        <v>75400033.230000004</v>
      </c>
      <c r="H56" s="5">
        <f t="shared" si="7"/>
        <v>4788462.8100000005</v>
      </c>
      <c r="I56" s="5">
        <f t="shared" si="7"/>
        <v>105770173.73</v>
      </c>
      <c r="J56" s="5">
        <f t="shared" si="7"/>
        <v>4788462.8100000005</v>
      </c>
    </row>
    <row r="57" spans="1:10">
      <c r="A57" s="6" t="s">
        <v>384</v>
      </c>
      <c r="B57" s="7" t="s">
        <v>95</v>
      </c>
      <c r="C57" s="8">
        <v>12235626</v>
      </c>
      <c r="D57" s="8">
        <v>0</v>
      </c>
      <c r="E57" s="8">
        <v>86514.5</v>
      </c>
      <c r="F57" s="8">
        <v>0</v>
      </c>
      <c r="G57" s="8">
        <v>37077.699999999997</v>
      </c>
      <c r="H57" s="8">
        <v>0</v>
      </c>
      <c r="I57" s="8">
        <v>12359218.199999999</v>
      </c>
      <c r="J57" s="9">
        <v>0</v>
      </c>
    </row>
    <row r="58" spans="1:10" outlineLevel="1">
      <c r="A58" s="10" t="s">
        <v>96</v>
      </c>
      <c r="B58" s="11" t="s">
        <v>97</v>
      </c>
      <c r="C58" s="12">
        <v>12235626</v>
      </c>
      <c r="D58" s="12">
        <v>0</v>
      </c>
      <c r="E58" s="12">
        <v>86514.5</v>
      </c>
      <c r="F58" s="12">
        <v>0</v>
      </c>
      <c r="G58" s="12">
        <v>37077.699999999997</v>
      </c>
      <c r="H58" s="12">
        <v>0</v>
      </c>
      <c r="I58" s="12">
        <v>12359218.199999999</v>
      </c>
      <c r="J58" s="13">
        <v>0</v>
      </c>
    </row>
    <row r="59" spans="1:10" ht="25.5">
      <c r="A59" s="6" t="s">
        <v>385</v>
      </c>
      <c r="B59" s="7" t="s">
        <v>98</v>
      </c>
      <c r="C59" s="8">
        <f>C60+C61+C62+C63</f>
        <v>0</v>
      </c>
      <c r="D59" s="8">
        <f t="shared" ref="D59:J59" si="8">D60+D61+D62+D63</f>
        <v>0</v>
      </c>
      <c r="E59" s="8">
        <f t="shared" si="8"/>
        <v>18048000</v>
      </c>
      <c r="F59" s="8">
        <f t="shared" si="8"/>
        <v>0</v>
      </c>
      <c r="G59" s="8">
        <f t="shared" si="8"/>
        <v>75362955.530000001</v>
      </c>
      <c r="H59" s="8">
        <f t="shared" si="8"/>
        <v>4788462.8100000005</v>
      </c>
      <c r="I59" s="8">
        <f t="shared" si="8"/>
        <v>93410955.530000001</v>
      </c>
      <c r="J59" s="8">
        <f t="shared" si="8"/>
        <v>4788462.8100000005</v>
      </c>
    </row>
    <row r="60" spans="1:10" ht="25.5" outlineLevel="1">
      <c r="A60" s="10" t="s">
        <v>99</v>
      </c>
      <c r="B60" s="11" t="s">
        <v>100</v>
      </c>
      <c r="C60" s="12">
        <v>0</v>
      </c>
      <c r="D60" s="12">
        <v>0</v>
      </c>
      <c r="E60" s="12">
        <v>11231600</v>
      </c>
      <c r="F60" s="12">
        <v>0</v>
      </c>
      <c r="G60" s="12">
        <v>11281198.26</v>
      </c>
      <c r="H60" s="12">
        <v>0</v>
      </c>
      <c r="I60" s="12">
        <v>22512798.260000002</v>
      </c>
      <c r="J60" s="13">
        <v>0</v>
      </c>
    </row>
    <row r="61" spans="1:10" ht="38.25" outlineLevel="1">
      <c r="A61" s="10" t="s">
        <v>101</v>
      </c>
      <c r="B61" s="11" t="s">
        <v>102</v>
      </c>
      <c r="C61" s="12">
        <v>0</v>
      </c>
      <c r="D61" s="12">
        <v>0</v>
      </c>
      <c r="E61" s="12">
        <v>6816400</v>
      </c>
      <c r="F61" s="12">
        <v>0</v>
      </c>
      <c r="G61" s="12">
        <v>6816338.9500000002</v>
      </c>
      <c r="H61" s="12">
        <v>0</v>
      </c>
      <c r="I61" s="12">
        <v>13632738.949999999</v>
      </c>
      <c r="J61" s="13">
        <v>0</v>
      </c>
    </row>
    <row r="62" spans="1:10" outlineLevel="1">
      <c r="A62" s="10" t="s">
        <v>103</v>
      </c>
      <c r="B62" s="11" t="s">
        <v>104</v>
      </c>
      <c r="C62" s="12">
        <v>0</v>
      </c>
      <c r="D62" s="12">
        <v>0</v>
      </c>
      <c r="E62" s="12">
        <v>0</v>
      </c>
      <c r="F62" s="12">
        <v>0</v>
      </c>
      <c r="G62" s="12">
        <v>37583193.32</v>
      </c>
      <c r="H62" s="12">
        <v>391823.57</v>
      </c>
      <c r="I62" s="12">
        <v>37583193.32</v>
      </c>
      <c r="J62" s="13">
        <v>391823.57</v>
      </c>
    </row>
    <row r="63" spans="1:10" outlineLevel="1">
      <c r="A63" s="10" t="s">
        <v>105</v>
      </c>
      <c r="B63" s="11" t="s">
        <v>106</v>
      </c>
      <c r="C63" s="12">
        <v>0</v>
      </c>
      <c r="D63" s="12">
        <v>0</v>
      </c>
      <c r="E63" s="12">
        <v>0</v>
      </c>
      <c r="F63" s="12">
        <v>0</v>
      </c>
      <c r="G63" s="12">
        <v>19682225</v>
      </c>
      <c r="H63" s="12">
        <v>4396639.24</v>
      </c>
      <c r="I63" s="12">
        <v>19682225</v>
      </c>
      <c r="J63" s="13">
        <v>4396639.24</v>
      </c>
    </row>
    <row r="64" spans="1:10" ht="30">
      <c r="A64" s="3" t="s">
        <v>386</v>
      </c>
      <c r="B64" s="4" t="s">
        <v>107</v>
      </c>
      <c r="C64" s="5">
        <f>C65+C67</f>
        <v>256100</v>
      </c>
      <c r="D64" s="5">
        <f t="shared" ref="D64:J64" si="9">D65+D67</f>
        <v>0</v>
      </c>
      <c r="E64" s="5">
        <f t="shared" si="9"/>
        <v>101457841.46000001</v>
      </c>
      <c r="F64" s="5">
        <f t="shared" si="9"/>
        <v>0</v>
      </c>
      <c r="G64" s="5">
        <f t="shared" si="9"/>
        <v>28235032.449999999</v>
      </c>
      <c r="H64" s="5">
        <f t="shared" si="9"/>
        <v>0</v>
      </c>
      <c r="I64" s="5">
        <f t="shared" si="9"/>
        <v>129948973.91000001</v>
      </c>
      <c r="J64" s="5">
        <f t="shared" si="9"/>
        <v>0</v>
      </c>
    </row>
    <row r="65" spans="1:10" ht="38.25">
      <c r="A65" s="6" t="s">
        <v>387</v>
      </c>
      <c r="B65" s="7" t="s">
        <v>108</v>
      </c>
      <c r="C65" s="8">
        <v>256100</v>
      </c>
      <c r="D65" s="8">
        <v>0</v>
      </c>
      <c r="E65" s="8">
        <v>2586.87</v>
      </c>
      <c r="F65" s="8">
        <v>0</v>
      </c>
      <c r="G65" s="8">
        <v>3700</v>
      </c>
      <c r="H65" s="8">
        <v>0</v>
      </c>
      <c r="I65" s="8">
        <v>262386.87</v>
      </c>
      <c r="J65" s="9">
        <v>0</v>
      </c>
    </row>
    <row r="66" spans="1:10" ht="38.25" outlineLevel="1">
      <c r="A66" s="10" t="s">
        <v>109</v>
      </c>
      <c r="B66" s="11" t="s">
        <v>110</v>
      </c>
      <c r="C66" s="12">
        <v>256100</v>
      </c>
      <c r="D66" s="12">
        <v>0</v>
      </c>
      <c r="E66" s="12">
        <v>2586.87</v>
      </c>
      <c r="F66" s="12">
        <v>0</v>
      </c>
      <c r="G66" s="12">
        <v>3700</v>
      </c>
      <c r="H66" s="12">
        <v>0</v>
      </c>
      <c r="I66" s="12">
        <v>262386.87</v>
      </c>
      <c r="J66" s="13">
        <v>0</v>
      </c>
    </row>
    <row r="67" spans="1:10">
      <c r="A67" s="6" t="s">
        <v>388</v>
      </c>
      <c r="B67" s="7" t="s">
        <v>111</v>
      </c>
      <c r="C67" s="8">
        <f>C68+C69</f>
        <v>0</v>
      </c>
      <c r="D67" s="8">
        <f t="shared" ref="D67:J67" si="10">D68+D69</f>
        <v>0</v>
      </c>
      <c r="E67" s="8">
        <f t="shared" si="10"/>
        <v>101455254.59</v>
      </c>
      <c r="F67" s="8">
        <f t="shared" si="10"/>
        <v>0</v>
      </c>
      <c r="G67" s="8">
        <f t="shared" si="10"/>
        <v>28231332.449999999</v>
      </c>
      <c r="H67" s="8">
        <f t="shared" si="10"/>
        <v>0</v>
      </c>
      <c r="I67" s="8">
        <f t="shared" si="10"/>
        <v>129686587.04000001</v>
      </c>
      <c r="J67" s="8">
        <f t="shared" si="10"/>
        <v>0</v>
      </c>
    </row>
    <row r="68" spans="1:10" ht="25.5" outlineLevel="1">
      <c r="A68" s="10" t="s">
        <v>112</v>
      </c>
      <c r="B68" s="11" t="s">
        <v>113</v>
      </c>
      <c r="C68" s="12">
        <v>0</v>
      </c>
      <c r="D68" s="12">
        <v>0</v>
      </c>
      <c r="E68" s="12">
        <v>60240979.939999998</v>
      </c>
      <c r="F68" s="12">
        <v>0</v>
      </c>
      <c r="G68" s="12">
        <v>17927756.239999998</v>
      </c>
      <c r="H68" s="12">
        <v>0</v>
      </c>
      <c r="I68" s="12">
        <v>78168736.180000007</v>
      </c>
      <c r="J68" s="13">
        <v>0</v>
      </c>
    </row>
    <row r="69" spans="1:10" ht="38.25" outlineLevel="1">
      <c r="A69" s="10" t="s">
        <v>114</v>
      </c>
      <c r="B69" s="11" t="s">
        <v>115</v>
      </c>
      <c r="C69" s="12">
        <v>0</v>
      </c>
      <c r="D69" s="12">
        <v>0</v>
      </c>
      <c r="E69" s="12">
        <v>41214274.649999999</v>
      </c>
      <c r="F69" s="12">
        <v>0</v>
      </c>
      <c r="G69" s="12">
        <v>10303576.210000001</v>
      </c>
      <c r="H69" s="12">
        <v>0</v>
      </c>
      <c r="I69" s="12">
        <v>51517850.859999999</v>
      </c>
      <c r="J69" s="13">
        <v>0</v>
      </c>
    </row>
    <row r="70" spans="1:10">
      <c r="A70" s="3" t="s">
        <v>389</v>
      </c>
      <c r="B70" s="4" t="s">
        <v>116</v>
      </c>
      <c r="C70" s="5">
        <f>C71+C73</f>
        <v>0</v>
      </c>
      <c r="D70" s="5">
        <f t="shared" ref="D70:J70" si="11">D71+D73</f>
        <v>0</v>
      </c>
      <c r="E70" s="5">
        <f t="shared" si="11"/>
        <v>0</v>
      </c>
      <c r="F70" s="5">
        <f t="shared" si="11"/>
        <v>0</v>
      </c>
      <c r="G70" s="5">
        <f t="shared" si="11"/>
        <v>1017000</v>
      </c>
      <c r="H70" s="5">
        <f t="shared" si="11"/>
        <v>111723.33</v>
      </c>
      <c r="I70" s="5">
        <f t="shared" si="11"/>
        <v>1017000</v>
      </c>
      <c r="J70" s="5">
        <f t="shared" si="11"/>
        <v>111723.33</v>
      </c>
    </row>
    <row r="71" spans="1:10">
      <c r="A71" s="6" t="s">
        <v>390</v>
      </c>
      <c r="B71" s="7" t="s">
        <v>117</v>
      </c>
      <c r="C71" s="8">
        <v>0</v>
      </c>
      <c r="D71" s="8">
        <v>0</v>
      </c>
      <c r="E71" s="8">
        <v>0</v>
      </c>
      <c r="F71" s="8">
        <v>0</v>
      </c>
      <c r="G71" s="8">
        <v>72000</v>
      </c>
      <c r="H71" s="8">
        <v>0</v>
      </c>
      <c r="I71" s="8">
        <v>72000</v>
      </c>
      <c r="J71" s="9">
        <v>0</v>
      </c>
    </row>
    <row r="72" spans="1:10" outlineLevel="1">
      <c r="A72" s="10" t="s">
        <v>118</v>
      </c>
      <c r="B72" s="11" t="s">
        <v>119</v>
      </c>
      <c r="C72" s="12">
        <v>0</v>
      </c>
      <c r="D72" s="12">
        <v>0</v>
      </c>
      <c r="E72" s="12">
        <v>0</v>
      </c>
      <c r="F72" s="12">
        <v>0</v>
      </c>
      <c r="G72" s="12">
        <v>72000</v>
      </c>
      <c r="H72" s="12">
        <v>0</v>
      </c>
      <c r="I72" s="12">
        <v>72000</v>
      </c>
      <c r="J72" s="13">
        <v>0</v>
      </c>
    </row>
    <row r="73" spans="1:10" ht="25.5">
      <c r="A73" s="6" t="s">
        <v>391</v>
      </c>
      <c r="B73" s="7" t="s">
        <v>120</v>
      </c>
      <c r="C73" s="8">
        <v>0</v>
      </c>
      <c r="D73" s="8">
        <v>0</v>
      </c>
      <c r="E73" s="8">
        <v>0</v>
      </c>
      <c r="F73" s="8">
        <v>0</v>
      </c>
      <c r="G73" s="8">
        <v>945000</v>
      </c>
      <c r="H73" s="8">
        <v>111723.33</v>
      </c>
      <c r="I73" s="8">
        <v>945000</v>
      </c>
      <c r="J73" s="9">
        <v>111723.33</v>
      </c>
    </row>
    <row r="74" spans="1:10" ht="25.5" outlineLevel="1">
      <c r="A74" s="10" t="s">
        <v>121</v>
      </c>
      <c r="B74" s="11" t="s">
        <v>122</v>
      </c>
      <c r="C74" s="12">
        <v>0</v>
      </c>
      <c r="D74" s="12">
        <v>0</v>
      </c>
      <c r="E74" s="12">
        <v>0</v>
      </c>
      <c r="F74" s="12">
        <v>0</v>
      </c>
      <c r="G74" s="12">
        <v>30000</v>
      </c>
      <c r="H74" s="12">
        <v>0</v>
      </c>
      <c r="I74" s="12">
        <v>30000</v>
      </c>
      <c r="J74" s="13">
        <v>0</v>
      </c>
    </row>
    <row r="75" spans="1:10" outlineLevel="1">
      <c r="A75" s="10" t="s">
        <v>123</v>
      </c>
      <c r="B75" s="11" t="s">
        <v>124</v>
      </c>
      <c r="C75" s="12">
        <v>0</v>
      </c>
      <c r="D75" s="12">
        <v>0</v>
      </c>
      <c r="E75" s="12">
        <v>0</v>
      </c>
      <c r="F75" s="12">
        <v>0</v>
      </c>
      <c r="G75" s="12">
        <v>75000</v>
      </c>
      <c r="H75" s="12">
        <v>0</v>
      </c>
      <c r="I75" s="12">
        <v>75000</v>
      </c>
      <c r="J75" s="13">
        <v>0</v>
      </c>
    </row>
    <row r="76" spans="1:10" outlineLevel="1">
      <c r="A76" s="10" t="s">
        <v>125</v>
      </c>
      <c r="B76" s="11" t="s">
        <v>126</v>
      </c>
      <c r="C76" s="12">
        <v>0</v>
      </c>
      <c r="D76" s="12">
        <v>0</v>
      </c>
      <c r="E76" s="12">
        <v>0</v>
      </c>
      <c r="F76" s="12">
        <v>0</v>
      </c>
      <c r="G76" s="12">
        <v>840000</v>
      </c>
      <c r="H76" s="12">
        <v>111723.33</v>
      </c>
      <c r="I76" s="12">
        <v>840000</v>
      </c>
      <c r="J76" s="13">
        <v>111723.33</v>
      </c>
    </row>
    <row r="77" spans="1:10">
      <c r="A77" s="3" t="s">
        <v>392</v>
      </c>
      <c r="B77" s="4" t="s">
        <v>127</v>
      </c>
      <c r="C77" s="5">
        <f>C78+C83+C85</f>
        <v>0</v>
      </c>
      <c r="D77" s="5">
        <f t="shared" ref="D77:J77" si="12">D78+D83+D85</f>
        <v>0</v>
      </c>
      <c r="E77" s="5">
        <f t="shared" si="12"/>
        <v>5485847.3300000001</v>
      </c>
      <c r="F77" s="5">
        <f t="shared" si="12"/>
        <v>1159374.55</v>
      </c>
      <c r="G77" s="5">
        <f t="shared" si="12"/>
        <v>4020800</v>
      </c>
      <c r="H77" s="5">
        <f t="shared" si="12"/>
        <v>837192.51</v>
      </c>
      <c r="I77" s="5">
        <f t="shared" si="12"/>
        <v>9506647.3300000001</v>
      </c>
      <c r="J77" s="5">
        <f t="shared" si="12"/>
        <v>1996567.06</v>
      </c>
    </row>
    <row r="78" spans="1:10" ht="25.5">
      <c r="A78" s="6" t="s">
        <v>393</v>
      </c>
      <c r="B78" s="7" t="s">
        <v>128</v>
      </c>
      <c r="C78" s="8">
        <f>C79+C80+C81+C82</f>
        <v>0</v>
      </c>
      <c r="D78" s="8">
        <f t="shared" ref="D78:J78" si="13">D79+D80+D81+D82</f>
        <v>0</v>
      </c>
      <c r="E78" s="8">
        <f>E79+E80+E81+E82</f>
        <v>4343047.33</v>
      </c>
      <c r="F78" s="8">
        <f>F79+F80+F81+F82</f>
        <v>1073295.54</v>
      </c>
      <c r="G78" s="8">
        <f>G79+G80+G81+G82</f>
        <v>700000</v>
      </c>
      <c r="H78" s="8">
        <f>H79+H80+H81+H82</f>
        <v>0</v>
      </c>
      <c r="I78" s="8">
        <f t="shared" si="13"/>
        <v>5043047.33</v>
      </c>
      <c r="J78" s="8">
        <f t="shared" si="13"/>
        <v>1073295.54</v>
      </c>
    </row>
    <row r="79" spans="1:10" ht="140.25" outlineLevel="1">
      <c r="A79" s="10" t="s">
        <v>129</v>
      </c>
      <c r="B79" s="11" t="s">
        <v>130</v>
      </c>
      <c r="C79" s="12">
        <v>0</v>
      </c>
      <c r="D79" s="12">
        <v>0</v>
      </c>
      <c r="E79" s="12">
        <v>346575</v>
      </c>
      <c r="F79" s="12">
        <v>0</v>
      </c>
      <c r="G79" s="12">
        <v>0</v>
      </c>
      <c r="H79" s="12">
        <v>0</v>
      </c>
      <c r="I79" s="12">
        <v>346575</v>
      </c>
      <c r="J79" s="13">
        <v>0</v>
      </c>
    </row>
    <row r="80" spans="1:10" outlineLevel="1">
      <c r="A80" s="10" t="s">
        <v>131</v>
      </c>
      <c r="B80" s="11" t="s">
        <v>132</v>
      </c>
      <c r="C80" s="12">
        <v>0</v>
      </c>
      <c r="D80" s="12">
        <v>0</v>
      </c>
      <c r="E80" s="12">
        <v>0</v>
      </c>
      <c r="F80" s="12">
        <v>0</v>
      </c>
      <c r="G80" s="12">
        <v>700000</v>
      </c>
      <c r="H80" s="12">
        <v>0</v>
      </c>
      <c r="I80" s="12">
        <v>700000</v>
      </c>
      <c r="J80" s="13">
        <v>0</v>
      </c>
    </row>
    <row r="81" spans="1:10" ht="25.5" outlineLevel="1">
      <c r="A81" s="10" t="s">
        <v>133</v>
      </c>
      <c r="B81" s="11" t="s">
        <v>134</v>
      </c>
      <c r="C81" s="12">
        <v>0</v>
      </c>
      <c r="D81" s="12">
        <v>0</v>
      </c>
      <c r="E81" s="12">
        <v>429172.33</v>
      </c>
      <c r="F81" s="12">
        <v>224483.04</v>
      </c>
      <c r="G81" s="12">
        <v>0</v>
      </c>
      <c r="H81" s="12">
        <v>0</v>
      </c>
      <c r="I81" s="12">
        <v>429172.33</v>
      </c>
      <c r="J81" s="13">
        <v>224483.04</v>
      </c>
    </row>
    <row r="82" spans="1:10" ht="38.25" outlineLevel="1">
      <c r="A82" s="10" t="s">
        <v>135</v>
      </c>
      <c r="B82" s="11" t="s">
        <v>136</v>
      </c>
      <c r="C82" s="12">
        <v>0</v>
      </c>
      <c r="D82" s="12">
        <v>0</v>
      </c>
      <c r="E82" s="12">
        <v>3567300</v>
      </c>
      <c r="F82" s="12">
        <v>848812.5</v>
      </c>
      <c r="G82" s="12">
        <v>0</v>
      </c>
      <c r="H82" s="12">
        <v>0</v>
      </c>
      <c r="I82" s="12">
        <v>3567300</v>
      </c>
      <c r="J82" s="13">
        <v>848812.5</v>
      </c>
    </row>
    <row r="83" spans="1:10" ht="25.5">
      <c r="A83" s="6" t="s">
        <v>394</v>
      </c>
      <c r="B83" s="7" t="s">
        <v>137</v>
      </c>
      <c r="C83" s="8">
        <v>0</v>
      </c>
      <c r="D83" s="8">
        <v>0</v>
      </c>
      <c r="E83" s="8">
        <v>0</v>
      </c>
      <c r="F83" s="8">
        <v>0</v>
      </c>
      <c r="G83" s="8">
        <v>3320800</v>
      </c>
      <c r="H83" s="8">
        <v>837192.51</v>
      </c>
      <c r="I83" s="8">
        <v>3320800</v>
      </c>
      <c r="J83" s="9">
        <v>837192.51</v>
      </c>
    </row>
    <row r="84" spans="1:10" ht="25.5" outlineLevel="1">
      <c r="A84" s="10" t="s">
        <v>138</v>
      </c>
      <c r="B84" s="11" t="s">
        <v>139</v>
      </c>
      <c r="C84" s="12">
        <v>0</v>
      </c>
      <c r="D84" s="12">
        <v>0</v>
      </c>
      <c r="E84" s="12">
        <v>0</v>
      </c>
      <c r="F84" s="12">
        <v>0</v>
      </c>
      <c r="G84" s="12">
        <v>3320800</v>
      </c>
      <c r="H84" s="12">
        <v>837192.51</v>
      </c>
      <c r="I84" s="12">
        <v>3320800</v>
      </c>
      <c r="J84" s="13">
        <v>837192.51</v>
      </c>
    </row>
    <row r="85" spans="1:10" ht="25.5">
      <c r="A85" s="6" t="s">
        <v>395</v>
      </c>
      <c r="B85" s="7" t="s">
        <v>140</v>
      </c>
      <c r="C85" s="8">
        <v>0</v>
      </c>
      <c r="D85" s="8">
        <v>0</v>
      </c>
      <c r="E85" s="8">
        <v>1142800</v>
      </c>
      <c r="F85" s="8">
        <v>86079.01</v>
      </c>
      <c r="G85" s="12">
        <v>0</v>
      </c>
      <c r="H85" s="12">
        <v>0</v>
      </c>
      <c r="I85" s="8">
        <v>1142800</v>
      </c>
      <c r="J85" s="9">
        <v>86079.01</v>
      </c>
    </row>
    <row r="86" spans="1:10" ht="25.5" outlineLevel="1">
      <c r="A86" s="10" t="s">
        <v>141</v>
      </c>
      <c r="B86" s="11" t="s">
        <v>142</v>
      </c>
      <c r="C86" s="12">
        <v>0</v>
      </c>
      <c r="D86" s="12">
        <v>0</v>
      </c>
      <c r="E86" s="12">
        <v>1142800</v>
      </c>
      <c r="F86" s="12">
        <v>86079.01</v>
      </c>
      <c r="G86" s="12">
        <v>0</v>
      </c>
      <c r="H86" s="12">
        <v>0</v>
      </c>
      <c r="I86" s="12">
        <v>1142800</v>
      </c>
      <c r="J86" s="13">
        <v>86079.01</v>
      </c>
    </row>
    <row r="87" spans="1:10">
      <c r="A87" s="3" t="s">
        <v>396</v>
      </c>
      <c r="B87" s="4" t="s">
        <v>143</v>
      </c>
      <c r="C87" s="5">
        <f>C88+C91+C93+C95+C99+C103+C105</f>
        <v>2615100</v>
      </c>
      <c r="D87" s="5">
        <f t="shared" ref="D87:J87" si="14">D88+D91+D93+D95+D99+D103+D105</f>
        <v>50000</v>
      </c>
      <c r="E87" s="5">
        <f t="shared" si="14"/>
        <v>9258210.0999999996</v>
      </c>
      <c r="F87" s="5">
        <f t="shared" si="14"/>
        <v>25000</v>
      </c>
      <c r="G87" s="5">
        <f t="shared" si="14"/>
        <v>74202184.040000007</v>
      </c>
      <c r="H87" s="5">
        <f t="shared" si="14"/>
        <v>17414387.300000001</v>
      </c>
      <c r="I87" s="5">
        <f t="shared" si="14"/>
        <v>86075494.139999986</v>
      </c>
      <c r="J87" s="5">
        <f t="shared" si="14"/>
        <v>17489387.300000001</v>
      </c>
    </row>
    <row r="88" spans="1:10">
      <c r="A88" s="6" t="s">
        <v>397</v>
      </c>
      <c r="B88" s="7" t="s">
        <v>144</v>
      </c>
      <c r="C88" s="8">
        <f>C89+C90</f>
        <v>2615100</v>
      </c>
      <c r="D88" s="8">
        <f t="shared" ref="D88:J88" si="15">D89+D90</f>
        <v>50000</v>
      </c>
      <c r="E88" s="8">
        <f t="shared" si="15"/>
        <v>50910.1</v>
      </c>
      <c r="F88" s="8">
        <f t="shared" si="15"/>
        <v>25000</v>
      </c>
      <c r="G88" s="8">
        <f t="shared" si="15"/>
        <v>50921.21</v>
      </c>
      <c r="H88" s="8">
        <f t="shared" si="15"/>
        <v>10000</v>
      </c>
      <c r="I88" s="8">
        <f t="shared" si="15"/>
        <v>2716931.31</v>
      </c>
      <c r="J88" s="8">
        <f t="shared" si="15"/>
        <v>85000</v>
      </c>
    </row>
    <row r="89" spans="1:10" ht="38.25" outlineLevel="1">
      <c r="A89" s="10" t="s">
        <v>145</v>
      </c>
      <c r="B89" s="11" t="s">
        <v>146</v>
      </c>
      <c r="C89" s="12">
        <v>50000</v>
      </c>
      <c r="D89" s="12">
        <v>50000</v>
      </c>
      <c r="E89" s="12">
        <v>25000</v>
      </c>
      <c r="F89" s="12">
        <v>25000</v>
      </c>
      <c r="G89" s="12">
        <v>25000</v>
      </c>
      <c r="H89" s="12">
        <v>10000</v>
      </c>
      <c r="I89" s="12">
        <v>100000</v>
      </c>
      <c r="J89" s="13">
        <v>85000</v>
      </c>
    </row>
    <row r="90" spans="1:10" ht="25.5" outlineLevel="1">
      <c r="A90" s="10" t="s">
        <v>147</v>
      </c>
      <c r="B90" s="11" t="s">
        <v>148</v>
      </c>
      <c r="C90" s="12">
        <v>2565100</v>
      </c>
      <c r="D90" s="12">
        <v>0</v>
      </c>
      <c r="E90" s="12">
        <v>25910.1</v>
      </c>
      <c r="F90" s="12">
        <v>0</v>
      </c>
      <c r="G90" s="12">
        <v>25921.21</v>
      </c>
      <c r="H90" s="12">
        <v>0</v>
      </c>
      <c r="I90" s="12">
        <v>2616931.31</v>
      </c>
      <c r="J90" s="13">
        <v>0</v>
      </c>
    </row>
    <row r="91" spans="1:10" ht="38.25">
      <c r="A91" s="6" t="s">
        <v>398</v>
      </c>
      <c r="B91" s="7" t="s">
        <v>149</v>
      </c>
      <c r="C91" s="8">
        <v>0</v>
      </c>
      <c r="D91" s="8">
        <v>0</v>
      </c>
      <c r="E91" s="8">
        <v>0</v>
      </c>
      <c r="F91" s="8">
        <v>0</v>
      </c>
      <c r="G91" s="8">
        <v>3880800</v>
      </c>
      <c r="H91" s="8">
        <v>0</v>
      </c>
      <c r="I91" s="8">
        <v>3880800</v>
      </c>
      <c r="J91" s="9">
        <v>0</v>
      </c>
    </row>
    <row r="92" spans="1:10" outlineLevel="1">
      <c r="A92" s="10" t="s">
        <v>150</v>
      </c>
      <c r="B92" s="11" t="s">
        <v>151</v>
      </c>
      <c r="C92" s="12">
        <v>0</v>
      </c>
      <c r="D92" s="12">
        <v>0</v>
      </c>
      <c r="E92" s="12">
        <v>0</v>
      </c>
      <c r="F92" s="12">
        <v>0</v>
      </c>
      <c r="G92" s="12">
        <v>3880800</v>
      </c>
      <c r="H92" s="12">
        <v>0</v>
      </c>
      <c r="I92" s="12">
        <v>3880800</v>
      </c>
      <c r="J92" s="13">
        <v>0</v>
      </c>
    </row>
    <row r="93" spans="1:10">
      <c r="A93" s="6" t="s">
        <v>399</v>
      </c>
      <c r="B93" s="7" t="s">
        <v>152</v>
      </c>
      <c r="C93" s="8">
        <v>0</v>
      </c>
      <c r="D93" s="8">
        <v>0</v>
      </c>
      <c r="E93" s="8">
        <v>0</v>
      </c>
      <c r="F93" s="8">
        <v>0</v>
      </c>
      <c r="G93" s="8">
        <v>37326297.829999998</v>
      </c>
      <c r="H93" s="8">
        <v>8256005.8600000003</v>
      </c>
      <c r="I93" s="8">
        <v>37326297.829999998</v>
      </c>
      <c r="J93" s="9">
        <v>8256005.8600000003</v>
      </c>
    </row>
    <row r="94" spans="1:10" ht="25.5" outlineLevel="1">
      <c r="A94" s="10" t="s">
        <v>153</v>
      </c>
      <c r="B94" s="11" t="s">
        <v>154</v>
      </c>
      <c r="C94" s="12">
        <v>0</v>
      </c>
      <c r="D94" s="12">
        <v>0</v>
      </c>
      <c r="E94" s="12">
        <v>0</v>
      </c>
      <c r="F94" s="12">
        <v>0</v>
      </c>
      <c r="G94" s="12">
        <v>37326297.829999998</v>
      </c>
      <c r="H94" s="12">
        <v>8256005.8600000003</v>
      </c>
      <c r="I94" s="12">
        <v>37326297.829999998</v>
      </c>
      <c r="J94" s="13">
        <v>8256005.8600000003</v>
      </c>
    </row>
    <row r="95" spans="1:10">
      <c r="A95" s="6" t="s">
        <v>400</v>
      </c>
      <c r="B95" s="7" t="s">
        <v>155</v>
      </c>
      <c r="C95" s="8">
        <f>C96+C97+C98</f>
        <v>0</v>
      </c>
      <c r="D95" s="8">
        <f t="shared" ref="D95:J95" si="16">D96+D97+D98</f>
        <v>0</v>
      </c>
      <c r="E95" s="8">
        <f t="shared" si="16"/>
        <v>0</v>
      </c>
      <c r="F95" s="8">
        <f t="shared" si="16"/>
        <v>0</v>
      </c>
      <c r="G95" s="8">
        <f t="shared" si="16"/>
        <v>28992203.710000001</v>
      </c>
      <c r="H95" s="8">
        <f t="shared" si="16"/>
        <v>8660529.0899999999</v>
      </c>
      <c r="I95" s="8">
        <f t="shared" si="16"/>
        <v>28992203.710000001</v>
      </c>
      <c r="J95" s="8">
        <f t="shared" si="16"/>
        <v>8660529.0899999999</v>
      </c>
    </row>
    <row r="96" spans="1:10" outlineLevel="1">
      <c r="A96" s="10" t="s">
        <v>156</v>
      </c>
      <c r="B96" s="11" t="s">
        <v>157</v>
      </c>
      <c r="C96" s="12">
        <v>0</v>
      </c>
      <c r="D96" s="12">
        <v>0</v>
      </c>
      <c r="E96" s="12">
        <v>0</v>
      </c>
      <c r="F96" s="12">
        <v>0</v>
      </c>
      <c r="G96" s="12">
        <v>5028300</v>
      </c>
      <c r="H96" s="12">
        <v>1235880.8500000001</v>
      </c>
      <c r="I96" s="12">
        <v>5028300</v>
      </c>
      <c r="J96" s="13">
        <v>1235880.8500000001</v>
      </c>
    </row>
    <row r="97" spans="1:10" outlineLevel="1">
      <c r="A97" s="10" t="s">
        <v>158</v>
      </c>
      <c r="B97" s="11" t="s">
        <v>159</v>
      </c>
      <c r="C97" s="12">
        <v>0</v>
      </c>
      <c r="D97" s="12">
        <v>0</v>
      </c>
      <c r="E97" s="12">
        <v>0</v>
      </c>
      <c r="F97" s="12">
        <v>0</v>
      </c>
      <c r="G97" s="12">
        <v>15033286.710000001</v>
      </c>
      <c r="H97" s="12">
        <v>4318159.24</v>
      </c>
      <c r="I97" s="12">
        <v>15033286.710000001</v>
      </c>
      <c r="J97" s="13">
        <v>4318159.24</v>
      </c>
    </row>
    <row r="98" spans="1:10" outlineLevel="1">
      <c r="A98" s="10" t="s">
        <v>160</v>
      </c>
      <c r="B98" s="11" t="s">
        <v>161</v>
      </c>
      <c r="C98" s="12">
        <v>0</v>
      </c>
      <c r="D98" s="12">
        <v>0</v>
      </c>
      <c r="E98" s="12">
        <v>0</v>
      </c>
      <c r="F98" s="12">
        <v>0</v>
      </c>
      <c r="G98" s="12">
        <v>8930617</v>
      </c>
      <c r="H98" s="12">
        <v>3106489</v>
      </c>
      <c r="I98" s="12">
        <v>8930617</v>
      </c>
      <c r="J98" s="13">
        <v>3106489</v>
      </c>
    </row>
    <row r="99" spans="1:10" ht="25.5">
      <c r="A99" s="6" t="s">
        <v>401</v>
      </c>
      <c r="B99" s="7" t="s">
        <v>162</v>
      </c>
      <c r="C99" s="8">
        <f>C100+C101+C102</f>
        <v>0</v>
      </c>
      <c r="D99" s="8">
        <f t="shared" ref="D99:J99" si="17">D100+D101+D102</f>
        <v>0</v>
      </c>
      <c r="E99" s="8">
        <f t="shared" si="17"/>
        <v>9207300</v>
      </c>
      <c r="F99" s="8">
        <f t="shared" si="17"/>
        <v>0</v>
      </c>
      <c r="G99" s="8">
        <f t="shared" si="17"/>
        <v>397961.29</v>
      </c>
      <c r="H99" s="8">
        <f t="shared" si="17"/>
        <v>0</v>
      </c>
      <c r="I99" s="8">
        <f t="shared" si="17"/>
        <v>9605261.2899999991</v>
      </c>
      <c r="J99" s="8">
        <f t="shared" si="17"/>
        <v>0</v>
      </c>
    </row>
    <row r="100" spans="1:10" ht="51" outlineLevel="1">
      <c r="A100" s="10" t="s">
        <v>163</v>
      </c>
      <c r="B100" s="11" t="s">
        <v>164</v>
      </c>
      <c r="C100" s="12">
        <v>0</v>
      </c>
      <c r="D100" s="12">
        <v>0</v>
      </c>
      <c r="E100" s="12">
        <v>5138400</v>
      </c>
      <c r="F100" s="12">
        <v>0</v>
      </c>
      <c r="G100" s="12">
        <v>386761.29</v>
      </c>
      <c r="H100" s="12">
        <v>0</v>
      </c>
      <c r="I100" s="12">
        <v>5525161.29</v>
      </c>
      <c r="J100" s="13">
        <v>0</v>
      </c>
    </row>
    <row r="101" spans="1:10" outlineLevel="1">
      <c r="A101" s="10" t="s">
        <v>165</v>
      </c>
      <c r="B101" s="11" t="s">
        <v>166</v>
      </c>
      <c r="C101" s="12">
        <v>0</v>
      </c>
      <c r="D101" s="12">
        <v>0</v>
      </c>
      <c r="E101" s="12">
        <v>148800</v>
      </c>
      <c r="F101" s="12">
        <v>0</v>
      </c>
      <c r="G101" s="12">
        <v>11200</v>
      </c>
      <c r="H101" s="12">
        <v>0</v>
      </c>
      <c r="I101" s="12">
        <v>160000</v>
      </c>
      <c r="J101" s="13">
        <v>0</v>
      </c>
    </row>
    <row r="102" spans="1:10" ht="25.5" outlineLevel="1">
      <c r="A102" s="10" t="s">
        <v>167</v>
      </c>
      <c r="B102" s="11" t="s">
        <v>168</v>
      </c>
      <c r="C102" s="12">
        <v>0</v>
      </c>
      <c r="D102" s="12">
        <v>0</v>
      </c>
      <c r="E102" s="12">
        <v>3920100</v>
      </c>
      <c r="F102" s="12">
        <v>0</v>
      </c>
      <c r="G102" s="12">
        <v>0</v>
      </c>
      <c r="H102" s="12">
        <v>0</v>
      </c>
      <c r="I102" s="12">
        <v>3920100</v>
      </c>
      <c r="J102" s="13">
        <v>0</v>
      </c>
    </row>
    <row r="103" spans="1:10" ht="38.25">
      <c r="A103" s="6" t="s">
        <v>402</v>
      </c>
      <c r="B103" s="7" t="s">
        <v>169</v>
      </c>
      <c r="C103" s="8">
        <v>0</v>
      </c>
      <c r="D103" s="8">
        <v>0</v>
      </c>
      <c r="E103" s="8">
        <v>0</v>
      </c>
      <c r="F103" s="8">
        <v>0</v>
      </c>
      <c r="G103" s="8">
        <v>395000</v>
      </c>
      <c r="H103" s="8">
        <v>76504</v>
      </c>
      <c r="I103" s="8">
        <v>395000</v>
      </c>
      <c r="J103" s="9">
        <v>76504</v>
      </c>
    </row>
    <row r="104" spans="1:10" ht="25.5" outlineLevel="1">
      <c r="A104" s="10" t="s">
        <v>170</v>
      </c>
      <c r="B104" s="11" t="s">
        <v>171</v>
      </c>
      <c r="C104" s="12">
        <v>0</v>
      </c>
      <c r="D104" s="12">
        <v>0</v>
      </c>
      <c r="E104" s="12">
        <v>0</v>
      </c>
      <c r="F104" s="12">
        <v>0</v>
      </c>
      <c r="G104" s="12">
        <v>395000</v>
      </c>
      <c r="H104" s="12">
        <v>76504</v>
      </c>
      <c r="I104" s="12">
        <v>395000</v>
      </c>
      <c r="J104" s="13">
        <v>76504</v>
      </c>
    </row>
    <row r="105" spans="1:10" ht="25.5">
      <c r="A105" s="6" t="s">
        <v>403</v>
      </c>
      <c r="B105" s="7" t="s">
        <v>172</v>
      </c>
      <c r="C105" s="8">
        <v>0</v>
      </c>
      <c r="D105" s="8">
        <v>0</v>
      </c>
      <c r="E105" s="8">
        <v>0</v>
      </c>
      <c r="F105" s="8">
        <v>0</v>
      </c>
      <c r="G105" s="8">
        <v>3159000</v>
      </c>
      <c r="H105" s="8">
        <v>411348.35</v>
      </c>
      <c r="I105" s="8">
        <v>3159000</v>
      </c>
      <c r="J105" s="9">
        <v>411348.35</v>
      </c>
    </row>
    <row r="106" spans="1:10" outlineLevel="1">
      <c r="A106" s="10" t="s">
        <v>173</v>
      </c>
      <c r="B106" s="11" t="s">
        <v>174</v>
      </c>
      <c r="C106" s="12">
        <v>0</v>
      </c>
      <c r="D106" s="12">
        <v>0</v>
      </c>
      <c r="E106" s="12">
        <v>0</v>
      </c>
      <c r="F106" s="12">
        <v>0</v>
      </c>
      <c r="G106" s="12">
        <v>3159000</v>
      </c>
      <c r="H106" s="12">
        <v>411348.35</v>
      </c>
      <c r="I106" s="12">
        <v>3159000</v>
      </c>
      <c r="J106" s="13">
        <v>411348.35</v>
      </c>
    </row>
    <row r="107" spans="1:10" ht="30">
      <c r="A107" s="3" t="s">
        <v>404</v>
      </c>
      <c r="B107" s="4" t="s">
        <v>175</v>
      </c>
      <c r="C107" s="5">
        <f>C108+C111+C113</f>
        <v>0</v>
      </c>
      <c r="D107" s="5">
        <f t="shared" ref="D107:J107" si="18">D108+D111+D113</f>
        <v>0</v>
      </c>
      <c r="E107" s="5">
        <f t="shared" si="18"/>
        <v>70184500</v>
      </c>
      <c r="F107" s="5">
        <f t="shared" si="18"/>
        <v>0</v>
      </c>
      <c r="G107" s="5">
        <f t="shared" si="18"/>
        <v>72865600</v>
      </c>
      <c r="H107" s="5">
        <f t="shared" si="18"/>
        <v>13223654</v>
      </c>
      <c r="I107" s="5">
        <f t="shared" si="18"/>
        <v>143050100</v>
      </c>
      <c r="J107" s="5">
        <f t="shared" si="18"/>
        <v>13223654</v>
      </c>
    </row>
    <row r="108" spans="1:10" ht="25.5">
      <c r="A108" s="6" t="s">
        <v>405</v>
      </c>
      <c r="B108" s="7" t="s">
        <v>176</v>
      </c>
      <c r="C108" s="8">
        <f>C109+C110</f>
        <v>0</v>
      </c>
      <c r="D108" s="8">
        <f t="shared" ref="D108:J108" si="19">D109+D110</f>
        <v>0</v>
      </c>
      <c r="E108" s="8">
        <f t="shared" si="19"/>
        <v>70184500</v>
      </c>
      <c r="F108" s="8">
        <f t="shared" si="19"/>
        <v>0</v>
      </c>
      <c r="G108" s="8">
        <f t="shared" si="19"/>
        <v>6792000</v>
      </c>
      <c r="H108" s="8">
        <f t="shared" si="19"/>
        <v>0</v>
      </c>
      <c r="I108" s="8">
        <f t="shared" si="19"/>
        <v>76976500</v>
      </c>
      <c r="J108" s="8">
        <f t="shared" si="19"/>
        <v>0</v>
      </c>
    </row>
    <row r="109" spans="1:10" outlineLevel="1">
      <c r="A109" s="10" t="s">
        <v>177</v>
      </c>
      <c r="B109" s="11" t="s">
        <v>178</v>
      </c>
      <c r="C109" s="12">
        <v>0</v>
      </c>
      <c r="D109" s="12">
        <v>0</v>
      </c>
      <c r="E109" s="12">
        <v>0</v>
      </c>
      <c r="F109" s="12">
        <v>0</v>
      </c>
      <c r="G109" s="12">
        <v>1509300</v>
      </c>
      <c r="H109" s="12">
        <v>0</v>
      </c>
      <c r="I109" s="12">
        <v>1509300</v>
      </c>
      <c r="J109" s="13">
        <v>0</v>
      </c>
    </row>
    <row r="110" spans="1:10" ht="25.5" outlineLevel="1">
      <c r="A110" s="10" t="s">
        <v>179</v>
      </c>
      <c r="B110" s="11" t="s">
        <v>180</v>
      </c>
      <c r="C110" s="12">
        <v>0</v>
      </c>
      <c r="D110" s="12">
        <v>0</v>
      </c>
      <c r="E110" s="22">
        <v>70184500</v>
      </c>
      <c r="F110" s="12">
        <v>0</v>
      </c>
      <c r="G110" s="22">
        <v>5282700</v>
      </c>
      <c r="H110" s="12">
        <v>0</v>
      </c>
      <c r="I110" s="12">
        <v>75467200</v>
      </c>
      <c r="J110" s="13">
        <v>0</v>
      </c>
    </row>
    <row r="111" spans="1:10" ht="25.5">
      <c r="A111" s="6" t="s">
        <v>406</v>
      </c>
      <c r="B111" s="7" t="s">
        <v>181</v>
      </c>
      <c r="C111" s="8">
        <v>0</v>
      </c>
      <c r="D111" s="8">
        <v>0</v>
      </c>
      <c r="E111" s="8">
        <v>0</v>
      </c>
      <c r="F111" s="8">
        <v>0</v>
      </c>
      <c r="G111" s="8">
        <v>64328600</v>
      </c>
      <c r="H111" s="8">
        <v>12801807</v>
      </c>
      <c r="I111" s="8">
        <v>64328600</v>
      </c>
      <c r="J111" s="9">
        <v>12801807</v>
      </c>
    </row>
    <row r="112" spans="1:10" outlineLevel="1">
      <c r="A112" s="10" t="s">
        <v>182</v>
      </c>
      <c r="B112" s="11" t="s">
        <v>183</v>
      </c>
      <c r="C112" s="12">
        <v>0</v>
      </c>
      <c r="D112" s="12">
        <v>0</v>
      </c>
      <c r="E112" s="12">
        <v>0</v>
      </c>
      <c r="F112" s="12">
        <v>0</v>
      </c>
      <c r="G112" s="12">
        <v>64328600</v>
      </c>
      <c r="H112" s="12">
        <v>12801807</v>
      </c>
      <c r="I112" s="12">
        <v>64328600</v>
      </c>
      <c r="J112" s="13">
        <v>12801807</v>
      </c>
    </row>
    <row r="113" spans="1:10" ht="25.5">
      <c r="A113" s="6" t="s">
        <v>407</v>
      </c>
      <c r="B113" s="7" t="s">
        <v>184</v>
      </c>
      <c r="C113" s="8">
        <v>0</v>
      </c>
      <c r="D113" s="8">
        <v>0</v>
      </c>
      <c r="E113" s="8">
        <v>0</v>
      </c>
      <c r="F113" s="8">
        <v>0</v>
      </c>
      <c r="G113" s="8">
        <v>1745000</v>
      </c>
      <c r="H113" s="8">
        <v>421847</v>
      </c>
      <c r="I113" s="8">
        <v>1745000</v>
      </c>
      <c r="J113" s="9">
        <v>421847</v>
      </c>
    </row>
    <row r="114" spans="1:10" outlineLevel="1">
      <c r="A114" s="10" t="s">
        <v>185</v>
      </c>
      <c r="B114" s="11" t="s">
        <v>186</v>
      </c>
      <c r="C114" s="12">
        <v>0</v>
      </c>
      <c r="D114" s="12">
        <v>0</v>
      </c>
      <c r="E114" s="12">
        <v>0</v>
      </c>
      <c r="F114" s="12">
        <v>0</v>
      </c>
      <c r="G114" s="12">
        <v>1745000</v>
      </c>
      <c r="H114" s="12">
        <v>421847</v>
      </c>
      <c r="I114" s="12">
        <v>1745000</v>
      </c>
      <c r="J114" s="13">
        <v>421847</v>
      </c>
    </row>
    <row r="115" spans="1:10">
      <c r="A115" s="3" t="s">
        <v>408</v>
      </c>
      <c r="B115" s="4" t="s">
        <v>187</v>
      </c>
      <c r="C115" s="5">
        <f>C116+C119</f>
        <v>0</v>
      </c>
      <c r="D115" s="5">
        <f t="shared" ref="D115:J115" si="20">D116+D119</f>
        <v>0</v>
      </c>
      <c r="E115" s="5">
        <f t="shared" si="20"/>
        <v>571500</v>
      </c>
      <c r="F115" s="5">
        <f t="shared" si="20"/>
        <v>35000.5</v>
      </c>
      <c r="G115" s="5">
        <f t="shared" si="20"/>
        <v>1250000</v>
      </c>
      <c r="H115" s="5">
        <f t="shared" si="20"/>
        <v>287870.34000000003</v>
      </c>
      <c r="I115" s="5">
        <f t="shared" si="20"/>
        <v>1821500</v>
      </c>
      <c r="J115" s="5">
        <f t="shared" si="20"/>
        <v>322870.84000000003</v>
      </c>
    </row>
    <row r="116" spans="1:10" ht="25.5">
      <c r="A116" s="6" t="s">
        <v>409</v>
      </c>
      <c r="B116" s="7" t="s">
        <v>188</v>
      </c>
      <c r="C116" s="8">
        <v>0</v>
      </c>
      <c r="D116" s="8">
        <v>0</v>
      </c>
      <c r="E116" s="8">
        <v>0</v>
      </c>
      <c r="F116" s="8">
        <v>0</v>
      </c>
      <c r="G116" s="8">
        <v>1250000</v>
      </c>
      <c r="H116" s="8">
        <v>287870.34000000003</v>
      </c>
      <c r="I116" s="8">
        <v>1250000</v>
      </c>
      <c r="J116" s="9">
        <v>287870.34000000003</v>
      </c>
    </row>
    <row r="117" spans="1:10" ht="25.5" outlineLevel="1">
      <c r="A117" s="10" t="s">
        <v>189</v>
      </c>
      <c r="B117" s="11" t="s">
        <v>190</v>
      </c>
      <c r="C117" s="12">
        <v>0</v>
      </c>
      <c r="D117" s="12">
        <v>0</v>
      </c>
      <c r="E117" s="12">
        <v>0</v>
      </c>
      <c r="F117" s="12">
        <v>0</v>
      </c>
      <c r="G117" s="12">
        <v>650000</v>
      </c>
      <c r="H117" s="12">
        <v>49509.45</v>
      </c>
      <c r="I117" s="12">
        <v>650000</v>
      </c>
      <c r="J117" s="13">
        <v>49509.45</v>
      </c>
    </row>
    <row r="118" spans="1:10" ht="25.5" outlineLevel="1">
      <c r="A118" s="10" t="s">
        <v>191</v>
      </c>
      <c r="B118" s="11" t="s">
        <v>192</v>
      </c>
      <c r="C118" s="12">
        <v>0</v>
      </c>
      <c r="D118" s="12">
        <v>0</v>
      </c>
      <c r="E118" s="12">
        <v>0</v>
      </c>
      <c r="F118" s="12">
        <v>0</v>
      </c>
      <c r="G118" s="12">
        <v>600000</v>
      </c>
      <c r="H118" s="12">
        <v>238360.89</v>
      </c>
      <c r="I118" s="12">
        <v>600000</v>
      </c>
      <c r="J118" s="13">
        <v>238360.89</v>
      </c>
    </row>
    <row r="119" spans="1:10">
      <c r="A119" s="6" t="s">
        <v>410</v>
      </c>
      <c r="B119" s="7" t="s">
        <v>193</v>
      </c>
      <c r="C119" s="8">
        <v>0</v>
      </c>
      <c r="D119" s="8">
        <v>0</v>
      </c>
      <c r="E119" s="8">
        <v>571500</v>
      </c>
      <c r="F119" s="8">
        <v>35000.5</v>
      </c>
      <c r="G119" s="8">
        <v>0</v>
      </c>
      <c r="H119" s="8">
        <v>0</v>
      </c>
      <c r="I119" s="8">
        <v>571500</v>
      </c>
      <c r="J119" s="9">
        <v>35000.5</v>
      </c>
    </row>
    <row r="120" spans="1:10" outlineLevel="1">
      <c r="A120" s="10" t="s">
        <v>194</v>
      </c>
      <c r="B120" s="11" t="s">
        <v>195</v>
      </c>
      <c r="C120" s="12">
        <v>0</v>
      </c>
      <c r="D120" s="12">
        <v>0</v>
      </c>
      <c r="E120" s="12">
        <v>571500</v>
      </c>
      <c r="F120" s="12">
        <v>35000.5</v>
      </c>
      <c r="G120" s="12">
        <v>0</v>
      </c>
      <c r="H120" s="12">
        <v>0</v>
      </c>
      <c r="I120" s="12">
        <v>571500</v>
      </c>
      <c r="J120" s="13">
        <v>35000.5</v>
      </c>
    </row>
    <row r="121" spans="1:10">
      <c r="A121" s="3" t="s">
        <v>411</v>
      </c>
      <c r="B121" s="4" t="s">
        <v>196</v>
      </c>
      <c r="C121" s="5">
        <f>C122+C125+C128+C135+C138+C140+C143+C146+C153</f>
        <v>72768562.319999993</v>
      </c>
      <c r="D121" s="5">
        <f t="shared" ref="D121:J121" si="21">D122+D125+D128+D135+D138+D140+D143+D146+D153</f>
        <v>11902806.439999999</v>
      </c>
      <c r="E121" s="5">
        <f t="shared" si="21"/>
        <v>644693666.07999992</v>
      </c>
      <c r="F121" s="5">
        <f t="shared" si="21"/>
        <v>124326323.2</v>
      </c>
      <c r="G121" s="5">
        <f t="shared" si="21"/>
        <v>155827889.99999997</v>
      </c>
      <c r="H121" s="5">
        <f t="shared" si="21"/>
        <v>29894085.829999998</v>
      </c>
      <c r="I121" s="5">
        <f t="shared" si="21"/>
        <v>873290118.39999998</v>
      </c>
      <c r="J121" s="5">
        <f t="shared" si="21"/>
        <v>166123215.47</v>
      </c>
    </row>
    <row r="122" spans="1:10" ht="25.5">
      <c r="A122" s="6" t="s">
        <v>445</v>
      </c>
      <c r="B122" s="7" t="s">
        <v>197</v>
      </c>
      <c r="C122" s="8">
        <v>4731862.32</v>
      </c>
      <c r="D122" s="8">
        <v>1182936.5</v>
      </c>
      <c r="E122" s="8">
        <v>32803.660000000003</v>
      </c>
      <c r="F122" s="8">
        <v>8200.75</v>
      </c>
      <c r="G122" s="8">
        <v>0</v>
      </c>
      <c r="H122" s="8">
        <v>0</v>
      </c>
      <c r="I122" s="8">
        <v>4764665.9800000004</v>
      </c>
      <c r="J122" s="9">
        <v>1191137.25</v>
      </c>
    </row>
    <row r="123" spans="1:10" ht="89.25" outlineLevel="1">
      <c r="A123" s="10" t="s">
        <v>198</v>
      </c>
      <c r="B123" s="11" t="s">
        <v>199</v>
      </c>
      <c r="C123" s="12">
        <v>1484300</v>
      </c>
      <c r="D123" s="12">
        <v>371070</v>
      </c>
      <c r="E123" s="12">
        <v>0</v>
      </c>
      <c r="F123" s="12">
        <v>0</v>
      </c>
      <c r="G123" s="12">
        <v>0</v>
      </c>
      <c r="H123" s="12">
        <v>0</v>
      </c>
      <c r="I123" s="12">
        <v>1484300</v>
      </c>
      <c r="J123" s="13">
        <v>371070</v>
      </c>
    </row>
    <row r="124" spans="1:10" ht="38.25" outlineLevel="1">
      <c r="A124" s="10" t="s">
        <v>200</v>
      </c>
      <c r="B124" s="11" t="s">
        <v>201</v>
      </c>
      <c r="C124" s="12">
        <v>3247562.32</v>
      </c>
      <c r="D124" s="12">
        <v>811866.5</v>
      </c>
      <c r="E124" s="12">
        <v>32803.660000000003</v>
      </c>
      <c r="F124" s="12">
        <v>8200.75</v>
      </c>
      <c r="G124" s="12">
        <v>0</v>
      </c>
      <c r="H124" s="12">
        <v>0</v>
      </c>
      <c r="I124" s="12">
        <v>3280365.98</v>
      </c>
      <c r="J124" s="13">
        <v>820067.25</v>
      </c>
    </row>
    <row r="125" spans="1:10" ht="25.5">
      <c r="A125" s="6" t="s">
        <v>412</v>
      </c>
      <c r="B125" s="7" t="s">
        <v>202</v>
      </c>
      <c r="C125" s="8">
        <f>C126+C127</f>
        <v>0</v>
      </c>
      <c r="D125" s="8">
        <f t="shared" ref="D125:J125" si="22">D126+D127</f>
        <v>0</v>
      </c>
      <c r="E125" s="8">
        <f t="shared" si="22"/>
        <v>9981600</v>
      </c>
      <c r="F125" s="8">
        <f t="shared" si="22"/>
        <v>0</v>
      </c>
      <c r="G125" s="8">
        <f t="shared" si="22"/>
        <v>12311979.17</v>
      </c>
      <c r="H125" s="8">
        <f t="shared" si="22"/>
        <v>100152.56</v>
      </c>
      <c r="I125" s="8">
        <f t="shared" si="22"/>
        <v>22293579.170000002</v>
      </c>
      <c r="J125" s="8">
        <f t="shared" si="22"/>
        <v>100152.56</v>
      </c>
    </row>
    <row r="126" spans="1:10" ht="25.5" outlineLevel="1">
      <c r="A126" s="10" t="s">
        <v>203</v>
      </c>
      <c r="B126" s="11" t="s">
        <v>204</v>
      </c>
      <c r="C126" s="12">
        <v>0</v>
      </c>
      <c r="D126" s="12">
        <v>0</v>
      </c>
      <c r="E126" s="12">
        <v>0</v>
      </c>
      <c r="F126" s="12">
        <v>0</v>
      </c>
      <c r="G126" s="12">
        <v>12311979.17</v>
      </c>
      <c r="H126" s="12">
        <v>100152.56</v>
      </c>
      <c r="I126" s="12">
        <v>12311979.17</v>
      </c>
      <c r="J126" s="13">
        <v>100152.56</v>
      </c>
    </row>
    <row r="127" spans="1:10" ht="38.25" outlineLevel="1">
      <c r="A127" s="10" t="s">
        <v>205</v>
      </c>
      <c r="B127" s="11" t="s">
        <v>206</v>
      </c>
      <c r="C127" s="12">
        <v>0</v>
      </c>
      <c r="D127" s="12">
        <v>0</v>
      </c>
      <c r="E127" s="12">
        <v>9981600</v>
      </c>
      <c r="F127" s="12">
        <v>0</v>
      </c>
      <c r="G127" s="12">
        <v>0</v>
      </c>
      <c r="H127" s="12">
        <v>0</v>
      </c>
      <c r="I127" s="12">
        <v>9981600</v>
      </c>
      <c r="J127" s="13">
        <v>0</v>
      </c>
    </row>
    <row r="128" spans="1:10" ht="25.5">
      <c r="A128" s="6" t="s">
        <v>413</v>
      </c>
      <c r="B128" s="7" t="s">
        <v>207</v>
      </c>
      <c r="C128" s="8">
        <f>C129+C130+C131+C132+C133+C134</f>
        <v>0</v>
      </c>
      <c r="D128" s="8">
        <f t="shared" ref="D128:J128" si="23">D129+D130+D131+D132+D133+D134</f>
        <v>0</v>
      </c>
      <c r="E128" s="8">
        <f t="shared" si="23"/>
        <v>6827900</v>
      </c>
      <c r="F128" s="8">
        <f t="shared" si="23"/>
        <v>0</v>
      </c>
      <c r="G128" s="8">
        <f t="shared" si="23"/>
        <v>127072788.22999999</v>
      </c>
      <c r="H128" s="8">
        <f t="shared" si="23"/>
        <v>27257201.66</v>
      </c>
      <c r="I128" s="8">
        <f t="shared" si="23"/>
        <v>133900688.22999999</v>
      </c>
      <c r="J128" s="8">
        <f t="shared" si="23"/>
        <v>27257201.66</v>
      </c>
    </row>
    <row r="129" spans="1:10" outlineLevel="1">
      <c r="A129" s="10" t="s">
        <v>208</v>
      </c>
      <c r="B129" s="11" t="s">
        <v>209</v>
      </c>
      <c r="C129" s="12">
        <v>0</v>
      </c>
      <c r="D129" s="12">
        <v>0</v>
      </c>
      <c r="E129" s="12">
        <v>0</v>
      </c>
      <c r="F129" s="12">
        <v>0</v>
      </c>
      <c r="G129" s="12">
        <v>4808567.4000000004</v>
      </c>
      <c r="H129" s="12">
        <v>376342.57</v>
      </c>
      <c r="I129" s="12">
        <v>4808567.4000000004</v>
      </c>
      <c r="J129" s="13">
        <v>376342.57</v>
      </c>
    </row>
    <row r="130" spans="1:10" ht="25.5" outlineLevel="1">
      <c r="A130" s="10" t="s">
        <v>210</v>
      </c>
      <c r="B130" s="11" t="s">
        <v>211</v>
      </c>
      <c r="C130" s="12">
        <v>0</v>
      </c>
      <c r="D130" s="12">
        <v>0</v>
      </c>
      <c r="E130" s="12">
        <v>0</v>
      </c>
      <c r="F130" s="12">
        <v>0</v>
      </c>
      <c r="G130" s="12">
        <v>23270900</v>
      </c>
      <c r="H130" s="12">
        <v>7733696</v>
      </c>
      <c r="I130" s="12">
        <v>23270900</v>
      </c>
      <c r="J130" s="13">
        <v>7733696</v>
      </c>
    </row>
    <row r="131" spans="1:10" ht="25.5" outlineLevel="1">
      <c r="A131" s="10" t="s">
        <v>212</v>
      </c>
      <c r="B131" s="11" t="s">
        <v>213</v>
      </c>
      <c r="C131" s="12">
        <v>0</v>
      </c>
      <c r="D131" s="12">
        <v>0</v>
      </c>
      <c r="E131" s="12">
        <v>0</v>
      </c>
      <c r="F131" s="12">
        <v>0</v>
      </c>
      <c r="G131" s="12">
        <v>48193720.829999998</v>
      </c>
      <c r="H131" s="12">
        <v>11167644</v>
      </c>
      <c r="I131" s="12">
        <v>48193720.829999998</v>
      </c>
      <c r="J131" s="13">
        <v>11167644</v>
      </c>
    </row>
    <row r="132" spans="1:10" ht="25.5" outlineLevel="1">
      <c r="A132" s="10" t="s">
        <v>214</v>
      </c>
      <c r="B132" s="11" t="s">
        <v>215</v>
      </c>
      <c r="C132" s="12">
        <v>0</v>
      </c>
      <c r="D132" s="12">
        <v>0</v>
      </c>
      <c r="E132" s="12">
        <v>0</v>
      </c>
      <c r="F132" s="12">
        <v>0</v>
      </c>
      <c r="G132" s="12">
        <v>39817600</v>
      </c>
      <c r="H132" s="12">
        <v>7852419.0899999999</v>
      </c>
      <c r="I132" s="12">
        <v>39817600</v>
      </c>
      <c r="J132" s="13">
        <v>7852419.0899999999</v>
      </c>
    </row>
    <row r="133" spans="1:10" ht="63.75" outlineLevel="1">
      <c r="A133" s="10" t="s">
        <v>216</v>
      </c>
      <c r="B133" s="11" t="s">
        <v>217</v>
      </c>
      <c r="C133" s="12">
        <v>0</v>
      </c>
      <c r="D133" s="12">
        <v>0</v>
      </c>
      <c r="E133" s="12">
        <v>6827900</v>
      </c>
      <c r="F133" s="12">
        <v>0</v>
      </c>
      <c r="G133" s="12">
        <v>0</v>
      </c>
      <c r="H133" s="12">
        <v>0</v>
      </c>
      <c r="I133" s="12">
        <v>6827900</v>
      </c>
      <c r="J133" s="13">
        <v>0</v>
      </c>
    </row>
    <row r="134" spans="1:10" outlineLevel="1">
      <c r="A134" s="10" t="s">
        <v>218</v>
      </c>
      <c r="B134" s="11" t="s">
        <v>219</v>
      </c>
      <c r="C134" s="12">
        <v>0</v>
      </c>
      <c r="D134" s="12">
        <v>0</v>
      </c>
      <c r="E134" s="12">
        <v>0</v>
      </c>
      <c r="F134" s="12">
        <v>0</v>
      </c>
      <c r="G134" s="12">
        <v>10982000</v>
      </c>
      <c r="H134" s="12">
        <v>127100</v>
      </c>
      <c r="I134" s="12">
        <v>10982000</v>
      </c>
      <c r="J134" s="13">
        <v>127100</v>
      </c>
    </row>
    <row r="135" spans="1:10" ht="51">
      <c r="A135" s="6" t="s">
        <v>414</v>
      </c>
      <c r="B135" s="7" t="s">
        <v>220</v>
      </c>
      <c r="C135" s="8">
        <f>C136+C137</f>
        <v>0</v>
      </c>
      <c r="D135" s="8">
        <f t="shared" ref="D135:J135" si="24">D136+D137</f>
        <v>0</v>
      </c>
      <c r="E135" s="8">
        <f t="shared" si="24"/>
        <v>616493000</v>
      </c>
      <c r="F135" s="8">
        <f t="shared" si="24"/>
        <v>121835150</v>
      </c>
      <c r="G135" s="8">
        <f t="shared" si="24"/>
        <v>0</v>
      </c>
      <c r="H135" s="8">
        <f t="shared" si="24"/>
        <v>0</v>
      </c>
      <c r="I135" s="8">
        <f t="shared" si="24"/>
        <v>616493000</v>
      </c>
      <c r="J135" s="8">
        <f t="shared" si="24"/>
        <v>121835150</v>
      </c>
    </row>
    <row r="136" spans="1:10" ht="38.25" outlineLevel="1">
      <c r="A136" s="10" t="s">
        <v>221</v>
      </c>
      <c r="B136" s="11" t="s">
        <v>222</v>
      </c>
      <c r="C136" s="12">
        <v>0</v>
      </c>
      <c r="D136" s="12">
        <v>0</v>
      </c>
      <c r="E136" s="12">
        <v>177442200</v>
      </c>
      <c r="F136" s="12">
        <v>35179850</v>
      </c>
      <c r="G136" s="12">
        <v>0</v>
      </c>
      <c r="H136" s="12">
        <v>0</v>
      </c>
      <c r="I136" s="12">
        <v>177442200</v>
      </c>
      <c r="J136" s="13">
        <v>35179850</v>
      </c>
    </row>
    <row r="137" spans="1:10" ht="63.75" outlineLevel="1">
      <c r="A137" s="10" t="s">
        <v>223</v>
      </c>
      <c r="B137" s="11" t="s">
        <v>224</v>
      </c>
      <c r="C137" s="12">
        <v>0</v>
      </c>
      <c r="D137" s="12">
        <v>0</v>
      </c>
      <c r="E137" s="12">
        <v>439050800</v>
      </c>
      <c r="F137" s="13">
        <v>86655300</v>
      </c>
      <c r="G137" s="12">
        <v>0</v>
      </c>
      <c r="H137" s="12">
        <v>0</v>
      </c>
      <c r="I137" s="12">
        <v>439050800</v>
      </c>
      <c r="J137" s="13">
        <v>86655300</v>
      </c>
    </row>
    <row r="138" spans="1:10" ht="25.5">
      <c r="A138" s="6" t="s">
        <v>415</v>
      </c>
      <c r="B138" s="7" t="s">
        <v>225</v>
      </c>
      <c r="C138" s="8">
        <v>46872000</v>
      </c>
      <c r="D138" s="8">
        <v>7317240</v>
      </c>
      <c r="E138" s="8">
        <v>0</v>
      </c>
      <c r="F138" s="8">
        <v>0</v>
      </c>
      <c r="G138" s="8">
        <v>0</v>
      </c>
      <c r="H138" s="8">
        <v>0</v>
      </c>
      <c r="I138" s="8">
        <v>46872000</v>
      </c>
      <c r="J138" s="9">
        <v>7317240</v>
      </c>
    </row>
    <row r="139" spans="1:10" ht="76.5" outlineLevel="1">
      <c r="A139" s="10" t="s">
        <v>226</v>
      </c>
      <c r="B139" s="11" t="s">
        <v>227</v>
      </c>
      <c r="C139" s="12">
        <v>46872000</v>
      </c>
      <c r="D139" s="12">
        <v>7317240</v>
      </c>
      <c r="E139" s="12">
        <v>0</v>
      </c>
      <c r="F139" s="12">
        <v>0</v>
      </c>
      <c r="G139" s="12">
        <v>0</v>
      </c>
      <c r="H139" s="12">
        <v>0</v>
      </c>
      <c r="I139" s="12">
        <v>46872000</v>
      </c>
      <c r="J139" s="13">
        <v>7317240</v>
      </c>
    </row>
    <row r="140" spans="1:10" ht="25.5">
      <c r="A140" s="6" t="s">
        <v>416</v>
      </c>
      <c r="B140" s="7" t="s">
        <v>228</v>
      </c>
      <c r="C140" s="8">
        <f>C141+C142</f>
        <v>0</v>
      </c>
      <c r="D140" s="8">
        <f t="shared" ref="D140:J140" si="25">D141+D142</f>
        <v>0</v>
      </c>
      <c r="E140" s="8">
        <f t="shared" si="25"/>
        <v>3672400</v>
      </c>
      <c r="F140" s="8">
        <f t="shared" si="25"/>
        <v>952500</v>
      </c>
      <c r="G140" s="8">
        <f t="shared" si="25"/>
        <v>500000</v>
      </c>
      <c r="H140" s="8">
        <f t="shared" si="25"/>
        <v>0</v>
      </c>
      <c r="I140" s="8">
        <f t="shared" si="25"/>
        <v>4172400</v>
      </c>
      <c r="J140" s="8">
        <f t="shared" si="25"/>
        <v>952500</v>
      </c>
    </row>
    <row r="141" spans="1:10" outlineLevel="1">
      <c r="A141" s="10" t="s">
        <v>118</v>
      </c>
      <c r="B141" s="11" t="s">
        <v>229</v>
      </c>
      <c r="C141" s="12">
        <v>0</v>
      </c>
      <c r="D141" s="12">
        <v>0</v>
      </c>
      <c r="E141" s="12">
        <v>0</v>
      </c>
      <c r="F141" s="12">
        <v>0</v>
      </c>
      <c r="G141" s="12">
        <v>500000</v>
      </c>
      <c r="H141" s="12">
        <v>0</v>
      </c>
      <c r="I141" s="12">
        <v>500000</v>
      </c>
      <c r="J141" s="13">
        <v>0</v>
      </c>
    </row>
    <row r="142" spans="1:10" ht="102" outlineLevel="1">
      <c r="A142" s="10" t="s">
        <v>230</v>
      </c>
      <c r="B142" s="11" t="s">
        <v>231</v>
      </c>
      <c r="C142" s="12">
        <v>0</v>
      </c>
      <c r="D142" s="12">
        <v>0</v>
      </c>
      <c r="E142" s="12">
        <v>3672400</v>
      </c>
      <c r="F142" s="12">
        <v>952500</v>
      </c>
      <c r="G142" s="12">
        <v>0</v>
      </c>
      <c r="H142" s="12">
        <v>0</v>
      </c>
      <c r="I142" s="12">
        <v>3672400</v>
      </c>
      <c r="J142" s="13">
        <v>952500</v>
      </c>
    </row>
    <row r="143" spans="1:10" ht="25.5">
      <c r="A143" s="6" t="s">
        <v>417</v>
      </c>
      <c r="B143" s="7" t="s">
        <v>232</v>
      </c>
      <c r="C143" s="8">
        <f>C144+C145</f>
        <v>0</v>
      </c>
      <c r="D143" s="8">
        <f t="shared" ref="D143:J143" si="26">D144+D145</f>
        <v>0</v>
      </c>
      <c r="E143" s="8">
        <f t="shared" si="26"/>
        <v>0</v>
      </c>
      <c r="F143" s="8">
        <f t="shared" si="26"/>
        <v>0</v>
      </c>
      <c r="G143" s="8">
        <f t="shared" si="26"/>
        <v>3960700</v>
      </c>
      <c r="H143" s="8">
        <f t="shared" si="26"/>
        <v>0</v>
      </c>
      <c r="I143" s="8">
        <f t="shared" si="26"/>
        <v>3960700</v>
      </c>
      <c r="J143" s="8">
        <f t="shared" si="26"/>
        <v>0</v>
      </c>
    </row>
    <row r="144" spans="1:10" outlineLevel="1">
      <c r="A144" s="10" t="s">
        <v>233</v>
      </c>
      <c r="B144" s="11" t="s">
        <v>234</v>
      </c>
      <c r="C144" s="12">
        <v>0</v>
      </c>
      <c r="D144" s="12">
        <v>0</v>
      </c>
      <c r="E144" s="12">
        <v>0</v>
      </c>
      <c r="F144" s="12">
        <v>0</v>
      </c>
      <c r="G144" s="12">
        <v>2208200</v>
      </c>
      <c r="H144" s="12">
        <v>0</v>
      </c>
      <c r="I144" s="12">
        <v>2208200</v>
      </c>
      <c r="J144" s="13">
        <v>0</v>
      </c>
    </row>
    <row r="145" spans="1:10" outlineLevel="1">
      <c r="A145" s="10" t="s">
        <v>235</v>
      </c>
      <c r="B145" s="11" t="s">
        <v>236</v>
      </c>
      <c r="C145" s="12">
        <v>0</v>
      </c>
      <c r="D145" s="12">
        <v>0</v>
      </c>
      <c r="E145" s="12">
        <v>0</v>
      </c>
      <c r="F145" s="12">
        <v>0</v>
      </c>
      <c r="G145" s="12">
        <v>1752500</v>
      </c>
      <c r="H145" s="12">
        <v>0</v>
      </c>
      <c r="I145" s="12">
        <v>1752500</v>
      </c>
      <c r="J145" s="13">
        <v>0</v>
      </c>
    </row>
    <row r="146" spans="1:10">
      <c r="A146" s="6" t="s">
        <v>418</v>
      </c>
      <c r="B146" s="7" t="s">
        <v>237</v>
      </c>
      <c r="C146" s="8">
        <f>C147+C148+C149+C150+C151+C152</f>
        <v>21164700</v>
      </c>
      <c r="D146" s="8">
        <f t="shared" ref="D146:J146" si="27">D147+D148+D149+D150+D151+D152</f>
        <v>3402629.94</v>
      </c>
      <c r="E146" s="8">
        <f t="shared" si="27"/>
        <v>4378262.42</v>
      </c>
      <c r="F146" s="8">
        <f t="shared" si="27"/>
        <v>1186036.18</v>
      </c>
      <c r="G146" s="8">
        <f t="shared" si="27"/>
        <v>6522300</v>
      </c>
      <c r="H146" s="8">
        <f t="shared" si="27"/>
        <v>1921412.68</v>
      </c>
      <c r="I146" s="8">
        <f t="shared" si="27"/>
        <v>32065262.420000002</v>
      </c>
      <c r="J146" s="8">
        <f t="shared" si="27"/>
        <v>6510078.7999999998</v>
      </c>
    </row>
    <row r="147" spans="1:10" ht="63.75" outlineLevel="1">
      <c r="A147" s="10" t="s">
        <v>238</v>
      </c>
      <c r="B147" s="11" t="s">
        <v>239</v>
      </c>
      <c r="C147" s="12">
        <v>0</v>
      </c>
      <c r="D147" s="12">
        <v>0</v>
      </c>
      <c r="E147" s="23">
        <v>1952100</v>
      </c>
      <c r="F147" s="23">
        <v>614887.5</v>
      </c>
      <c r="G147" s="23">
        <v>650700</v>
      </c>
      <c r="H147" s="23">
        <v>204962.5</v>
      </c>
      <c r="I147" s="12">
        <v>2602800</v>
      </c>
      <c r="J147" s="13">
        <v>819850</v>
      </c>
    </row>
    <row r="148" spans="1:10" ht="102" outlineLevel="1">
      <c r="A148" s="10" t="s">
        <v>240</v>
      </c>
      <c r="B148" s="11" t="s">
        <v>241</v>
      </c>
      <c r="C148" s="12">
        <v>0</v>
      </c>
      <c r="D148" s="12">
        <v>0</v>
      </c>
      <c r="E148" s="12">
        <v>2001200</v>
      </c>
      <c r="F148" s="12">
        <v>494150</v>
      </c>
      <c r="G148" s="12">
        <v>0</v>
      </c>
      <c r="H148" s="12">
        <v>0</v>
      </c>
      <c r="I148" s="12">
        <v>2001200</v>
      </c>
      <c r="J148" s="13">
        <v>494150</v>
      </c>
    </row>
    <row r="149" spans="1:10" ht="38.25" outlineLevel="1">
      <c r="A149" s="10" t="s">
        <v>242</v>
      </c>
      <c r="B149" s="11" t="s">
        <v>243</v>
      </c>
      <c r="C149" s="12">
        <v>21164700</v>
      </c>
      <c r="D149" s="12">
        <v>3402629.94</v>
      </c>
      <c r="E149" s="12">
        <v>106862.42</v>
      </c>
      <c r="F149" s="12">
        <v>17185.05</v>
      </c>
      <c r="G149" s="12">
        <v>106900</v>
      </c>
      <c r="H149" s="12">
        <v>17180.18</v>
      </c>
      <c r="I149" s="12">
        <v>21378462.420000002</v>
      </c>
      <c r="J149" s="13">
        <v>3436995.17</v>
      </c>
    </row>
    <row r="150" spans="1:10" ht="25.5" outlineLevel="1">
      <c r="A150" s="10" t="s">
        <v>244</v>
      </c>
      <c r="B150" s="11" t="s">
        <v>245</v>
      </c>
      <c r="C150" s="12">
        <v>0</v>
      </c>
      <c r="D150" s="12">
        <v>0</v>
      </c>
      <c r="E150" s="12">
        <v>0</v>
      </c>
      <c r="F150" s="12">
        <v>0</v>
      </c>
      <c r="G150" s="12">
        <v>2978500</v>
      </c>
      <c r="H150" s="12">
        <v>1251000</v>
      </c>
      <c r="I150" s="12">
        <v>2978500</v>
      </c>
      <c r="J150" s="13">
        <v>1251000</v>
      </c>
    </row>
    <row r="151" spans="1:10" ht="63.75" outlineLevel="1">
      <c r="A151" s="10" t="s">
        <v>246</v>
      </c>
      <c r="B151" s="11" t="s">
        <v>247</v>
      </c>
      <c r="C151" s="12">
        <v>0</v>
      </c>
      <c r="D151" s="12">
        <v>0</v>
      </c>
      <c r="E151" s="12">
        <v>318100</v>
      </c>
      <c r="F151" s="12">
        <v>59813.63</v>
      </c>
      <c r="G151" s="12">
        <v>0</v>
      </c>
      <c r="H151" s="12">
        <v>0</v>
      </c>
      <c r="I151" s="12">
        <v>318100</v>
      </c>
      <c r="J151" s="13">
        <v>59813.63</v>
      </c>
    </row>
    <row r="152" spans="1:10" ht="51" outlineLevel="1">
      <c r="A152" s="10" t="s">
        <v>248</v>
      </c>
      <c r="B152" s="11" t="s">
        <v>249</v>
      </c>
      <c r="C152" s="12">
        <v>0</v>
      </c>
      <c r="D152" s="12">
        <v>0</v>
      </c>
      <c r="E152" s="12">
        <v>0</v>
      </c>
      <c r="F152" s="12">
        <v>0</v>
      </c>
      <c r="G152" s="12">
        <v>2786200</v>
      </c>
      <c r="H152" s="12">
        <v>448270</v>
      </c>
      <c r="I152" s="12">
        <v>2786200</v>
      </c>
      <c r="J152" s="13">
        <v>448270</v>
      </c>
    </row>
    <row r="153" spans="1:10" ht="25.5">
      <c r="A153" s="6" t="s">
        <v>419</v>
      </c>
      <c r="B153" s="7" t="s">
        <v>250</v>
      </c>
      <c r="C153" s="8">
        <f>C154+C155+C156</f>
        <v>0</v>
      </c>
      <c r="D153" s="8">
        <f t="shared" ref="D153:J153" si="28">D154+D155+D156</f>
        <v>0</v>
      </c>
      <c r="E153" s="8">
        <f t="shared" si="28"/>
        <v>3307700</v>
      </c>
      <c r="F153" s="8">
        <f t="shared" si="28"/>
        <v>344436.27</v>
      </c>
      <c r="G153" s="8">
        <f t="shared" si="28"/>
        <v>5460122.5999999996</v>
      </c>
      <c r="H153" s="8">
        <f t="shared" si="28"/>
        <v>615318.93000000005</v>
      </c>
      <c r="I153" s="8">
        <f t="shared" si="28"/>
        <v>8767822.5999999996</v>
      </c>
      <c r="J153" s="8">
        <f t="shared" si="28"/>
        <v>959755.20000000007</v>
      </c>
    </row>
    <row r="154" spans="1:10" ht="38.25" outlineLevel="1">
      <c r="A154" s="10" t="s">
        <v>251</v>
      </c>
      <c r="B154" s="11" t="s">
        <v>252</v>
      </c>
      <c r="C154" s="12">
        <v>0</v>
      </c>
      <c r="D154" s="12">
        <v>0</v>
      </c>
      <c r="E154" s="12">
        <v>750000</v>
      </c>
      <c r="F154" s="12">
        <v>0</v>
      </c>
      <c r="G154" s="12">
        <v>0</v>
      </c>
      <c r="H154" s="12">
        <v>0</v>
      </c>
      <c r="I154" s="12">
        <v>750000</v>
      </c>
      <c r="J154" s="13">
        <v>0</v>
      </c>
    </row>
    <row r="155" spans="1:10" outlineLevel="1">
      <c r="A155" s="10" t="s">
        <v>173</v>
      </c>
      <c r="B155" s="11" t="s">
        <v>253</v>
      </c>
      <c r="C155" s="12">
        <v>0</v>
      </c>
      <c r="D155" s="12">
        <v>0</v>
      </c>
      <c r="E155" s="12">
        <v>0</v>
      </c>
      <c r="F155" s="12">
        <v>0</v>
      </c>
      <c r="G155" s="12">
        <v>5460122.5999999996</v>
      </c>
      <c r="H155" s="12">
        <v>615318.93000000005</v>
      </c>
      <c r="I155" s="12">
        <v>5460122.5999999996</v>
      </c>
      <c r="J155" s="13">
        <v>615318.93000000005</v>
      </c>
    </row>
    <row r="156" spans="1:10" ht="25.5" outlineLevel="1">
      <c r="A156" s="10" t="s">
        <v>141</v>
      </c>
      <c r="B156" s="11" t="s">
        <v>254</v>
      </c>
      <c r="C156" s="12">
        <v>0</v>
      </c>
      <c r="D156" s="12">
        <v>0</v>
      </c>
      <c r="E156" s="12">
        <v>2557700</v>
      </c>
      <c r="F156" s="12">
        <v>344436.27</v>
      </c>
      <c r="G156" s="12">
        <v>0</v>
      </c>
      <c r="H156" s="12">
        <v>0</v>
      </c>
      <c r="I156" s="12">
        <v>2557700</v>
      </c>
      <c r="J156" s="13">
        <v>344436.27</v>
      </c>
    </row>
    <row r="157" spans="1:10" ht="30">
      <c r="A157" s="3" t="s">
        <v>420</v>
      </c>
      <c r="B157" s="4" t="s">
        <v>255</v>
      </c>
      <c r="C157" s="5">
        <f>C158+C161+C165+C171</f>
        <v>0</v>
      </c>
      <c r="D157" s="5">
        <f t="shared" ref="D157:J157" si="29">D158+D161+D165+D171</f>
        <v>0</v>
      </c>
      <c r="E157" s="5">
        <f t="shared" si="29"/>
        <v>6981669.2000000002</v>
      </c>
      <c r="F157" s="5">
        <f t="shared" si="29"/>
        <v>0</v>
      </c>
      <c r="G157" s="5">
        <f t="shared" si="29"/>
        <v>17117120</v>
      </c>
      <c r="H157" s="5">
        <f t="shared" si="29"/>
        <v>1151446.8500000001</v>
      </c>
      <c r="I157" s="5">
        <f t="shared" si="29"/>
        <v>24098789.199999999</v>
      </c>
      <c r="J157" s="5">
        <f t="shared" si="29"/>
        <v>1151446.8500000001</v>
      </c>
    </row>
    <row r="158" spans="1:10" ht="25.5">
      <c r="A158" s="6" t="s">
        <v>421</v>
      </c>
      <c r="B158" s="7" t="s">
        <v>256</v>
      </c>
      <c r="C158" s="8">
        <f>C159+C160</f>
        <v>0</v>
      </c>
      <c r="D158" s="8">
        <f t="shared" ref="D158:J158" si="30">D159+D160</f>
        <v>0</v>
      </c>
      <c r="E158" s="8">
        <f t="shared" si="30"/>
        <v>440000</v>
      </c>
      <c r="F158" s="8">
        <f t="shared" si="30"/>
        <v>0</v>
      </c>
      <c r="G158" s="8">
        <f t="shared" si="30"/>
        <v>1432820</v>
      </c>
      <c r="H158" s="8">
        <f t="shared" si="30"/>
        <v>254818.08</v>
      </c>
      <c r="I158" s="8">
        <f t="shared" si="30"/>
        <v>1872820</v>
      </c>
      <c r="J158" s="8">
        <f t="shared" si="30"/>
        <v>254818.08</v>
      </c>
    </row>
    <row r="159" spans="1:10" ht="51" outlineLevel="1">
      <c r="A159" s="10" t="s">
        <v>257</v>
      </c>
      <c r="B159" s="11" t="s">
        <v>258</v>
      </c>
      <c r="C159" s="12">
        <v>0</v>
      </c>
      <c r="D159" s="12">
        <v>0</v>
      </c>
      <c r="E159" s="12">
        <v>0</v>
      </c>
      <c r="F159" s="12">
        <v>0</v>
      </c>
      <c r="G159" s="12">
        <v>1399700</v>
      </c>
      <c r="H159" s="12">
        <v>254818.08</v>
      </c>
      <c r="I159" s="12">
        <v>1399700</v>
      </c>
      <c r="J159" s="13">
        <v>254818.08</v>
      </c>
    </row>
    <row r="160" spans="1:10" ht="38.25" outlineLevel="1">
      <c r="A160" s="10" t="s">
        <v>259</v>
      </c>
      <c r="B160" s="11" t="s">
        <v>260</v>
      </c>
      <c r="C160" s="12">
        <v>0</v>
      </c>
      <c r="D160" s="12">
        <v>0</v>
      </c>
      <c r="E160" s="12">
        <v>440000</v>
      </c>
      <c r="F160" s="12">
        <v>0</v>
      </c>
      <c r="G160" s="12">
        <v>33120</v>
      </c>
      <c r="H160" s="12">
        <v>0</v>
      </c>
      <c r="I160" s="12">
        <v>473120</v>
      </c>
      <c r="J160" s="13">
        <v>0</v>
      </c>
    </row>
    <row r="161" spans="1:10" ht="63.75">
      <c r="A161" s="6" t="s">
        <v>422</v>
      </c>
      <c r="B161" s="7" t="s">
        <v>261</v>
      </c>
      <c r="C161" s="8">
        <f>C162+C163+C164</f>
        <v>0</v>
      </c>
      <c r="D161" s="8">
        <f t="shared" ref="D161:J161" si="31">D162+D163+D164</f>
        <v>0</v>
      </c>
      <c r="E161" s="8">
        <f t="shared" si="31"/>
        <v>6541669.2000000002</v>
      </c>
      <c r="F161" s="8">
        <f t="shared" si="31"/>
        <v>0</v>
      </c>
      <c r="G161" s="8">
        <f t="shared" si="31"/>
        <v>7056500</v>
      </c>
      <c r="H161" s="8">
        <f t="shared" si="31"/>
        <v>34091.160000000003</v>
      </c>
      <c r="I161" s="8">
        <f t="shared" si="31"/>
        <v>13598169.199999999</v>
      </c>
      <c r="J161" s="8">
        <f t="shared" si="31"/>
        <v>34091.160000000003</v>
      </c>
    </row>
    <row r="162" spans="1:10" ht="51" outlineLevel="1">
      <c r="A162" s="10" t="s">
        <v>262</v>
      </c>
      <c r="B162" s="11" t="s">
        <v>263</v>
      </c>
      <c r="C162" s="12">
        <v>0</v>
      </c>
      <c r="D162" s="12">
        <v>0</v>
      </c>
      <c r="E162" s="12">
        <v>0</v>
      </c>
      <c r="F162" s="12">
        <v>0</v>
      </c>
      <c r="G162" s="12">
        <v>499800</v>
      </c>
      <c r="H162" s="12">
        <v>34091.160000000003</v>
      </c>
      <c r="I162" s="12">
        <v>499800</v>
      </c>
      <c r="J162" s="13">
        <v>34091.160000000003</v>
      </c>
    </row>
    <row r="163" spans="1:10" ht="25.5" outlineLevel="1">
      <c r="A163" s="10" t="s">
        <v>264</v>
      </c>
      <c r="B163" s="11" t="s">
        <v>265</v>
      </c>
      <c r="C163" s="12">
        <v>0</v>
      </c>
      <c r="D163" s="12">
        <v>0</v>
      </c>
      <c r="E163" s="12">
        <v>0</v>
      </c>
      <c r="F163" s="12">
        <v>0</v>
      </c>
      <c r="G163" s="12">
        <v>15000</v>
      </c>
      <c r="H163" s="12">
        <v>0</v>
      </c>
      <c r="I163" s="12">
        <v>15000</v>
      </c>
      <c r="J163" s="13">
        <v>0</v>
      </c>
    </row>
    <row r="164" spans="1:10" ht="38.25" outlineLevel="1">
      <c r="A164" s="10" t="s">
        <v>266</v>
      </c>
      <c r="B164" s="11" t="s">
        <v>267</v>
      </c>
      <c r="C164" s="12">
        <v>0</v>
      </c>
      <c r="D164" s="12">
        <v>0</v>
      </c>
      <c r="E164" s="12">
        <v>6541669.2000000002</v>
      </c>
      <c r="F164" s="12">
        <v>0</v>
      </c>
      <c r="G164" s="12">
        <v>6541700</v>
      </c>
      <c r="H164" s="12">
        <v>0</v>
      </c>
      <c r="I164" s="12">
        <v>13083369.199999999</v>
      </c>
      <c r="J164" s="13">
        <v>0</v>
      </c>
    </row>
    <row r="165" spans="1:10" ht="38.25">
      <c r="A165" s="6" t="s">
        <v>423</v>
      </c>
      <c r="B165" s="7" t="s">
        <v>268</v>
      </c>
      <c r="C165" s="8">
        <v>0</v>
      </c>
      <c r="D165" s="8">
        <v>0</v>
      </c>
      <c r="E165" s="8">
        <v>0</v>
      </c>
      <c r="F165" s="8">
        <v>0</v>
      </c>
      <c r="G165" s="8">
        <v>8422800</v>
      </c>
      <c r="H165" s="8">
        <v>862537.61</v>
      </c>
      <c r="I165" s="8">
        <v>8422800</v>
      </c>
      <c r="J165" s="9">
        <v>862537.61</v>
      </c>
    </row>
    <row r="166" spans="1:10" ht="25.5" outlineLevel="1">
      <c r="A166" s="10" t="s">
        <v>269</v>
      </c>
      <c r="B166" s="11" t="s">
        <v>270</v>
      </c>
      <c r="C166" s="12">
        <v>0</v>
      </c>
      <c r="D166" s="12">
        <v>0</v>
      </c>
      <c r="E166" s="12">
        <v>0</v>
      </c>
      <c r="F166" s="12">
        <v>0</v>
      </c>
      <c r="G166" s="12">
        <v>3931500</v>
      </c>
      <c r="H166" s="12">
        <v>185994.5</v>
      </c>
      <c r="I166" s="12">
        <v>3931500</v>
      </c>
      <c r="J166" s="13">
        <v>185994.5</v>
      </c>
    </row>
    <row r="167" spans="1:10" ht="25.5" outlineLevel="1">
      <c r="A167" s="10" t="s">
        <v>271</v>
      </c>
      <c r="B167" s="11" t="s">
        <v>272</v>
      </c>
      <c r="C167" s="12">
        <v>0</v>
      </c>
      <c r="D167" s="12">
        <v>0</v>
      </c>
      <c r="E167" s="12">
        <v>0</v>
      </c>
      <c r="F167" s="12">
        <v>0</v>
      </c>
      <c r="G167" s="12">
        <v>15000</v>
      </c>
      <c r="H167" s="12">
        <v>0</v>
      </c>
      <c r="I167" s="12">
        <v>15000</v>
      </c>
      <c r="J167" s="13">
        <v>0</v>
      </c>
    </row>
    <row r="168" spans="1:10" ht="38.25" outlineLevel="1">
      <c r="A168" s="10" t="s">
        <v>273</v>
      </c>
      <c r="B168" s="11" t="s">
        <v>274</v>
      </c>
      <c r="C168" s="12">
        <v>0</v>
      </c>
      <c r="D168" s="12">
        <v>0</v>
      </c>
      <c r="E168" s="12">
        <v>0</v>
      </c>
      <c r="F168" s="12">
        <v>0</v>
      </c>
      <c r="G168" s="12">
        <v>80000</v>
      </c>
      <c r="H168" s="12">
        <v>0</v>
      </c>
      <c r="I168" s="12">
        <v>80000</v>
      </c>
      <c r="J168" s="13">
        <v>0</v>
      </c>
    </row>
    <row r="169" spans="1:10" outlineLevel="1">
      <c r="A169" s="10" t="s">
        <v>275</v>
      </c>
      <c r="B169" s="11" t="s">
        <v>276</v>
      </c>
      <c r="C169" s="12">
        <v>0</v>
      </c>
      <c r="D169" s="12">
        <v>0</v>
      </c>
      <c r="E169" s="12">
        <v>0</v>
      </c>
      <c r="F169" s="12">
        <v>0</v>
      </c>
      <c r="G169" s="12">
        <v>20000</v>
      </c>
      <c r="H169" s="12">
        <v>0</v>
      </c>
      <c r="I169" s="12">
        <v>20000</v>
      </c>
      <c r="J169" s="13">
        <v>0</v>
      </c>
    </row>
    <row r="170" spans="1:10" outlineLevel="1">
      <c r="A170" s="10" t="s">
        <v>277</v>
      </c>
      <c r="B170" s="11" t="s">
        <v>278</v>
      </c>
      <c r="C170" s="12">
        <v>0</v>
      </c>
      <c r="D170" s="12">
        <v>0</v>
      </c>
      <c r="E170" s="12">
        <v>0</v>
      </c>
      <c r="F170" s="12">
        <v>0</v>
      </c>
      <c r="G170" s="12">
        <v>4376300</v>
      </c>
      <c r="H170" s="12">
        <v>676543.11</v>
      </c>
      <c r="I170" s="12">
        <v>4376300</v>
      </c>
      <c r="J170" s="13">
        <v>676543.11</v>
      </c>
    </row>
    <row r="171" spans="1:10" ht="25.5">
      <c r="A171" s="6" t="s">
        <v>424</v>
      </c>
      <c r="B171" s="7" t="s">
        <v>279</v>
      </c>
      <c r="C171" s="8">
        <v>0</v>
      </c>
      <c r="D171" s="8">
        <v>0</v>
      </c>
      <c r="E171" s="8">
        <v>0</v>
      </c>
      <c r="F171" s="8">
        <v>0</v>
      </c>
      <c r="G171" s="8">
        <v>205000</v>
      </c>
      <c r="H171" s="8">
        <v>0</v>
      </c>
      <c r="I171" s="8">
        <v>205000</v>
      </c>
      <c r="J171" s="9">
        <v>0</v>
      </c>
    </row>
    <row r="172" spans="1:10" ht="51" outlineLevel="1">
      <c r="A172" s="10" t="s">
        <v>280</v>
      </c>
      <c r="B172" s="11" t="s">
        <v>281</v>
      </c>
      <c r="C172" s="12">
        <v>0</v>
      </c>
      <c r="D172" s="12">
        <v>0</v>
      </c>
      <c r="E172" s="12">
        <v>0</v>
      </c>
      <c r="F172" s="12">
        <v>0</v>
      </c>
      <c r="G172" s="12">
        <v>35000</v>
      </c>
      <c r="H172" s="12">
        <v>0</v>
      </c>
      <c r="I172" s="12">
        <v>35000</v>
      </c>
      <c r="J172" s="13">
        <v>0</v>
      </c>
    </row>
    <row r="173" spans="1:10" ht="38.25" outlineLevel="1">
      <c r="A173" s="10" t="s">
        <v>282</v>
      </c>
      <c r="B173" s="11" t="s">
        <v>283</v>
      </c>
      <c r="C173" s="12">
        <v>0</v>
      </c>
      <c r="D173" s="12">
        <v>0</v>
      </c>
      <c r="E173" s="12">
        <v>0</v>
      </c>
      <c r="F173" s="12">
        <v>0</v>
      </c>
      <c r="G173" s="12">
        <v>30000</v>
      </c>
      <c r="H173" s="12">
        <v>0</v>
      </c>
      <c r="I173" s="12">
        <v>30000</v>
      </c>
      <c r="J173" s="13">
        <v>0</v>
      </c>
    </row>
    <row r="174" spans="1:10" outlineLevel="1">
      <c r="A174" s="10" t="s">
        <v>284</v>
      </c>
      <c r="B174" s="11" t="s">
        <v>285</v>
      </c>
      <c r="C174" s="12">
        <v>0</v>
      </c>
      <c r="D174" s="12">
        <v>0</v>
      </c>
      <c r="E174" s="12">
        <v>0</v>
      </c>
      <c r="F174" s="12">
        <v>0</v>
      </c>
      <c r="G174" s="12">
        <v>140000</v>
      </c>
      <c r="H174" s="12">
        <v>0</v>
      </c>
      <c r="I174" s="12">
        <v>140000</v>
      </c>
      <c r="J174" s="13">
        <v>0</v>
      </c>
    </row>
    <row r="175" spans="1:10" ht="45">
      <c r="A175" s="3" t="s">
        <v>425</v>
      </c>
      <c r="B175" s="4" t="s">
        <v>286</v>
      </c>
      <c r="C175" s="5">
        <f>C176+C178+C180</f>
        <v>345500</v>
      </c>
      <c r="D175" s="5">
        <f t="shared" ref="D175:J175" si="32">D176+D178+D180</f>
        <v>0</v>
      </c>
      <c r="E175" s="5">
        <f t="shared" si="32"/>
        <v>436789.9</v>
      </c>
      <c r="F175" s="5">
        <f t="shared" si="32"/>
        <v>0</v>
      </c>
      <c r="G175" s="5">
        <f t="shared" si="32"/>
        <v>56200</v>
      </c>
      <c r="H175" s="5">
        <f t="shared" si="32"/>
        <v>0</v>
      </c>
      <c r="I175" s="5">
        <f t="shared" si="32"/>
        <v>838489.9</v>
      </c>
      <c r="J175" s="5">
        <f t="shared" si="32"/>
        <v>0</v>
      </c>
    </row>
    <row r="176" spans="1:10" ht="25.5">
      <c r="A176" s="6" t="s">
        <v>426</v>
      </c>
      <c r="B176" s="7" t="s">
        <v>287</v>
      </c>
      <c r="C176" s="8">
        <v>345500</v>
      </c>
      <c r="D176" s="8">
        <v>0</v>
      </c>
      <c r="E176" s="8">
        <v>3489.9</v>
      </c>
      <c r="F176" s="8">
        <v>0</v>
      </c>
      <c r="G176" s="8">
        <v>200</v>
      </c>
      <c r="H176" s="8">
        <v>0</v>
      </c>
      <c r="I176" s="8">
        <v>349189.9</v>
      </c>
      <c r="J176" s="9">
        <v>0</v>
      </c>
    </row>
    <row r="177" spans="1:10" ht="25.5" outlineLevel="1">
      <c r="A177" s="10" t="s">
        <v>288</v>
      </c>
      <c r="B177" s="11" t="s">
        <v>289</v>
      </c>
      <c r="C177" s="12">
        <v>345500</v>
      </c>
      <c r="D177" s="12">
        <v>0</v>
      </c>
      <c r="E177" s="12">
        <v>3489.9</v>
      </c>
      <c r="F177" s="12">
        <v>0</v>
      </c>
      <c r="G177" s="12">
        <v>200</v>
      </c>
      <c r="H177" s="12">
        <v>0</v>
      </c>
      <c r="I177" s="12">
        <v>349189.9</v>
      </c>
      <c r="J177" s="13">
        <v>0</v>
      </c>
    </row>
    <row r="178" spans="1:10" ht="25.5">
      <c r="A178" s="6" t="s">
        <v>427</v>
      </c>
      <c r="B178" s="7" t="s">
        <v>290</v>
      </c>
      <c r="C178" s="8">
        <f>C179</f>
        <v>0</v>
      </c>
      <c r="D178" s="8">
        <f t="shared" ref="D178:J178" si="33">D179</f>
        <v>0</v>
      </c>
      <c r="E178" s="8">
        <f t="shared" si="33"/>
        <v>57200</v>
      </c>
      <c r="F178" s="8">
        <f t="shared" si="33"/>
        <v>0</v>
      </c>
      <c r="G178" s="8">
        <f t="shared" si="33"/>
        <v>0</v>
      </c>
      <c r="H178" s="8">
        <f t="shared" si="33"/>
        <v>0</v>
      </c>
      <c r="I178" s="8">
        <f t="shared" si="33"/>
        <v>57200</v>
      </c>
      <c r="J178" s="8">
        <f t="shared" si="33"/>
        <v>0</v>
      </c>
    </row>
    <row r="179" spans="1:10" ht="38.25" outlineLevel="1">
      <c r="A179" s="10" t="s">
        <v>291</v>
      </c>
      <c r="B179" s="11" t="s">
        <v>292</v>
      </c>
      <c r="C179" s="12">
        <v>0</v>
      </c>
      <c r="D179" s="12">
        <v>0</v>
      </c>
      <c r="E179" s="12">
        <v>57200</v>
      </c>
      <c r="F179" s="12">
        <v>0</v>
      </c>
      <c r="G179" s="12">
        <v>0</v>
      </c>
      <c r="H179" s="12">
        <v>0</v>
      </c>
      <c r="I179" s="12">
        <v>57200</v>
      </c>
      <c r="J179" s="13">
        <v>0</v>
      </c>
    </row>
    <row r="180" spans="1:10" ht="25.5">
      <c r="A180" s="6" t="s">
        <v>428</v>
      </c>
      <c r="B180" s="7" t="s">
        <v>293</v>
      </c>
      <c r="C180" s="8">
        <v>0</v>
      </c>
      <c r="D180" s="8">
        <v>0</v>
      </c>
      <c r="E180" s="8">
        <v>376100</v>
      </c>
      <c r="F180" s="8">
        <v>0</v>
      </c>
      <c r="G180" s="8">
        <v>56000</v>
      </c>
      <c r="H180" s="8">
        <v>0</v>
      </c>
      <c r="I180" s="8">
        <v>432100</v>
      </c>
      <c r="J180" s="9">
        <v>0</v>
      </c>
    </row>
    <row r="181" spans="1:10" outlineLevel="1">
      <c r="A181" s="10" t="s">
        <v>294</v>
      </c>
      <c r="B181" s="11" t="s">
        <v>295</v>
      </c>
      <c r="C181" s="12">
        <v>0</v>
      </c>
      <c r="D181" s="12">
        <v>0</v>
      </c>
      <c r="E181" s="12">
        <v>0</v>
      </c>
      <c r="F181" s="12">
        <v>0</v>
      </c>
      <c r="G181" s="12">
        <v>56000</v>
      </c>
      <c r="H181" s="12">
        <v>0</v>
      </c>
      <c r="I181" s="12">
        <v>56000</v>
      </c>
      <c r="J181" s="13">
        <v>0</v>
      </c>
    </row>
    <row r="182" spans="1:10" ht="51" outlineLevel="1">
      <c r="A182" s="10" t="s">
        <v>296</v>
      </c>
      <c r="B182" s="11" t="s">
        <v>297</v>
      </c>
      <c r="C182" s="12">
        <v>0</v>
      </c>
      <c r="D182" s="12">
        <v>0</v>
      </c>
      <c r="E182" s="12">
        <v>376100</v>
      </c>
      <c r="F182" s="12">
        <v>0</v>
      </c>
      <c r="G182" s="12">
        <v>0</v>
      </c>
      <c r="H182" s="12">
        <v>0</v>
      </c>
      <c r="I182" s="12">
        <v>376100</v>
      </c>
      <c r="J182" s="13">
        <v>0</v>
      </c>
    </row>
    <row r="183" spans="1:10">
      <c r="A183" s="3" t="s">
        <v>429</v>
      </c>
      <c r="B183" s="4" t="s">
        <v>298</v>
      </c>
      <c r="C183" s="5">
        <f>C184+C193</f>
        <v>0</v>
      </c>
      <c r="D183" s="5">
        <f t="shared" ref="D183:J183" si="34">D184+D193</f>
        <v>0</v>
      </c>
      <c r="E183" s="5">
        <f t="shared" si="34"/>
        <v>174680686.92000002</v>
      </c>
      <c r="F183" s="5">
        <f t="shared" si="34"/>
        <v>15173447.379999999</v>
      </c>
      <c r="G183" s="5">
        <f t="shared" si="34"/>
        <v>29442840.07</v>
      </c>
      <c r="H183" s="5">
        <f t="shared" si="34"/>
        <v>6968617.1299999999</v>
      </c>
      <c r="I183" s="5">
        <f t="shared" si="34"/>
        <v>204123526.99000001</v>
      </c>
      <c r="J183" s="5">
        <f t="shared" si="34"/>
        <v>22142064.509999998</v>
      </c>
    </row>
    <row r="184" spans="1:10" ht="25.5">
      <c r="A184" s="6" t="s">
        <v>430</v>
      </c>
      <c r="B184" s="7" t="s">
        <v>299</v>
      </c>
      <c r="C184" s="8">
        <f>C185+C186+C187+C188+C189+C190+C191+C192</f>
        <v>0</v>
      </c>
      <c r="D184" s="8">
        <f t="shared" ref="D184:J184" si="35">D185+D186+D187+D188+D189+D190+D191+D192</f>
        <v>0</v>
      </c>
      <c r="E184" s="8">
        <f t="shared" si="35"/>
        <v>138586099.93000001</v>
      </c>
      <c r="F184" s="8">
        <f t="shared" si="35"/>
        <v>15173447.379999999</v>
      </c>
      <c r="G184" s="8">
        <f t="shared" si="35"/>
        <v>26481060.07</v>
      </c>
      <c r="H184" s="8">
        <f t="shared" si="35"/>
        <v>6968617.1299999999</v>
      </c>
      <c r="I184" s="8">
        <f t="shared" si="35"/>
        <v>165067160</v>
      </c>
      <c r="J184" s="8">
        <f t="shared" si="35"/>
        <v>22142064.509999998</v>
      </c>
    </row>
    <row r="185" spans="1:10" ht="25.5" outlineLevel="1">
      <c r="A185" s="10" t="s">
        <v>300</v>
      </c>
      <c r="B185" s="11" t="s">
        <v>301</v>
      </c>
      <c r="C185" s="12">
        <v>0</v>
      </c>
      <c r="D185" s="12">
        <v>0</v>
      </c>
      <c r="E185" s="12">
        <v>104720900</v>
      </c>
      <c r="F185" s="12">
        <v>7321363.0300000003</v>
      </c>
      <c r="G185" s="12">
        <v>7882300</v>
      </c>
      <c r="H185" s="12">
        <v>551070.39</v>
      </c>
      <c r="I185" s="12">
        <f>C185+E185+G185</f>
        <v>112603200</v>
      </c>
      <c r="J185" s="13">
        <v>7872433.4199999999</v>
      </c>
    </row>
    <row r="186" spans="1:10" ht="38.25" outlineLevel="1">
      <c r="A186" s="10" t="s">
        <v>302</v>
      </c>
      <c r="B186" s="11" t="s">
        <v>303</v>
      </c>
      <c r="C186" s="12">
        <v>0</v>
      </c>
      <c r="D186" s="12">
        <v>0</v>
      </c>
      <c r="E186" s="12">
        <v>0</v>
      </c>
      <c r="F186" s="12">
        <v>0</v>
      </c>
      <c r="G186" s="12">
        <v>4300000</v>
      </c>
      <c r="H186" s="12">
        <v>0</v>
      </c>
      <c r="I186" s="12">
        <v>4300000</v>
      </c>
      <c r="J186" s="13">
        <v>0</v>
      </c>
    </row>
    <row r="187" spans="1:10" ht="38.25" outlineLevel="1">
      <c r="A187" s="10" t="s">
        <v>304</v>
      </c>
      <c r="B187" s="11" t="s">
        <v>305</v>
      </c>
      <c r="C187" s="12">
        <v>0</v>
      </c>
      <c r="D187" s="12">
        <v>0</v>
      </c>
      <c r="E187" s="12">
        <v>6086400</v>
      </c>
      <c r="F187" s="12">
        <v>0</v>
      </c>
      <c r="G187" s="12">
        <v>458200</v>
      </c>
      <c r="H187" s="12">
        <v>0</v>
      </c>
      <c r="I187" s="12">
        <v>6544600</v>
      </c>
      <c r="J187" s="13">
        <v>0</v>
      </c>
    </row>
    <row r="188" spans="1:10" ht="51" outlineLevel="1">
      <c r="A188" s="10" t="s">
        <v>306</v>
      </c>
      <c r="B188" s="11" t="s">
        <v>307</v>
      </c>
      <c r="C188" s="12">
        <v>0</v>
      </c>
      <c r="D188" s="12">
        <v>0</v>
      </c>
      <c r="E188" s="12">
        <v>0</v>
      </c>
      <c r="F188" s="12">
        <v>0</v>
      </c>
      <c r="G188" s="12">
        <v>1131680</v>
      </c>
      <c r="H188" s="12">
        <v>392000</v>
      </c>
      <c r="I188" s="12">
        <v>1131680</v>
      </c>
      <c r="J188" s="13">
        <v>392000</v>
      </c>
    </row>
    <row r="189" spans="1:10" ht="25.5" outlineLevel="1">
      <c r="A189" s="10" t="s">
        <v>308</v>
      </c>
      <c r="B189" s="11" t="s">
        <v>309</v>
      </c>
      <c r="C189" s="12">
        <v>0</v>
      </c>
      <c r="D189" s="12">
        <v>0</v>
      </c>
      <c r="E189" s="12">
        <v>0</v>
      </c>
      <c r="F189" s="12">
        <v>0</v>
      </c>
      <c r="G189" s="12">
        <v>50000</v>
      </c>
      <c r="H189" s="12">
        <v>0</v>
      </c>
      <c r="I189" s="12">
        <v>50000</v>
      </c>
      <c r="J189" s="13">
        <v>0</v>
      </c>
    </row>
    <row r="190" spans="1:10" outlineLevel="1">
      <c r="A190" s="10" t="s">
        <v>310</v>
      </c>
      <c r="B190" s="11" t="s">
        <v>311</v>
      </c>
      <c r="C190" s="12">
        <v>0</v>
      </c>
      <c r="D190" s="12">
        <v>0</v>
      </c>
      <c r="E190" s="12">
        <v>27778799.93</v>
      </c>
      <c r="F190" s="12">
        <v>7852084.3499999996</v>
      </c>
      <c r="G190" s="12">
        <v>2090880.07</v>
      </c>
      <c r="H190" s="12">
        <v>591017.25</v>
      </c>
      <c r="I190" s="12">
        <v>29869680</v>
      </c>
      <c r="J190" s="13">
        <v>8443101.5999999996</v>
      </c>
    </row>
    <row r="191" spans="1:10" ht="25.5" outlineLevel="1">
      <c r="A191" s="10" t="s">
        <v>312</v>
      </c>
      <c r="B191" s="11" t="s">
        <v>313</v>
      </c>
      <c r="C191" s="12">
        <v>0</v>
      </c>
      <c r="D191" s="12">
        <v>0</v>
      </c>
      <c r="E191" s="12">
        <v>0</v>
      </c>
      <c r="F191" s="12">
        <v>0</v>
      </c>
      <c r="G191" s="12">
        <v>9100000</v>
      </c>
      <c r="H191" s="12">
        <v>5376050.6100000003</v>
      </c>
      <c r="I191" s="12">
        <v>9100000</v>
      </c>
      <c r="J191" s="13">
        <v>5376050.6100000003</v>
      </c>
    </row>
    <row r="192" spans="1:10" ht="38.25" outlineLevel="1">
      <c r="A192" s="10" t="s">
        <v>314</v>
      </c>
      <c r="B192" s="11" t="s">
        <v>315</v>
      </c>
      <c r="C192" s="12">
        <v>0</v>
      </c>
      <c r="D192" s="12">
        <v>0</v>
      </c>
      <c r="E192" s="12">
        <v>0</v>
      </c>
      <c r="F192" s="12">
        <v>0</v>
      </c>
      <c r="G192" s="12">
        <v>1468000</v>
      </c>
      <c r="H192" s="12">
        <v>58478.879999999997</v>
      </c>
      <c r="I192" s="12">
        <v>1468000</v>
      </c>
      <c r="J192" s="13">
        <v>58478.879999999997</v>
      </c>
    </row>
    <row r="193" spans="1:10" ht="25.5">
      <c r="A193" s="6" t="s">
        <v>431</v>
      </c>
      <c r="B193" s="7" t="s">
        <v>316</v>
      </c>
      <c r="C193" s="8">
        <f>C194</f>
        <v>0</v>
      </c>
      <c r="D193" s="8">
        <f t="shared" ref="D193:J193" si="36">D194</f>
        <v>0</v>
      </c>
      <c r="E193" s="8">
        <f t="shared" si="36"/>
        <v>36094586.990000002</v>
      </c>
      <c r="F193" s="8">
        <f t="shared" si="36"/>
        <v>0</v>
      </c>
      <c r="G193" s="8">
        <f t="shared" si="36"/>
        <v>2961780</v>
      </c>
      <c r="H193" s="8">
        <f t="shared" si="36"/>
        <v>0</v>
      </c>
      <c r="I193" s="8">
        <f t="shared" si="36"/>
        <v>39056366.990000002</v>
      </c>
      <c r="J193" s="8">
        <f t="shared" si="36"/>
        <v>0</v>
      </c>
    </row>
    <row r="194" spans="1:10" ht="25.5" outlineLevel="1">
      <c r="A194" s="10" t="s">
        <v>317</v>
      </c>
      <c r="B194" s="11" t="s">
        <v>318</v>
      </c>
      <c r="C194" s="12">
        <v>0</v>
      </c>
      <c r="D194" s="12">
        <v>0</v>
      </c>
      <c r="E194" s="12">
        <v>36094586.990000002</v>
      </c>
      <c r="F194" s="12">
        <v>0</v>
      </c>
      <c r="G194" s="12">
        <v>2961780</v>
      </c>
      <c r="H194" s="12">
        <v>0</v>
      </c>
      <c r="I194" s="12">
        <v>39056366.990000002</v>
      </c>
      <c r="J194" s="13">
        <v>0</v>
      </c>
    </row>
    <row r="195" spans="1:10" ht="45">
      <c r="A195" s="3" t="s">
        <v>432</v>
      </c>
      <c r="B195" s="4" t="s">
        <v>319</v>
      </c>
      <c r="C195" s="5">
        <f>C196</f>
        <v>0</v>
      </c>
      <c r="D195" s="5">
        <f t="shared" ref="D195:J195" si="37">D196</f>
        <v>0</v>
      </c>
      <c r="E195" s="5">
        <f t="shared" si="37"/>
        <v>0</v>
      </c>
      <c r="F195" s="5">
        <f t="shared" si="37"/>
        <v>0</v>
      </c>
      <c r="G195" s="5">
        <f t="shared" si="37"/>
        <v>1817400</v>
      </c>
      <c r="H195" s="5">
        <f t="shared" si="37"/>
        <v>0</v>
      </c>
      <c r="I195" s="5">
        <f t="shared" si="37"/>
        <v>1817400</v>
      </c>
      <c r="J195" s="5">
        <f t="shared" si="37"/>
        <v>0</v>
      </c>
    </row>
    <row r="196" spans="1:10" ht="25.5">
      <c r="A196" s="6" t="s">
        <v>433</v>
      </c>
      <c r="B196" s="7" t="s">
        <v>320</v>
      </c>
      <c r="C196" s="8">
        <v>0</v>
      </c>
      <c r="D196" s="8">
        <v>0</v>
      </c>
      <c r="E196" s="8">
        <v>0</v>
      </c>
      <c r="F196" s="8">
        <v>0</v>
      </c>
      <c r="G196" s="8">
        <v>1817400</v>
      </c>
      <c r="H196" s="8">
        <v>0</v>
      </c>
      <c r="I196" s="8">
        <v>1817400</v>
      </c>
      <c r="J196" s="9">
        <v>0</v>
      </c>
    </row>
    <row r="197" spans="1:10" outlineLevel="1">
      <c r="A197" s="10" t="s">
        <v>321</v>
      </c>
      <c r="B197" s="11" t="s">
        <v>322</v>
      </c>
      <c r="C197" s="12">
        <v>0</v>
      </c>
      <c r="D197" s="12">
        <v>0</v>
      </c>
      <c r="E197" s="12">
        <v>0</v>
      </c>
      <c r="F197" s="12">
        <v>0</v>
      </c>
      <c r="G197" s="12">
        <v>17400</v>
      </c>
      <c r="H197" s="12">
        <v>0</v>
      </c>
      <c r="I197" s="12">
        <v>17400</v>
      </c>
      <c r="J197" s="13">
        <v>0</v>
      </c>
    </row>
    <row r="198" spans="1:10" outlineLevel="1">
      <c r="A198" s="10" t="s">
        <v>323</v>
      </c>
      <c r="B198" s="11" t="s">
        <v>324</v>
      </c>
      <c r="C198" s="12">
        <v>0</v>
      </c>
      <c r="D198" s="12">
        <v>0</v>
      </c>
      <c r="E198" s="12">
        <v>0</v>
      </c>
      <c r="F198" s="12">
        <v>0</v>
      </c>
      <c r="G198" s="12">
        <v>1800000</v>
      </c>
      <c r="H198" s="12">
        <v>0</v>
      </c>
      <c r="I198" s="12">
        <v>1800000</v>
      </c>
      <c r="J198" s="13">
        <v>0</v>
      </c>
    </row>
    <row r="199" spans="1:10" ht="30">
      <c r="A199" s="3" t="s">
        <v>434</v>
      </c>
      <c r="B199" s="4" t="s">
        <v>325</v>
      </c>
      <c r="C199" s="5">
        <f>C200+C206+C208</f>
        <v>1256200</v>
      </c>
      <c r="D199" s="5">
        <f t="shared" ref="D199:J199" si="38">D200+D206+D208</f>
        <v>314100</v>
      </c>
      <c r="E199" s="5">
        <f t="shared" si="38"/>
        <v>29799100</v>
      </c>
      <c r="F199" s="5">
        <f t="shared" si="38"/>
        <v>19718629.920000002</v>
      </c>
      <c r="G199" s="5">
        <f t="shared" si="38"/>
        <v>41325547</v>
      </c>
      <c r="H199" s="5">
        <f t="shared" si="38"/>
        <v>6313173.04</v>
      </c>
      <c r="I199" s="5">
        <f t="shared" si="38"/>
        <v>72380847</v>
      </c>
      <c r="J199" s="5">
        <f t="shared" si="38"/>
        <v>26345902.960000001</v>
      </c>
    </row>
    <row r="200" spans="1:10" ht="25.5">
      <c r="A200" s="6" t="s">
        <v>435</v>
      </c>
      <c r="B200" s="7" t="s">
        <v>326</v>
      </c>
      <c r="C200" s="8">
        <f>C201+C202+C203+C204+C205</f>
        <v>1256200</v>
      </c>
      <c r="D200" s="8">
        <f t="shared" ref="D200:J200" si="39">D201+D202+D203+D204+D205</f>
        <v>314100</v>
      </c>
      <c r="E200" s="8">
        <f t="shared" si="39"/>
        <v>29799100</v>
      </c>
      <c r="F200" s="8">
        <f t="shared" si="39"/>
        <v>19718629.920000002</v>
      </c>
      <c r="G200" s="8">
        <f t="shared" si="39"/>
        <v>2394015</v>
      </c>
      <c r="H200" s="8">
        <f t="shared" si="39"/>
        <v>222726.25</v>
      </c>
      <c r="I200" s="8">
        <f t="shared" si="39"/>
        <v>33449315</v>
      </c>
      <c r="J200" s="8">
        <f t="shared" si="39"/>
        <v>20255456.170000002</v>
      </c>
    </row>
    <row r="201" spans="1:10" ht="25.5" outlineLevel="1">
      <c r="A201" s="10" t="s">
        <v>327</v>
      </c>
      <c r="B201" s="11" t="s">
        <v>328</v>
      </c>
      <c r="C201" s="12">
        <v>1256200</v>
      </c>
      <c r="D201" s="12">
        <v>314100</v>
      </c>
      <c r="E201" s="12">
        <v>0</v>
      </c>
      <c r="F201" s="12">
        <v>0</v>
      </c>
      <c r="G201" s="12">
        <v>0</v>
      </c>
      <c r="H201" s="12">
        <v>0</v>
      </c>
      <c r="I201" s="12">
        <v>1256200</v>
      </c>
      <c r="J201" s="13">
        <v>314100</v>
      </c>
    </row>
    <row r="202" spans="1:10" ht="25.5" outlineLevel="1">
      <c r="A202" s="10" t="s">
        <v>329</v>
      </c>
      <c r="B202" s="11" t="s">
        <v>330</v>
      </c>
      <c r="C202" s="12">
        <v>0</v>
      </c>
      <c r="D202" s="12">
        <v>0</v>
      </c>
      <c r="E202" s="12">
        <v>0</v>
      </c>
      <c r="F202" s="12">
        <v>0</v>
      </c>
      <c r="G202" s="12">
        <v>873600</v>
      </c>
      <c r="H202" s="12">
        <v>23548.17</v>
      </c>
      <c r="I202" s="12">
        <v>873600</v>
      </c>
      <c r="J202" s="13">
        <v>23548.17</v>
      </c>
    </row>
    <row r="203" spans="1:10" ht="25.5" outlineLevel="1">
      <c r="A203" s="10" t="s">
        <v>331</v>
      </c>
      <c r="B203" s="11" t="s">
        <v>332</v>
      </c>
      <c r="C203" s="12">
        <v>0</v>
      </c>
      <c r="D203" s="12">
        <v>0</v>
      </c>
      <c r="E203" s="12">
        <v>23056700</v>
      </c>
      <c r="F203" s="12">
        <v>19718629.920000002</v>
      </c>
      <c r="G203" s="12">
        <v>232900</v>
      </c>
      <c r="H203" s="12">
        <v>199178.08</v>
      </c>
      <c r="I203" s="12">
        <v>23289600</v>
      </c>
      <c r="J203" s="13">
        <v>19917808</v>
      </c>
    </row>
    <row r="204" spans="1:10" ht="25.5" outlineLevel="1">
      <c r="A204" s="10" t="s">
        <v>333</v>
      </c>
      <c r="B204" s="11" t="s">
        <v>334</v>
      </c>
      <c r="C204" s="12">
        <v>0</v>
      </c>
      <c r="D204" s="12">
        <v>0</v>
      </c>
      <c r="E204" s="12">
        <v>0</v>
      </c>
      <c r="F204" s="12">
        <v>0</v>
      </c>
      <c r="G204" s="12">
        <v>1287515</v>
      </c>
      <c r="H204" s="12">
        <v>0</v>
      </c>
      <c r="I204" s="12">
        <v>1287515</v>
      </c>
      <c r="J204" s="13">
        <v>0</v>
      </c>
    </row>
    <row r="205" spans="1:10" ht="38.25" outlineLevel="1">
      <c r="A205" s="10" t="s">
        <v>335</v>
      </c>
      <c r="B205" s="11" t="s">
        <v>336</v>
      </c>
      <c r="C205" s="12">
        <v>0</v>
      </c>
      <c r="D205" s="12">
        <v>0</v>
      </c>
      <c r="E205" s="12">
        <v>6742400</v>
      </c>
      <c r="F205" s="12">
        <v>0</v>
      </c>
      <c r="G205" s="12">
        <v>0</v>
      </c>
      <c r="H205" s="12">
        <v>0</v>
      </c>
      <c r="I205" s="12">
        <v>6742400</v>
      </c>
      <c r="J205" s="13">
        <v>0</v>
      </c>
    </row>
    <row r="206" spans="1:10" ht="25.5">
      <c r="A206" s="6" t="s">
        <v>436</v>
      </c>
      <c r="B206" s="7" t="s">
        <v>337</v>
      </c>
      <c r="C206" s="8">
        <v>0</v>
      </c>
      <c r="D206" s="8">
        <v>0</v>
      </c>
      <c r="E206" s="8">
        <v>0</v>
      </c>
      <c r="F206" s="8">
        <v>0</v>
      </c>
      <c r="G206" s="8">
        <v>18900</v>
      </c>
      <c r="H206" s="8">
        <v>0</v>
      </c>
      <c r="I206" s="8">
        <v>18900</v>
      </c>
      <c r="J206" s="9">
        <v>0</v>
      </c>
    </row>
    <row r="207" spans="1:10" outlineLevel="1">
      <c r="A207" s="10" t="s">
        <v>338</v>
      </c>
      <c r="B207" s="11" t="s">
        <v>339</v>
      </c>
      <c r="C207" s="12">
        <v>0</v>
      </c>
      <c r="D207" s="12">
        <v>0</v>
      </c>
      <c r="E207" s="12">
        <v>0</v>
      </c>
      <c r="F207" s="12">
        <v>0</v>
      </c>
      <c r="G207" s="12">
        <v>18900</v>
      </c>
      <c r="H207" s="12">
        <v>0</v>
      </c>
      <c r="I207" s="12">
        <v>18900</v>
      </c>
      <c r="J207" s="13">
        <v>0</v>
      </c>
    </row>
    <row r="208" spans="1:10" ht="38.25">
      <c r="A208" s="6" t="s">
        <v>437</v>
      </c>
      <c r="B208" s="7" t="s">
        <v>340</v>
      </c>
      <c r="C208" s="8">
        <v>0</v>
      </c>
      <c r="D208" s="8">
        <v>0</v>
      </c>
      <c r="E208" s="8">
        <v>0</v>
      </c>
      <c r="F208" s="8">
        <v>0</v>
      </c>
      <c r="G208" s="8">
        <v>38912632</v>
      </c>
      <c r="H208" s="8">
        <v>6090446.79</v>
      </c>
      <c r="I208" s="8">
        <v>38912632</v>
      </c>
      <c r="J208" s="9">
        <v>6090446.79</v>
      </c>
    </row>
    <row r="209" spans="1:10" ht="38.25" outlineLevel="1">
      <c r="A209" s="10" t="s">
        <v>341</v>
      </c>
      <c r="B209" s="11" t="s">
        <v>342</v>
      </c>
      <c r="C209" s="12">
        <v>0</v>
      </c>
      <c r="D209" s="12">
        <v>0</v>
      </c>
      <c r="E209" s="12">
        <v>0</v>
      </c>
      <c r="F209" s="12">
        <v>0</v>
      </c>
      <c r="G209" s="12">
        <v>27766432</v>
      </c>
      <c r="H209" s="12">
        <v>4190704.24</v>
      </c>
      <c r="I209" s="12">
        <v>27766432</v>
      </c>
      <c r="J209" s="13">
        <v>4190704.24</v>
      </c>
    </row>
    <row r="210" spans="1:10" outlineLevel="1">
      <c r="A210" s="10" t="s">
        <v>173</v>
      </c>
      <c r="B210" s="11" t="s">
        <v>343</v>
      </c>
      <c r="C210" s="12">
        <v>0</v>
      </c>
      <c r="D210" s="12">
        <v>0</v>
      </c>
      <c r="E210" s="12">
        <v>0</v>
      </c>
      <c r="F210" s="12">
        <v>0</v>
      </c>
      <c r="G210" s="12">
        <v>11146200</v>
      </c>
      <c r="H210" s="12">
        <v>1899742.55</v>
      </c>
      <c r="I210" s="12">
        <v>11146200</v>
      </c>
      <c r="J210" s="13">
        <v>1899742.55</v>
      </c>
    </row>
    <row r="211" spans="1:10" ht="30">
      <c r="A211" s="3" t="s">
        <v>438</v>
      </c>
      <c r="B211" s="4" t="s">
        <v>344</v>
      </c>
      <c r="C211" s="5">
        <f>C212+C214+C216+C219</f>
        <v>3478000</v>
      </c>
      <c r="D211" s="5">
        <f t="shared" ref="D211:J211" si="40">D212+D214+D216+D219</f>
        <v>830000</v>
      </c>
      <c r="E211" s="5">
        <f t="shared" si="40"/>
        <v>5000000</v>
      </c>
      <c r="F211" s="5">
        <f t="shared" si="40"/>
        <v>0</v>
      </c>
      <c r="G211" s="5">
        <f t="shared" si="40"/>
        <v>138919925</v>
      </c>
      <c r="H211" s="5">
        <f t="shared" si="40"/>
        <v>23104582.25</v>
      </c>
      <c r="I211" s="5">
        <f t="shared" si="40"/>
        <v>147397925</v>
      </c>
      <c r="J211" s="5">
        <f t="shared" si="40"/>
        <v>23934582.25</v>
      </c>
    </row>
    <row r="212" spans="1:10" ht="38.25">
      <c r="A212" s="6" t="s">
        <v>439</v>
      </c>
      <c r="B212" s="7" t="s">
        <v>345</v>
      </c>
      <c r="C212" s="8">
        <v>6600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6600</v>
      </c>
      <c r="J212" s="9">
        <v>0</v>
      </c>
    </row>
    <row r="213" spans="1:10" ht="51" outlineLevel="1">
      <c r="A213" s="10" t="s">
        <v>346</v>
      </c>
      <c r="B213" s="11" t="s">
        <v>347</v>
      </c>
      <c r="C213" s="12">
        <v>6600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6600</v>
      </c>
      <c r="J213" s="13">
        <v>0</v>
      </c>
    </row>
    <row r="214" spans="1:10" ht="51">
      <c r="A214" s="6" t="s">
        <v>440</v>
      </c>
      <c r="B214" s="7" t="s">
        <v>348</v>
      </c>
      <c r="C214" s="8">
        <v>3471400</v>
      </c>
      <c r="D214" s="8">
        <v>830000</v>
      </c>
      <c r="E214" s="8">
        <v>0</v>
      </c>
      <c r="F214" s="8">
        <v>0</v>
      </c>
      <c r="G214" s="8">
        <v>0</v>
      </c>
      <c r="H214" s="8">
        <v>0</v>
      </c>
      <c r="I214" s="8">
        <v>3471400</v>
      </c>
      <c r="J214" s="9">
        <v>830000</v>
      </c>
    </row>
    <row r="215" spans="1:10" ht="76.5" outlineLevel="1">
      <c r="A215" s="10" t="s">
        <v>349</v>
      </c>
      <c r="B215" s="11" t="s">
        <v>350</v>
      </c>
      <c r="C215" s="12">
        <v>3471400</v>
      </c>
      <c r="D215" s="12">
        <v>830000</v>
      </c>
      <c r="E215" s="12">
        <v>0</v>
      </c>
      <c r="F215" s="12">
        <v>0</v>
      </c>
      <c r="G215" s="12">
        <v>0</v>
      </c>
      <c r="H215" s="12">
        <v>0</v>
      </c>
      <c r="I215" s="12">
        <v>3471400</v>
      </c>
      <c r="J215" s="13">
        <v>830000</v>
      </c>
    </row>
    <row r="216" spans="1:10" ht="25.5">
      <c r="A216" s="6" t="s">
        <v>441</v>
      </c>
      <c r="B216" s="7" t="s">
        <v>351</v>
      </c>
      <c r="C216" s="8">
        <v>0</v>
      </c>
      <c r="D216" s="8">
        <v>0</v>
      </c>
      <c r="E216" s="8">
        <v>0</v>
      </c>
      <c r="F216" s="8">
        <v>0</v>
      </c>
      <c r="G216" s="8">
        <v>318140</v>
      </c>
      <c r="H216" s="8">
        <v>223140</v>
      </c>
      <c r="I216" s="8">
        <v>318140</v>
      </c>
      <c r="J216" s="9">
        <v>223140</v>
      </c>
    </row>
    <row r="217" spans="1:10" ht="25.5" outlineLevel="1">
      <c r="A217" s="10" t="s">
        <v>352</v>
      </c>
      <c r="B217" s="11" t="s">
        <v>353</v>
      </c>
      <c r="C217" s="12">
        <v>0</v>
      </c>
      <c r="D217" s="12">
        <v>0</v>
      </c>
      <c r="E217" s="12">
        <v>0</v>
      </c>
      <c r="F217" s="12">
        <v>0</v>
      </c>
      <c r="G217" s="12">
        <v>95000</v>
      </c>
      <c r="H217" s="12">
        <v>0</v>
      </c>
      <c r="I217" s="12">
        <v>95000</v>
      </c>
      <c r="J217" s="13">
        <v>0</v>
      </c>
    </row>
    <row r="218" spans="1:10" outlineLevel="1">
      <c r="A218" s="10" t="s">
        <v>354</v>
      </c>
      <c r="B218" s="11" t="s">
        <v>355</v>
      </c>
      <c r="C218" s="12">
        <v>0</v>
      </c>
      <c r="D218" s="12">
        <v>0</v>
      </c>
      <c r="E218" s="12">
        <v>0</v>
      </c>
      <c r="F218" s="12">
        <v>0</v>
      </c>
      <c r="G218" s="12">
        <v>223140</v>
      </c>
      <c r="H218" s="12">
        <v>223140</v>
      </c>
      <c r="I218" s="12">
        <v>223140</v>
      </c>
      <c r="J218" s="13">
        <v>223140</v>
      </c>
    </row>
    <row r="219" spans="1:10" ht="38.25">
      <c r="A219" s="6" t="s">
        <v>442</v>
      </c>
      <c r="B219" s="7" t="s">
        <v>356</v>
      </c>
      <c r="C219" s="8">
        <f>C220+C221+C222+C223</f>
        <v>0</v>
      </c>
      <c r="D219" s="8">
        <f t="shared" ref="D219:J219" si="41">D220+D221+D222+D223</f>
        <v>0</v>
      </c>
      <c r="E219" s="8">
        <f t="shared" si="41"/>
        <v>5000000</v>
      </c>
      <c r="F219" s="8">
        <f t="shared" si="41"/>
        <v>0</v>
      </c>
      <c r="G219" s="8">
        <f t="shared" si="41"/>
        <v>138601785</v>
      </c>
      <c r="H219" s="8">
        <f t="shared" si="41"/>
        <v>22881442.25</v>
      </c>
      <c r="I219" s="8">
        <f t="shared" si="41"/>
        <v>143601785</v>
      </c>
      <c r="J219" s="8">
        <f t="shared" si="41"/>
        <v>22881442.25</v>
      </c>
    </row>
    <row r="220" spans="1:10" outlineLevel="1">
      <c r="A220" s="10" t="s">
        <v>357</v>
      </c>
      <c r="B220" s="11" t="s">
        <v>358</v>
      </c>
      <c r="C220" s="12">
        <v>0</v>
      </c>
      <c r="D220" s="12">
        <v>0</v>
      </c>
      <c r="E220" s="12">
        <v>0</v>
      </c>
      <c r="F220" s="12">
        <v>0</v>
      </c>
      <c r="G220" s="12">
        <v>54232495</v>
      </c>
      <c r="H220" s="12">
        <v>10123847.720000001</v>
      </c>
      <c r="I220" s="12">
        <v>54232495</v>
      </c>
      <c r="J220" s="13">
        <v>10123847.720000001</v>
      </c>
    </row>
    <row r="221" spans="1:10" outlineLevel="1">
      <c r="A221" s="10" t="s">
        <v>173</v>
      </c>
      <c r="B221" s="11" t="s">
        <v>359</v>
      </c>
      <c r="C221" s="12">
        <v>0</v>
      </c>
      <c r="D221" s="12">
        <v>0</v>
      </c>
      <c r="E221" s="12">
        <v>0</v>
      </c>
      <c r="F221" s="12">
        <v>0</v>
      </c>
      <c r="G221" s="12">
        <v>82556805</v>
      </c>
      <c r="H221" s="12">
        <v>11948109.529999999</v>
      </c>
      <c r="I221" s="12">
        <v>82556805</v>
      </c>
      <c r="J221" s="13">
        <v>11948109.529999999</v>
      </c>
    </row>
    <row r="222" spans="1:10" ht="25.5" outlineLevel="1">
      <c r="A222" s="10" t="s">
        <v>360</v>
      </c>
      <c r="B222" s="11" t="s">
        <v>361</v>
      </c>
      <c r="C222" s="12">
        <v>0</v>
      </c>
      <c r="D222" s="12">
        <v>0</v>
      </c>
      <c r="E222" s="12">
        <v>5000000</v>
      </c>
      <c r="F222" s="12">
        <v>0</v>
      </c>
      <c r="G222" s="12">
        <v>0</v>
      </c>
      <c r="H222" s="12">
        <v>0</v>
      </c>
      <c r="I222" s="12">
        <v>5000000</v>
      </c>
      <c r="J222" s="13">
        <v>0</v>
      </c>
    </row>
    <row r="223" spans="1:10" ht="25.5" outlineLevel="1">
      <c r="A223" s="10" t="s">
        <v>329</v>
      </c>
      <c r="B223" s="11" t="s">
        <v>362</v>
      </c>
      <c r="C223" s="12">
        <v>0</v>
      </c>
      <c r="D223" s="12">
        <v>0</v>
      </c>
      <c r="E223" s="12">
        <v>0</v>
      </c>
      <c r="F223" s="12">
        <v>0</v>
      </c>
      <c r="G223" s="12">
        <v>1812485</v>
      </c>
      <c r="H223" s="12">
        <v>809485</v>
      </c>
      <c r="I223" s="12">
        <v>1812485</v>
      </c>
      <c r="J223" s="13">
        <v>809485</v>
      </c>
    </row>
    <row r="224" spans="1:10">
      <c r="A224" s="14" t="s">
        <v>363</v>
      </c>
      <c r="B224" s="15"/>
      <c r="C224" s="16">
        <f>C7+C18+C29+C47+C56+C64+C70+C77+C87+C107+C115+C121+C157+C175+C183+C199+C211+C195</f>
        <v>96212031.909999996</v>
      </c>
      <c r="D224" s="16">
        <f>D7+D18+D29+D47+D56+D64+D70+D77+D87+D107+D115+D121+D157+D175+D183+D199+D211+D195</f>
        <v>16353850.029999999</v>
      </c>
      <c r="E224" s="16">
        <f>E7+E18+E29+E47+E56+E64+E70+E77+E87+E107+E115+E121+E157+E175+E183+E199+E211+E195</f>
        <v>1103714055.55</v>
      </c>
      <c r="F224" s="16">
        <f>F7+F18+F29+F47+F56+F64+F70+F77+F87+F107+F115+F121+F157+F175+F183+F199+F211+F195</f>
        <v>166930996.94999999</v>
      </c>
      <c r="G224" s="16">
        <f>G7+G18+G29+G47+G56+G64+G70+G77+G87+G107+G115+G121+G157+G175+G183+G199+G211+G195</f>
        <v>658218877.87999988</v>
      </c>
      <c r="H224" s="16">
        <f>H7+H18+H29+H47+H56+H64+H70+H77+H87+H107+H115+H121+H157+H175+H183+H199+H211+H195</f>
        <v>110012175.54000001</v>
      </c>
      <c r="I224" s="16">
        <f>I7+I18+I29+I47+I56+I64+I70+I77+I87+I107+I115+I121+I157+I175+I183+I199+I211+I195</f>
        <v>1858144965.3400002</v>
      </c>
      <c r="J224" s="16">
        <f>J7+J18+J29+J47+J56+J64+J70+J77+J87+J107+J115+J121+J157+J175+J183+J199+J211+J195</f>
        <v>293297022.51999998</v>
      </c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</sheetData>
  <autoFilter ref="A6:J224"/>
  <sortState ref="A19:J20">
    <sortCondition ref="B19:B20"/>
  </sortState>
  <mergeCells count="9">
    <mergeCell ref="A1:J1"/>
    <mergeCell ref="A2:J2"/>
    <mergeCell ref="A3:J3"/>
    <mergeCell ref="A4:A5"/>
    <mergeCell ref="C4:D4"/>
    <mergeCell ref="E4:F4"/>
    <mergeCell ref="G4:H4"/>
    <mergeCell ref="I4:J4"/>
    <mergeCell ref="B4:B5"/>
  </mergeCells>
  <pageMargins left="0.70866141732283472" right="0.31496062992125984" top="0.15748031496062992" bottom="0.15748031496062992" header="0.11811023622047245" footer="0.11811023622047245"/>
  <pageSetup paperSize="9" scale="64" fitToHeight="9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1.03.2025&lt;/string&gt;&lt;/DateInfo&gt;&lt;Code&gt;MAKET_GENERATOR&lt;/Code&gt;&lt;ObjectCode&gt;MAKET_GENERATOR&lt;/ObjectCode&gt;&lt;DocName&gt;Исполнение муниципальных программ по Алатырскому муниципальному округу от 05.05.2025_&lt;/DocName&gt;&lt;VariantName&gt;Исполнение муниципальных программ по Алатырскому муниципальному округу от 05.05.2025_&lt;/VariantName&gt;&lt;VariantLink&gt;1888&lt;/VariantLink&gt;&lt;ReportCode&gt;MAKET_87f1d261_227c_464f_880c_3476837aa5bf&lt;/ReportCode&gt;&lt;SvodReportLink xsi:nil=&quot;true&quot; /&gt;&lt;ReportLink xsi:nil=&quot;true&quot; /&gt;&lt;SilentMode&gt;false&lt;/SilentMode&gt;&lt;/ShortPrimaryServiceReportArguments&gt;"/>
  </Parameters>
</MailMerge>
</file>

<file path=customXml/itemProps1.xml><?xml version="1.0" encoding="utf-8"?>
<ds:datastoreItem xmlns:ds="http://schemas.openxmlformats.org/officeDocument/2006/customXml" ds:itemID="{137575C5-A33A-4557-883B-5FB7F5CD4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Манушина Ольга Николаевна</dc:creator>
  <cp:lastModifiedBy>Алена Синяева-05</cp:lastModifiedBy>
  <cp:lastPrinted>2025-05-14T06:33:01Z</cp:lastPrinted>
  <dcterms:created xsi:type="dcterms:W3CDTF">2025-05-05T12:17:23Z</dcterms:created>
  <dcterms:modified xsi:type="dcterms:W3CDTF">2025-05-14T11:26:13Z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муниципальных программ по Алатырскому муниципальному округу от 05.05.2025_</vt:lpwstr>
  </property>
  <property fmtid="{D5CDD505-2E9C-101B-9397-08002B2CF9AE}" pid="3" name="Название отчета">
    <vt:lpwstr>Исполнение муниципальных программ по Алатырскому муниципальному округу(23).xlsx</vt:lpwstr>
  </property>
  <property fmtid="{D5CDD505-2E9C-101B-9397-08002B2CF9AE}" pid="4" name="Версия клиента">
    <vt:lpwstr>24.1.156.224 (.NET Core 6)</vt:lpwstr>
  </property>
  <property fmtid="{D5CDD505-2E9C-101B-9397-08002B2CF9AE}" pid="5" name="Версия базы">
    <vt:lpwstr>24.1.5201.64674597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192.168.24.139:5432</vt:lpwstr>
  </property>
  <property fmtid="{D5CDD505-2E9C-101B-9397-08002B2CF9AE}" pid="8" name="База">
    <vt:lpwstr>fobudg2025pg</vt:lpwstr>
  </property>
  <property fmtid="{D5CDD505-2E9C-101B-9397-08002B2CF9AE}" pid="9" name="Пользователь">
    <vt:lpwstr>fo22_budg4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