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П на 2023-2035 2222\МП 2023-2035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H13" i="1"/>
  <c r="I13" i="1"/>
  <c r="G15" i="1"/>
  <c r="H8" i="1"/>
  <c r="H83" i="1"/>
  <c r="I83" i="1"/>
  <c r="G83" i="1"/>
  <c r="H96" i="1"/>
  <c r="I96" i="1"/>
  <c r="J96" i="1"/>
  <c r="K96" i="1"/>
  <c r="G96" i="1"/>
  <c r="H97" i="1"/>
  <c r="I97" i="1"/>
  <c r="J97" i="1"/>
  <c r="K97" i="1"/>
  <c r="G97" i="1"/>
  <c r="H98" i="1"/>
  <c r="I98" i="1"/>
  <c r="J98" i="1"/>
  <c r="K98" i="1"/>
  <c r="G98" i="1"/>
  <c r="G13" i="1"/>
  <c r="K68" i="1"/>
  <c r="J68" i="1"/>
  <c r="I8" i="1" l="1"/>
  <c r="I10" i="1"/>
  <c r="H11" i="1"/>
  <c r="G8" i="1"/>
  <c r="H129" i="1"/>
  <c r="I129" i="1"/>
  <c r="J129" i="1"/>
  <c r="K129" i="1"/>
  <c r="H128" i="1"/>
  <c r="H123" i="1" s="1"/>
  <c r="H10" i="1" s="1"/>
  <c r="I128" i="1"/>
  <c r="I123" i="1" s="1"/>
  <c r="H127" i="1"/>
  <c r="H122" i="1" s="1"/>
  <c r="I127" i="1"/>
  <c r="I122" i="1" s="1"/>
  <c r="H126" i="1"/>
  <c r="H125" i="1" s="1"/>
  <c r="I126" i="1"/>
  <c r="J126" i="1"/>
  <c r="K126" i="1"/>
  <c r="G129" i="1"/>
  <c r="G128" i="1"/>
  <c r="G123" i="1" s="1"/>
  <c r="G10" i="1" s="1"/>
  <c r="G127" i="1"/>
  <c r="G122" i="1" s="1"/>
  <c r="G126" i="1"/>
  <c r="J133" i="1"/>
  <c r="J128" i="1" s="1"/>
  <c r="J123" i="1" s="1"/>
  <c r="J137" i="1"/>
  <c r="J135" i="1" s="1"/>
  <c r="I135" i="1"/>
  <c r="H135" i="1"/>
  <c r="G135" i="1"/>
  <c r="I130" i="1"/>
  <c r="H130" i="1"/>
  <c r="G130" i="1"/>
  <c r="I120" i="1"/>
  <c r="H120" i="1"/>
  <c r="G120" i="1"/>
  <c r="K115" i="1"/>
  <c r="J115" i="1"/>
  <c r="I115" i="1"/>
  <c r="H115" i="1"/>
  <c r="G115" i="1"/>
  <c r="K110" i="1"/>
  <c r="J110" i="1"/>
  <c r="I110" i="1"/>
  <c r="H110" i="1"/>
  <c r="G110" i="1"/>
  <c r="K105" i="1"/>
  <c r="J105" i="1"/>
  <c r="I105" i="1"/>
  <c r="H105" i="1"/>
  <c r="G105" i="1"/>
  <c r="K100" i="1"/>
  <c r="J100" i="1"/>
  <c r="I100" i="1"/>
  <c r="H100" i="1"/>
  <c r="G100" i="1"/>
  <c r="K95" i="1"/>
  <c r="J95" i="1"/>
  <c r="I95" i="1"/>
  <c r="H95" i="1"/>
  <c r="G95" i="1"/>
  <c r="H16" i="1"/>
  <c r="I16" i="1"/>
  <c r="I11" i="1" s="1"/>
  <c r="J16" i="1"/>
  <c r="J11" i="1" s="1"/>
  <c r="K16" i="1"/>
  <c r="K11" i="1" s="1"/>
  <c r="G16" i="1"/>
  <c r="G11" i="1" s="1"/>
  <c r="J22" i="1"/>
  <c r="K22" i="1" s="1"/>
  <c r="J17" i="1"/>
  <c r="K17" i="1" s="1"/>
  <c r="J78" i="1"/>
  <c r="K78" i="1" s="1"/>
  <c r="K75" i="1" s="1"/>
  <c r="K93" i="1"/>
  <c r="K83" i="1" s="1"/>
  <c r="J93" i="1"/>
  <c r="K85" i="1"/>
  <c r="I90" i="1"/>
  <c r="J85" i="1" s="1"/>
  <c r="H90" i="1"/>
  <c r="G90" i="1"/>
  <c r="I85" i="1"/>
  <c r="I80" i="1" s="1"/>
  <c r="H85" i="1"/>
  <c r="G85" i="1"/>
  <c r="G80" i="1" s="1"/>
  <c r="J73" i="1"/>
  <c r="I70" i="1"/>
  <c r="J55" i="1"/>
  <c r="I75" i="1"/>
  <c r="H75" i="1"/>
  <c r="G75" i="1"/>
  <c r="H70" i="1"/>
  <c r="G70" i="1"/>
  <c r="K65" i="1"/>
  <c r="J65" i="1"/>
  <c r="I65" i="1"/>
  <c r="H65" i="1"/>
  <c r="G65" i="1"/>
  <c r="K63" i="1"/>
  <c r="K60" i="1" s="1"/>
  <c r="J63" i="1"/>
  <c r="J60" i="1" s="1"/>
  <c r="I60" i="1"/>
  <c r="H60" i="1"/>
  <c r="G60" i="1"/>
  <c r="I55" i="1"/>
  <c r="H55" i="1"/>
  <c r="G55" i="1"/>
  <c r="K53" i="1"/>
  <c r="J53" i="1"/>
  <c r="K52" i="1"/>
  <c r="J52" i="1"/>
  <c r="I52" i="1"/>
  <c r="G52" i="1"/>
  <c r="J51" i="1"/>
  <c r="K51" i="1" s="1"/>
  <c r="H52" i="1"/>
  <c r="J48" i="1"/>
  <c r="J45" i="1" s="1"/>
  <c r="I45" i="1"/>
  <c r="H45" i="1"/>
  <c r="G45" i="1"/>
  <c r="H40" i="1"/>
  <c r="I40" i="1"/>
  <c r="J40" i="1"/>
  <c r="K40" i="1"/>
  <c r="G40" i="1"/>
  <c r="H35" i="1"/>
  <c r="I35" i="1"/>
  <c r="G35" i="1"/>
  <c r="J36" i="1"/>
  <c r="J29" i="1"/>
  <c r="H29" i="1"/>
  <c r="I29" i="1"/>
  <c r="G29" i="1"/>
  <c r="J33" i="1"/>
  <c r="K33" i="1" s="1"/>
  <c r="K29" i="1" s="1"/>
  <c r="H24" i="1"/>
  <c r="I24" i="1"/>
  <c r="J26" i="1"/>
  <c r="G24" i="1"/>
  <c r="G17" i="1"/>
  <c r="J14" i="1" l="1"/>
  <c r="J9" i="1" s="1"/>
  <c r="K48" i="1"/>
  <c r="K45" i="1" s="1"/>
  <c r="J90" i="1"/>
  <c r="J83" i="1"/>
  <c r="K137" i="1"/>
  <c r="K135" i="1" s="1"/>
  <c r="I125" i="1"/>
  <c r="J130" i="1"/>
  <c r="K50" i="1"/>
  <c r="G50" i="1"/>
  <c r="G14" i="1"/>
  <c r="G12" i="1" s="1"/>
  <c r="H50" i="1"/>
  <c r="H14" i="1"/>
  <c r="I50" i="1"/>
  <c r="I14" i="1"/>
  <c r="I9" i="1" s="1"/>
  <c r="I7" i="1" s="1"/>
  <c r="K90" i="1"/>
  <c r="K80" i="1" s="1"/>
  <c r="J13" i="1"/>
  <c r="J8" i="1" s="1"/>
  <c r="J15" i="1"/>
  <c r="J10" i="1" s="1"/>
  <c r="J70" i="1"/>
  <c r="K73" i="1"/>
  <c r="I12" i="1"/>
  <c r="J35" i="1"/>
  <c r="K36" i="1"/>
  <c r="K13" i="1" s="1"/>
  <c r="J24" i="1"/>
  <c r="K26" i="1"/>
  <c r="K14" i="1" s="1"/>
  <c r="K133" i="1"/>
  <c r="K127" i="1"/>
  <c r="K122" i="1" s="1"/>
  <c r="J127" i="1"/>
  <c r="J122" i="1" s="1"/>
  <c r="H80" i="1"/>
  <c r="J125" i="1"/>
  <c r="G125" i="1"/>
  <c r="J75" i="1"/>
  <c r="J80" i="1"/>
  <c r="K58" i="1"/>
  <c r="K55" i="1" s="1"/>
  <c r="J50" i="1"/>
  <c r="H9" i="1" l="1"/>
  <c r="H7" i="1" s="1"/>
  <c r="H12" i="1"/>
  <c r="J7" i="1"/>
  <c r="K15" i="1"/>
  <c r="G9" i="1"/>
  <c r="G7" i="1" s="1"/>
  <c r="J12" i="1"/>
  <c r="K70" i="1"/>
  <c r="K8" i="1"/>
  <c r="K35" i="1"/>
  <c r="K9" i="1"/>
  <c r="K24" i="1"/>
  <c r="J120" i="1"/>
  <c r="K128" i="1"/>
  <c r="K130" i="1"/>
  <c r="K12" i="1" l="1"/>
  <c r="K123" i="1"/>
  <c r="K10" i="1" s="1"/>
  <c r="K7" i="1" s="1"/>
  <c r="K125" i="1"/>
  <c r="K120" i="1" l="1"/>
</calcChain>
</file>

<file path=xl/sharedStrings.xml><?xml version="1.0" encoding="utf-8"?>
<sst xmlns="http://schemas.openxmlformats.org/spreadsheetml/2006/main" count="395" uniqueCount="102">
  <si>
    <t>Статус</t>
  </si>
  <si>
    <t>Источники финансирования</t>
  </si>
  <si>
    <t>Ответственный исполнитель, соисполнители</t>
  </si>
  <si>
    <t>Код бюджетной классификации</t>
  </si>
  <si>
    <t xml:space="preserve"> Расходы по годам, тыс. руб.</t>
  </si>
  <si>
    <t>главный распорядитель бюджетных средств</t>
  </si>
  <si>
    <t>целевая статья расходов</t>
  </si>
  <si>
    <t>2026-2030</t>
  </si>
  <si>
    <t>2031-2035</t>
  </si>
  <si>
    <t>федеральный бюджет</t>
  </si>
  <si>
    <t>х</t>
  </si>
  <si>
    <t>Ц700000000</t>
  </si>
  <si>
    <t>республиканский бюджет Чувашской Республики</t>
  </si>
  <si>
    <t>внебюджетные источники</t>
  </si>
  <si>
    <t>Подпрограмма</t>
  </si>
  <si>
    <t>Х</t>
  </si>
  <si>
    <t>Ц710000000</t>
  </si>
  <si>
    <t>Основное мероприятие 1.</t>
  </si>
  <si>
    <t xml:space="preserve">Обеспечение   деятельности организаций в сфере образования </t>
  </si>
  <si>
    <t>Ц710100000</t>
  </si>
  <si>
    <t>Основное мероприятие 2.</t>
  </si>
  <si>
    <t>Финансовое обеспечение получения дошкольного образования, начального общего, основного общего, среднего общего образования</t>
  </si>
  <si>
    <t>Ц710200000</t>
  </si>
  <si>
    <t>Основное мероприятие 3.</t>
  </si>
  <si>
    <t>Укрепление материально-технической базы объектов образования</t>
  </si>
  <si>
    <t>Ц710300000</t>
  </si>
  <si>
    <t>Основное мероприятие 4.</t>
  </si>
  <si>
    <t>Обеспечение выплаты ежемесячного денежного вознаграждения за выполнение функций классного руководителя педагогическим работникам государственных и муниципальных общеобразовательных организаций Чувашской Республики</t>
  </si>
  <si>
    <t>Итого</t>
  </si>
  <si>
    <t>Ц710500000</t>
  </si>
  <si>
    <t>Основное мероприятие 5.</t>
  </si>
  <si>
    <t>Проведение обязательных периодических медицинских осмотров работников муниципальных образовательных организаций</t>
  </si>
  <si>
    <t>Ц711000000</t>
  </si>
  <si>
    <t>Основное мероприятие 6.</t>
  </si>
  <si>
    <t>Стипендии, гранты, премии и денежные поощрения</t>
  </si>
  <si>
    <t>Ц711100000</t>
  </si>
  <si>
    <t>Основное мероприятие 7.</t>
  </si>
  <si>
    <t>Меры социальной поддержки</t>
  </si>
  <si>
    <t>974,904, 905, 906</t>
  </si>
  <si>
    <t>Ц711400000</t>
  </si>
  <si>
    <t>Основное мероприятие 8.</t>
  </si>
  <si>
    <t>Строительство (приобретение), реконструкция объектов капитального строительства образовательных организаций</t>
  </si>
  <si>
    <t>Ц711600000</t>
  </si>
  <si>
    <t>Основное мероприятие 9.</t>
  </si>
  <si>
    <t>Реализация регионального проекта "Успех каждого ребенка"</t>
  </si>
  <si>
    <t>Ц71Е200000</t>
  </si>
  <si>
    <t>Основное мероприятие 10.</t>
  </si>
  <si>
    <t>909, 974</t>
  </si>
  <si>
    <t>Основное мероприятие 11.</t>
  </si>
  <si>
    <t>Ц7130S0000</t>
  </si>
  <si>
    <t>Основное мероприятие 12</t>
  </si>
  <si>
    <t>Реализация мероприятия "Реализация отдельных мероприятий регионального проекта "Современная школа"</t>
  </si>
  <si>
    <t>Ц71Е100000</t>
  </si>
  <si>
    <t>Ц720000000</t>
  </si>
  <si>
    <t>Государственная (муниципальная) поддержка талантливой и одаренной молодежи</t>
  </si>
  <si>
    <t>Ц720200000</t>
  </si>
  <si>
    <t xml:space="preserve">Организация отдыха детей </t>
  </si>
  <si>
    <t>Ц720300000</t>
  </si>
  <si>
    <t>Ц740000000</t>
  </si>
  <si>
    <t xml:space="preserve">Капитальный ремонт зданий государственных общеобразовательных организаций Чувашской Республики, муниципальных общеобразовательных организаций, имеющих износ 50 процентов и выше </t>
  </si>
  <si>
    <t>Ц740200000</t>
  </si>
  <si>
    <t>Строительство (приобретение) и реконструкция зданий государственных общеобразовательных организаций Чувашской Республики, муниципальных общеобразовательных организаций</t>
  </si>
  <si>
    <t xml:space="preserve">Ц740300000          </t>
  </si>
  <si>
    <t xml:space="preserve">республиканский бюджет Чувашской Республики </t>
  </si>
  <si>
    <t>Реализация отдельных мероприятий регионального проекта "Современная школа"</t>
  </si>
  <si>
    <t>Ц74Е100000</t>
  </si>
  <si>
    <t>Оснащение вновь созданных мест в общеобразовательных организациях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образования, в соответствии с санитарно-эпидемиологическими требованиями и противопожарными нормами, федеральными государственными образовательными стандартами общего образования</t>
  </si>
  <si>
    <t>Ц740500000</t>
  </si>
  <si>
    <t>Ц7Э0000000</t>
  </si>
  <si>
    <t>Общепрограммные расходы</t>
  </si>
  <si>
    <t>903, 904, 905, 906</t>
  </si>
  <si>
    <t>Ц7Э0100000</t>
  </si>
  <si>
    <t>Мероприятие 1.1.</t>
  </si>
  <si>
    <t>Обеспечение функций муниципальных органов</t>
  </si>
  <si>
    <t>Ц7Э0100200</t>
  </si>
  <si>
    <t>Мероприятие 1.2.</t>
  </si>
  <si>
    <t>Осуществление государственных полномочий Чувашской Республики по организации и осуществлению деятельности по опеке и попечительству</t>
  </si>
  <si>
    <t>903 ,904, 905, 906</t>
  </si>
  <si>
    <t>Ц7Э0111990</t>
  </si>
  <si>
    <t xml:space="preserve">Муниципальная программа
Чебоксарского муниципального округа </t>
  </si>
  <si>
    <t>Управление образования, спорта и молодежной политики администрации Чебоксарского муниципального округа Чувашской Республики;
Управления общественной инфраструктуры Чебоксарского муниципального округа Чувашской Республики</t>
  </si>
  <si>
    <t>Управление образования, спорта и молодежной политики администрации Чебоксарского муниципального округа Чувашской Республики;
Управления общественной инфраструктуры Чебоксарского муниципального округа Чувашской Республики, муниципальные образовательные организации</t>
  </si>
  <si>
    <t>Управление образования, спорта и молодежной политики администрации Чебоксарского муниципального округа Чувашской Республики</t>
  </si>
  <si>
    <t>Управление образования, спорта и молодежной политики администрации Чебоксарского муниципального округа Чувашской Республики, муниципальные образовательные организации</t>
  </si>
  <si>
    <t xml:space="preserve">
Управления общественной инфраструктуры Чебоксарского муниципального округа Чувашской Республики; Управление образования, спорта и молодежной политики администрации Чебоксарского муниципального округа Чувашской Республики</t>
  </si>
  <si>
    <t>Управления общественной инфраструктуры Чебоксарского муниципального округа Чувашской Республики; Управление образования, спорта и молодежной политики администрации Чебоксарского муниципального округа Чувашской Республики</t>
  </si>
  <si>
    <t>Управления общественной инфраструктуры Чебоксарского муниципального округа Чувашской Республики; Управление образования, спорта иУправления общественной инфраструктуры Чебоксарского муниципального округа Чувашской Республики; Управление образования, спорта и молодежной политики администрации Чебоксарского муниципального округа Чувашской Республики</t>
  </si>
  <si>
    <t>Управления общественной инфраструктуры Чебоксарского муниципального округа Чувашской Республики; Управление образования, спорта и молодежной политики администрации Чебоксарского муниципального округа Чувашской Республики, администрации сельских поселений Чебоксарского МО</t>
  </si>
  <si>
    <t>Администрация Чебоксарского муниципального округа Чувашской Республики</t>
  </si>
  <si>
    <t>Управление образования, спорта и молодежной политики администрации Чебоксарского муниципального округа Чувашской Республики, администрации сельских поселеий МО</t>
  </si>
  <si>
    <t>Наименование муниципальной программы (подпрограммы муниципальной программы) Чебоксарского муниципального округа, основного мероприятия и мероприятия</t>
  </si>
  <si>
    <t>бюджет Чебоксарского муниципального округа</t>
  </si>
  <si>
    <t>Обеспечение реализации муниципальной программы Чебоксарского муниципального округа "Развитие образования"</t>
  </si>
  <si>
    <t xml:space="preserve">"Поддержка развития образования» муниципальной программы Чебоксарского муниципального округа «Развитие образования» </t>
  </si>
  <si>
    <t>"Развитие образования"</t>
  </si>
  <si>
    <t>РЕСУРСНОЕ ОБЕСПЕЧЕНИЕ РЕАЛИЗАЦИИ МУНИЦИПАЛЬНОЙ ПРОГРАММЫ
ЗА СЧЕТ СРЕДСТВ ВСЕХ ИСТОЧНИКОВ ФИНАНСИРОВАНИЯ</t>
  </si>
  <si>
    <t xml:space="preserve">"Создание в Чебоксарском муниципальном округе новых мест в общеобразовательных организациях в соответствии с прогнозируемой потребностью и современными условиями обучения" муниципальной программы Чебоксарского муниципального округа "Развитие образования" </t>
  </si>
  <si>
    <t xml:space="preserve">«Молодёжь – инвестиции в будущее Чебоксарского муниципального округа Чувашской Республики» </t>
  </si>
  <si>
    <t>Приложение № 2
к муниципальной программе
Чебоксарского муниципального округа
Чувашской Республики «Развитие образования»</t>
  </si>
  <si>
    <t>Организационно-методическое сопровождение проведения олимпиад школьников</t>
  </si>
  <si>
    <t>Ц710600000</t>
  </si>
  <si>
    <t>Модернизация инфраструктуры муниципальных образовательных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</si>
</sst>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22272F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abSelected="1" view="pageBreakPreview" zoomScale="95" zoomScaleNormal="120" zoomScaleSheetLayoutView="95" workbookViewId="0">
      <selection activeCell="D5" sqref="D5:D6"/>
    </sheetView>
  </sheetViews>
  <sheetFormatPr defaultRowHeight="15" x14ac:dyDescent="0.25"/>
  <cols>
    <col min="1" max="1" width="24.5703125" style="2" customWidth="1"/>
    <col min="2" max="2" width="42.85546875" style="2" customWidth="1"/>
    <col min="3" max="3" width="27.28515625" style="2" customWidth="1"/>
    <col min="4" max="4" width="40.42578125" style="2" customWidth="1"/>
    <col min="5" max="5" width="10.7109375" style="2" customWidth="1"/>
    <col min="6" max="6" width="13.85546875" style="2" customWidth="1"/>
    <col min="7" max="7" width="14" style="2" customWidth="1"/>
    <col min="8" max="8" width="15.42578125" style="2" customWidth="1"/>
    <col min="9" max="9" width="14.7109375" style="2" customWidth="1"/>
    <col min="10" max="10" width="14.28515625" style="2" customWidth="1"/>
    <col min="11" max="11" width="19.28515625" style="2" customWidth="1"/>
    <col min="12" max="16384" width="9.140625" style="2"/>
  </cols>
  <sheetData>
    <row r="1" spans="1:11" ht="51.75" customHeight="1" x14ac:dyDescent="0.25">
      <c r="A1" s="1"/>
      <c r="B1" s="1"/>
      <c r="C1" s="1"/>
      <c r="D1" s="1"/>
      <c r="E1" s="1"/>
      <c r="F1" s="1"/>
      <c r="G1" s="16" t="s">
        <v>98</v>
      </c>
      <c r="H1" s="16"/>
      <c r="I1" s="16"/>
      <c r="J1" s="16"/>
      <c r="K1" s="16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33" customHeight="1" x14ac:dyDescent="0.25">
      <c r="A3" s="17" t="s">
        <v>95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83.25" customHeight="1" x14ac:dyDescent="0.25">
      <c r="A5" s="12" t="s">
        <v>0</v>
      </c>
      <c r="B5" s="12" t="s">
        <v>90</v>
      </c>
      <c r="C5" s="12" t="s">
        <v>1</v>
      </c>
      <c r="D5" s="12" t="s">
        <v>2</v>
      </c>
      <c r="E5" s="11" t="s">
        <v>3</v>
      </c>
      <c r="F5" s="11"/>
      <c r="G5" s="11" t="s">
        <v>4</v>
      </c>
      <c r="H5" s="11"/>
      <c r="I5" s="11"/>
      <c r="J5" s="11"/>
      <c r="K5" s="11"/>
    </row>
    <row r="6" spans="1:11" ht="63.75" x14ac:dyDescent="0.25">
      <c r="A6" s="12"/>
      <c r="B6" s="12"/>
      <c r="C6" s="12"/>
      <c r="D6" s="12"/>
      <c r="E6" s="3" t="s">
        <v>5</v>
      </c>
      <c r="F6" s="3" t="s">
        <v>6</v>
      </c>
      <c r="G6" s="3">
        <v>2023</v>
      </c>
      <c r="H6" s="3">
        <v>2024</v>
      </c>
      <c r="I6" s="3">
        <v>2025</v>
      </c>
      <c r="J6" s="3" t="s">
        <v>7</v>
      </c>
      <c r="K6" s="3" t="s">
        <v>8</v>
      </c>
    </row>
    <row r="7" spans="1:11" ht="19.5" customHeight="1" x14ac:dyDescent="0.25">
      <c r="A7" s="12" t="s">
        <v>79</v>
      </c>
      <c r="B7" s="12" t="s">
        <v>94</v>
      </c>
      <c r="C7" s="4" t="s">
        <v>28</v>
      </c>
      <c r="D7" s="12" t="s">
        <v>80</v>
      </c>
      <c r="E7" s="5"/>
      <c r="F7" s="5"/>
      <c r="G7" s="6">
        <f>SUM(G8:G10)</f>
        <v>920297.31062</v>
      </c>
      <c r="H7" s="6">
        <f>SUM(H8:H10)</f>
        <v>910098.95662000007</v>
      </c>
      <c r="I7" s="6">
        <f t="shared" ref="I7:K7" si="0">I8+I9+I10+I11</f>
        <v>909694.93651999999</v>
      </c>
      <c r="J7" s="6">
        <f t="shared" si="0"/>
        <v>4548474.6825999999</v>
      </c>
      <c r="K7" s="6">
        <f t="shared" si="0"/>
        <v>4548474.6825999999</v>
      </c>
    </row>
    <row r="8" spans="1:11" x14ac:dyDescent="0.25">
      <c r="A8" s="12"/>
      <c r="B8" s="12"/>
      <c r="C8" s="7" t="s">
        <v>9</v>
      </c>
      <c r="D8" s="12"/>
      <c r="E8" s="8" t="s">
        <v>10</v>
      </c>
      <c r="F8" s="3" t="s">
        <v>11</v>
      </c>
      <c r="G8" s="9">
        <f>G13+G81+G96+G121</f>
        <v>55478</v>
      </c>
      <c r="H8" s="9">
        <f t="shared" ref="H8:K8" si="1">H13+H81+H96+H121</f>
        <v>55478.2</v>
      </c>
      <c r="I8" s="9">
        <f t="shared" si="1"/>
        <v>54792.2</v>
      </c>
      <c r="J8" s="9">
        <f t="shared" si="1"/>
        <v>273961</v>
      </c>
      <c r="K8" s="9">
        <f t="shared" si="1"/>
        <v>273961</v>
      </c>
    </row>
    <row r="9" spans="1:11" ht="25.5" x14ac:dyDescent="0.25">
      <c r="A9" s="12"/>
      <c r="B9" s="12"/>
      <c r="C9" s="7" t="s">
        <v>12</v>
      </c>
      <c r="D9" s="12"/>
      <c r="E9" s="8" t="s">
        <v>10</v>
      </c>
      <c r="F9" s="3" t="s">
        <v>11</v>
      </c>
      <c r="G9" s="9">
        <f>G14+G82+G97+G122</f>
        <v>695786.9</v>
      </c>
      <c r="H9" s="9">
        <f t="shared" ref="H9:K9" si="2">H14+H82+H97+H122</f>
        <v>694000.70000000007</v>
      </c>
      <c r="I9" s="9">
        <f t="shared" si="2"/>
        <v>694284.70000000007</v>
      </c>
      <c r="J9" s="9">
        <f t="shared" si="2"/>
        <v>3471423.5</v>
      </c>
      <c r="K9" s="9">
        <f t="shared" si="2"/>
        <v>3471423.5</v>
      </c>
    </row>
    <row r="10" spans="1:11" ht="31.5" customHeight="1" x14ac:dyDescent="0.25">
      <c r="A10" s="12"/>
      <c r="B10" s="12"/>
      <c r="C10" s="7" t="s">
        <v>91</v>
      </c>
      <c r="D10" s="12"/>
      <c r="E10" s="8" t="s">
        <v>10</v>
      </c>
      <c r="F10" s="3" t="s">
        <v>11</v>
      </c>
      <c r="G10" s="9">
        <f>G15+G83+G98+G123</f>
        <v>169032.41061999995</v>
      </c>
      <c r="H10" s="9">
        <f>H15+H83+H98+H123</f>
        <v>160620.05662000002</v>
      </c>
      <c r="I10" s="9">
        <f t="shared" ref="I10:K10" si="3">I15+I83+I98+I123</f>
        <v>160618.03651999999</v>
      </c>
      <c r="J10" s="9">
        <f t="shared" si="3"/>
        <v>803090.18259999994</v>
      </c>
      <c r="K10" s="9">
        <f t="shared" si="3"/>
        <v>803090.18259999994</v>
      </c>
    </row>
    <row r="11" spans="1:11" x14ac:dyDescent="0.25">
      <c r="A11" s="12"/>
      <c r="B11" s="12"/>
      <c r="C11" s="7" t="s">
        <v>13</v>
      </c>
      <c r="D11" s="12"/>
      <c r="E11" s="8" t="s">
        <v>10</v>
      </c>
      <c r="F11" s="3" t="s">
        <v>11</v>
      </c>
      <c r="G11" s="9">
        <f>G16+G84+G99+G124</f>
        <v>0</v>
      </c>
      <c r="H11" s="9">
        <f t="shared" ref="H11:K11" si="4">H16+H84+H99+H124</f>
        <v>0</v>
      </c>
      <c r="I11" s="9">
        <f t="shared" si="4"/>
        <v>0</v>
      </c>
      <c r="J11" s="9">
        <f t="shared" si="4"/>
        <v>0</v>
      </c>
      <c r="K11" s="9">
        <f t="shared" si="4"/>
        <v>0</v>
      </c>
    </row>
    <row r="12" spans="1:11" ht="18.75" customHeight="1" x14ac:dyDescent="0.25">
      <c r="A12" s="12" t="s">
        <v>14</v>
      </c>
      <c r="B12" s="12" t="s">
        <v>93</v>
      </c>
      <c r="C12" s="4" t="s">
        <v>28</v>
      </c>
      <c r="D12" s="13" t="s">
        <v>81</v>
      </c>
      <c r="E12" s="3"/>
      <c r="F12" s="3"/>
      <c r="G12" s="6">
        <f>SUM(G13:G15)</f>
        <v>906798.66662000003</v>
      </c>
      <c r="H12" s="6">
        <f>SUM(H13:H15)</f>
        <v>896798.95662000007</v>
      </c>
      <c r="I12" s="6">
        <f t="shared" ref="I12:K12" si="5">I17+I24+I29+I35+I40+I45+I50+I55+I60+I65+I70+I75</f>
        <v>896394.93651999999</v>
      </c>
      <c r="J12" s="6">
        <f t="shared" si="5"/>
        <v>4489054.6825999999</v>
      </c>
      <c r="K12" s="6">
        <f t="shared" si="5"/>
        <v>4481974.6825999999</v>
      </c>
    </row>
    <row r="13" spans="1:11" ht="20.25" customHeight="1" x14ac:dyDescent="0.25">
      <c r="A13" s="12"/>
      <c r="B13" s="12"/>
      <c r="C13" s="7" t="s">
        <v>9</v>
      </c>
      <c r="D13" s="14"/>
      <c r="E13" s="3" t="s">
        <v>15</v>
      </c>
      <c r="F13" s="3" t="s">
        <v>16</v>
      </c>
      <c r="G13" s="9">
        <f>G18+G25+G30+G36+G41+G46+G51+G56+G61+G66+G71+G76</f>
        <v>55478</v>
      </c>
      <c r="H13" s="9">
        <f t="shared" ref="H13:K13" si="6">H18+H25+H30+H36+H41+H46+H51+H56+H61+H66+H71+H76</f>
        <v>55478.2</v>
      </c>
      <c r="I13" s="9">
        <f t="shared" si="6"/>
        <v>54792.2</v>
      </c>
      <c r="J13" s="9">
        <f t="shared" si="6"/>
        <v>273961</v>
      </c>
      <c r="K13" s="9">
        <f t="shared" si="6"/>
        <v>273961</v>
      </c>
    </row>
    <row r="14" spans="1:11" ht="25.5" x14ac:dyDescent="0.25">
      <c r="A14" s="12"/>
      <c r="B14" s="12"/>
      <c r="C14" s="7" t="s">
        <v>12</v>
      </c>
      <c r="D14" s="14"/>
      <c r="E14" s="3" t="s">
        <v>15</v>
      </c>
      <c r="F14" s="3" t="s">
        <v>16</v>
      </c>
      <c r="G14" s="9">
        <f>G19+G20+G26+G31+G37+G42+G47+G52+G57+G62+G67+G72+G77+G580</f>
        <v>693253</v>
      </c>
      <c r="H14" s="9">
        <f t="shared" ref="H14:K14" si="7">H19+H20+H26+H31+H37+H42+H47+H52+H57+H62+H67+H72+H77+H580</f>
        <v>691660.80000000005</v>
      </c>
      <c r="I14" s="9">
        <f t="shared" si="7"/>
        <v>691944.8</v>
      </c>
      <c r="J14" s="9">
        <f t="shared" si="7"/>
        <v>3459724</v>
      </c>
      <c r="K14" s="9">
        <f t="shared" si="7"/>
        <v>3459724</v>
      </c>
    </row>
    <row r="15" spans="1:11" ht="37.5" customHeight="1" x14ac:dyDescent="0.25">
      <c r="A15" s="12"/>
      <c r="B15" s="12"/>
      <c r="C15" s="7" t="s">
        <v>91</v>
      </c>
      <c r="D15" s="14"/>
      <c r="E15" s="3" t="s">
        <v>15</v>
      </c>
      <c r="F15" s="3" t="s">
        <v>16</v>
      </c>
      <c r="G15" s="9">
        <f>G21+G22+G27+G32+G33+G38+G43+G48+G53+G58+G63+G68+G73+G78</f>
        <v>158067.66661999997</v>
      </c>
      <c r="H15" s="9">
        <f t="shared" ref="H15:K15" si="8">H21+H22+H27+H32+H33+H38+H43+H48+H53+H58+H63+H68+H73+H78</f>
        <v>149659.95662000001</v>
      </c>
      <c r="I15" s="9">
        <f t="shared" si="8"/>
        <v>149657.93651999999</v>
      </c>
      <c r="J15" s="9">
        <f t="shared" si="8"/>
        <v>748289.68259999994</v>
      </c>
      <c r="K15" s="9">
        <f t="shared" si="8"/>
        <v>748289.68259999994</v>
      </c>
    </row>
    <row r="16" spans="1:11" x14ac:dyDescent="0.25">
      <c r="A16" s="12"/>
      <c r="B16" s="12"/>
      <c r="C16" s="7" t="s">
        <v>13</v>
      </c>
      <c r="D16" s="15"/>
      <c r="E16" s="3" t="s">
        <v>15</v>
      </c>
      <c r="F16" s="3" t="s">
        <v>16</v>
      </c>
      <c r="G16" s="9">
        <f>G23+G28+G34+G39+G44+G49+G54+G59+G69+G74+G79+G64</f>
        <v>0</v>
      </c>
      <c r="H16" s="9">
        <f t="shared" ref="H16:K16" si="9">H23+H28+H34+H39+H44+H49+H54+H59+H69+H74+H79+H64</f>
        <v>0</v>
      </c>
      <c r="I16" s="9">
        <f t="shared" si="9"/>
        <v>0</v>
      </c>
      <c r="J16" s="9">
        <f t="shared" si="9"/>
        <v>0</v>
      </c>
      <c r="K16" s="9">
        <f t="shared" si="9"/>
        <v>0</v>
      </c>
    </row>
    <row r="17" spans="1:11" ht="18.75" customHeight="1" x14ac:dyDescent="0.25">
      <c r="A17" s="12" t="s">
        <v>17</v>
      </c>
      <c r="B17" s="12" t="s">
        <v>18</v>
      </c>
      <c r="C17" s="4" t="s">
        <v>28</v>
      </c>
      <c r="D17" s="12" t="s">
        <v>82</v>
      </c>
      <c r="E17" s="3"/>
      <c r="F17" s="3"/>
      <c r="G17" s="6">
        <f>G18+G19+G20+G21+G22+G23</f>
        <v>104265.8</v>
      </c>
      <c r="H17" s="6">
        <v>98755.6</v>
      </c>
      <c r="I17" s="6">
        <v>98755.6</v>
      </c>
      <c r="J17" s="6">
        <f>I17*5</f>
        <v>493778</v>
      </c>
      <c r="K17" s="6">
        <f>J17</f>
        <v>493778</v>
      </c>
    </row>
    <row r="18" spans="1:11" x14ac:dyDescent="0.25">
      <c r="A18" s="12"/>
      <c r="B18" s="12"/>
      <c r="C18" s="7" t="s">
        <v>9</v>
      </c>
      <c r="D18" s="12"/>
      <c r="E18" s="3" t="s">
        <v>15</v>
      </c>
      <c r="F18" s="3" t="s">
        <v>15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</row>
    <row r="19" spans="1:11" ht="26.25" customHeight="1" x14ac:dyDescent="0.25">
      <c r="A19" s="12"/>
      <c r="B19" s="12"/>
      <c r="C19" s="12" t="s">
        <v>12</v>
      </c>
      <c r="D19" s="12"/>
      <c r="E19" s="3">
        <v>957</v>
      </c>
      <c r="F19" s="3" t="s">
        <v>19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</row>
    <row r="20" spans="1:11" x14ac:dyDescent="0.25">
      <c r="A20" s="12"/>
      <c r="B20" s="12"/>
      <c r="C20" s="12"/>
      <c r="D20" s="12"/>
      <c r="E20" s="3">
        <v>974</v>
      </c>
      <c r="F20" s="3" t="s">
        <v>19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 ht="15.75" customHeight="1" x14ac:dyDescent="0.25">
      <c r="A21" s="12"/>
      <c r="B21" s="12"/>
      <c r="C21" s="12" t="s">
        <v>91</v>
      </c>
      <c r="D21" s="12"/>
      <c r="E21" s="3">
        <v>957</v>
      </c>
      <c r="F21" s="3" t="s">
        <v>19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</row>
    <row r="22" spans="1:11" x14ac:dyDescent="0.25">
      <c r="A22" s="12"/>
      <c r="B22" s="12"/>
      <c r="C22" s="12"/>
      <c r="D22" s="12"/>
      <c r="E22" s="3">
        <v>974</v>
      </c>
      <c r="F22" s="3" t="s">
        <v>19</v>
      </c>
      <c r="G22" s="9">
        <v>104265.8</v>
      </c>
      <c r="H22" s="9">
        <v>98755.6</v>
      </c>
      <c r="I22" s="9">
        <v>98755.6</v>
      </c>
      <c r="J22" s="9">
        <f>I22*5</f>
        <v>493778</v>
      </c>
      <c r="K22" s="9">
        <f>J22</f>
        <v>493778</v>
      </c>
    </row>
    <row r="23" spans="1:11" x14ac:dyDescent="0.25">
      <c r="A23" s="12"/>
      <c r="B23" s="12"/>
      <c r="C23" s="7" t="s">
        <v>13</v>
      </c>
      <c r="D23" s="12"/>
      <c r="E23" s="3">
        <v>974</v>
      </c>
      <c r="F23" s="3" t="s">
        <v>19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</row>
    <row r="24" spans="1:11" x14ac:dyDescent="0.25">
      <c r="A24" s="12" t="s">
        <v>20</v>
      </c>
      <c r="B24" s="12" t="s">
        <v>21</v>
      </c>
      <c r="C24" s="4" t="s">
        <v>28</v>
      </c>
      <c r="D24" s="12" t="s">
        <v>82</v>
      </c>
      <c r="E24" s="3"/>
      <c r="F24" s="3"/>
      <c r="G24" s="6">
        <f>G25+G26+G27+G28</f>
        <v>684028</v>
      </c>
      <c r="H24" s="6">
        <f t="shared" ref="H24:K24" si="10">H25+H26+H27+H28</f>
        <v>682135.8</v>
      </c>
      <c r="I24" s="6">
        <f t="shared" si="10"/>
        <v>682135.8</v>
      </c>
      <c r="J24" s="6">
        <f t="shared" si="10"/>
        <v>3410679</v>
      </c>
      <c r="K24" s="6">
        <f t="shared" si="10"/>
        <v>3410679</v>
      </c>
    </row>
    <row r="25" spans="1:11" x14ac:dyDescent="0.25">
      <c r="A25" s="12"/>
      <c r="B25" s="12"/>
      <c r="C25" s="7" t="s">
        <v>9</v>
      </c>
      <c r="D25" s="12"/>
      <c r="E25" s="3" t="s">
        <v>15</v>
      </c>
      <c r="F25" s="3" t="s">
        <v>15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</row>
    <row r="26" spans="1:11" ht="25.5" x14ac:dyDescent="0.25">
      <c r="A26" s="12"/>
      <c r="B26" s="12"/>
      <c r="C26" s="7" t="s">
        <v>12</v>
      </c>
      <c r="D26" s="12"/>
      <c r="E26" s="3">
        <v>974</v>
      </c>
      <c r="F26" s="3" t="s">
        <v>22</v>
      </c>
      <c r="G26" s="9">
        <v>684028</v>
      </c>
      <c r="H26" s="9">
        <v>682135.8</v>
      </c>
      <c r="I26" s="9">
        <v>682135.8</v>
      </c>
      <c r="J26" s="9">
        <f>I26*5</f>
        <v>3410679</v>
      </c>
      <c r="K26" s="9">
        <f>J26</f>
        <v>3410679</v>
      </c>
    </row>
    <row r="27" spans="1:11" ht="32.25" customHeight="1" x14ac:dyDescent="0.25">
      <c r="A27" s="12"/>
      <c r="B27" s="12"/>
      <c r="C27" s="7" t="s">
        <v>91</v>
      </c>
      <c r="D27" s="12"/>
      <c r="E27" s="3" t="s">
        <v>15</v>
      </c>
      <c r="F27" s="3" t="s">
        <v>15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</row>
    <row r="28" spans="1:11" x14ac:dyDescent="0.25">
      <c r="A28" s="12"/>
      <c r="B28" s="12"/>
      <c r="C28" s="7" t="s">
        <v>13</v>
      </c>
      <c r="D28" s="12"/>
      <c r="E28" s="3">
        <v>974</v>
      </c>
      <c r="F28" s="3" t="s">
        <v>22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</row>
    <row r="29" spans="1:11" x14ac:dyDescent="0.25">
      <c r="A29" s="12" t="s">
        <v>23</v>
      </c>
      <c r="B29" s="12" t="s">
        <v>24</v>
      </c>
      <c r="C29" s="4" t="s">
        <v>28</v>
      </c>
      <c r="D29" s="12" t="s">
        <v>82</v>
      </c>
      <c r="E29" s="3"/>
      <c r="F29" s="3"/>
      <c r="G29" s="6">
        <f>G30+G31+G32+G33+G34</f>
        <v>2517.1999999999998</v>
      </c>
      <c r="H29" s="6">
        <f t="shared" ref="H29:I29" si="11">H30+H31+H32+H33+H34</f>
        <v>2517.1999999999998</v>
      </c>
      <c r="I29" s="6">
        <f t="shared" si="11"/>
        <v>2517.1999999999998</v>
      </c>
      <c r="J29" s="6">
        <f>J30+J31+J32+J33+J34</f>
        <v>12586</v>
      </c>
      <c r="K29" s="6">
        <f t="shared" ref="K29" si="12">K30+K31+K32+K33+K34</f>
        <v>12586</v>
      </c>
    </row>
    <row r="30" spans="1:11" x14ac:dyDescent="0.25">
      <c r="A30" s="12"/>
      <c r="B30" s="12"/>
      <c r="C30" s="7" t="s">
        <v>9</v>
      </c>
      <c r="D30" s="12"/>
      <c r="E30" s="3" t="s">
        <v>15</v>
      </c>
      <c r="F30" s="3" t="s">
        <v>15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</row>
    <row r="31" spans="1:11" ht="25.5" x14ac:dyDescent="0.25">
      <c r="A31" s="12"/>
      <c r="B31" s="12"/>
      <c r="C31" s="7" t="s">
        <v>12</v>
      </c>
      <c r="D31" s="12"/>
      <c r="E31" s="3">
        <v>974</v>
      </c>
      <c r="F31" s="3" t="s">
        <v>25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</row>
    <row r="32" spans="1:11" ht="15.75" customHeight="1" x14ac:dyDescent="0.25">
      <c r="A32" s="12"/>
      <c r="B32" s="12"/>
      <c r="C32" s="12" t="s">
        <v>91</v>
      </c>
      <c r="D32" s="12"/>
      <c r="E32" s="3">
        <v>909</v>
      </c>
      <c r="F32" s="3" t="s">
        <v>25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</row>
    <row r="33" spans="1:11" x14ac:dyDescent="0.25">
      <c r="A33" s="12"/>
      <c r="B33" s="12"/>
      <c r="C33" s="12"/>
      <c r="D33" s="12"/>
      <c r="E33" s="3">
        <v>974</v>
      </c>
      <c r="F33" s="3" t="s">
        <v>25</v>
      </c>
      <c r="G33" s="9">
        <v>2517.1999999999998</v>
      </c>
      <c r="H33" s="9">
        <v>2517.1999999999998</v>
      </c>
      <c r="I33" s="9">
        <v>2517.1999999999998</v>
      </c>
      <c r="J33" s="9">
        <f>I33*5</f>
        <v>12586</v>
      </c>
      <c r="K33" s="9">
        <f>J33</f>
        <v>12586</v>
      </c>
    </row>
    <row r="34" spans="1:11" x14ac:dyDescent="0.25">
      <c r="A34" s="12"/>
      <c r="B34" s="12"/>
      <c r="C34" s="7" t="s">
        <v>13</v>
      </c>
      <c r="D34" s="12"/>
      <c r="E34" s="3" t="s">
        <v>15</v>
      </c>
      <c r="F34" s="3" t="s">
        <v>15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</row>
    <row r="35" spans="1:11" ht="20.25" customHeight="1" x14ac:dyDescent="0.25">
      <c r="A35" s="12" t="s">
        <v>26</v>
      </c>
      <c r="B35" s="12" t="s">
        <v>27</v>
      </c>
      <c r="C35" s="4" t="s">
        <v>28</v>
      </c>
      <c r="D35" s="12" t="s">
        <v>83</v>
      </c>
      <c r="E35" s="3"/>
      <c r="F35" s="3"/>
      <c r="G35" s="6">
        <f>G36+G37+G38+G39</f>
        <v>27185.8</v>
      </c>
      <c r="H35" s="6">
        <f t="shared" ref="H35:K35" si="13">H36+H37+H38+H39</f>
        <v>27186</v>
      </c>
      <c r="I35" s="6">
        <f t="shared" si="13"/>
        <v>27186</v>
      </c>
      <c r="J35" s="6">
        <f t="shared" si="13"/>
        <v>135930</v>
      </c>
      <c r="K35" s="6">
        <f t="shared" si="13"/>
        <v>135930</v>
      </c>
    </row>
    <row r="36" spans="1:11" x14ac:dyDescent="0.25">
      <c r="A36" s="12"/>
      <c r="B36" s="12"/>
      <c r="C36" s="7" t="s">
        <v>9</v>
      </c>
      <c r="D36" s="12"/>
      <c r="E36" s="3">
        <v>974</v>
      </c>
      <c r="F36" s="3" t="s">
        <v>29</v>
      </c>
      <c r="G36" s="9">
        <v>27185.8</v>
      </c>
      <c r="H36" s="9">
        <v>27186</v>
      </c>
      <c r="I36" s="9">
        <v>27186</v>
      </c>
      <c r="J36" s="9">
        <f>I36*5</f>
        <v>135930</v>
      </c>
      <c r="K36" s="9">
        <f>J36</f>
        <v>135930</v>
      </c>
    </row>
    <row r="37" spans="1:11" ht="25.5" x14ac:dyDescent="0.25">
      <c r="A37" s="12"/>
      <c r="B37" s="12"/>
      <c r="C37" s="7" t="s">
        <v>12</v>
      </c>
      <c r="D37" s="12"/>
      <c r="E37" s="3" t="s">
        <v>15</v>
      </c>
      <c r="F37" s="3" t="s">
        <v>15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</row>
    <row r="38" spans="1:11" ht="22.5" customHeight="1" x14ac:dyDescent="0.25">
      <c r="A38" s="12"/>
      <c r="B38" s="12"/>
      <c r="C38" s="7" t="s">
        <v>91</v>
      </c>
      <c r="D38" s="12"/>
      <c r="E38" s="3" t="s">
        <v>15</v>
      </c>
      <c r="F38" s="3" t="s">
        <v>15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</row>
    <row r="39" spans="1:11" x14ac:dyDescent="0.25">
      <c r="A39" s="12"/>
      <c r="B39" s="12"/>
      <c r="C39" s="7" t="s">
        <v>13</v>
      </c>
      <c r="D39" s="12"/>
      <c r="E39" s="3" t="s">
        <v>15</v>
      </c>
      <c r="F39" s="3" t="s">
        <v>15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</row>
    <row r="40" spans="1:11" x14ac:dyDescent="0.25">
      <c r="A40" s="12" t="s">
        <v>30</v>
      </c>
      <c r="B40" s="12" t="s">
        <v>31</v>
      </c>
      <c r="C40" s="4" t="s">
        <v>28</v>
      </c>
      <c r="D40" s="12" t="s">
        <v>82</v>
      </c>
      <c r="E40" s="3"/>
      <c r="F40" s="3"/>
      <c r="G40" s="6">
        <f>G41+G42+G43+G44</f>
        <v>0</v>
      </c>
      <c r="H40" s="6">
        <f t="shared" ref="H40:K40" si="14">H41+H42+H43+H44</f>
        <v>0</v>
      </c>
      <c r="I40" s="6">
        <f t="shared" si="14"/>
        <v>0</v>
      </c>
      <c r="J40" s="6">
        <f t="shared" si="14"/>
        <v>0</v>
      </c>
      <c r="K40" s="6">
        <f t="shared" si="14"/>
        <v>0</v>
      </c>
    </row>
    <row r="41" spans="1:11" x14ac:dyDescent="0.25">
      <c r="A41" s="12"/>
      <c r="B41" s="12"/>
      <c r="C41" s="7" t="s">
        <v>9</v>
      </c>
      <c r="D41" s="12"/>
      <c r="E41" s="3" t="s">
        <v>15</v>
      </c>
      <c r="F41" s="3" t="s">
        <v>15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</row>
    <row r="42" spans="1:11" ht="25.5" x14ac:dyDescent="0.25">
      <c r="A42" s="12"/>
      <c r="B42" s="12"/>
      <c r="C42" s="7" t="s">
        <v>12</v>
      </c>
      <c r="D42" s="12"/>
      <c r="E42" s="3" t="s">
        <v>15</v>
      </c>
      <c r="F42" s="3" t="s">
        <v>15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</row>
    <row r="43" spans="1:11" ht="25.5" x14ac:dyDescent="0.25">
      <c r="A43" s="12"/>
      <c r="B43" s="12"/>
      <c r="C43" s="7" t="s">
        <v>91</v>
      </c>
      <c r="D43" s="12"/>
      <c r="E43" s="3">
        <v>974</v>
      </c>
      <c r="F43" s="3" t="s">
        <v>32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</row>
    <row r="44" spans="1:11" x14ac:dyDescent="0.25">
      <c r="A44" s="12"/>
      <c r="B44" s="12"/>
      <c r="C44" s="7" t="s">
        <v>13</v>
      </c>
      <c r="D44" s="12"/>
      <c r="E44" s="3">
        <v>974</v>
      </c>
      <c r="F44" s="3" t="s">
        <v>32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</row>
    <row r="45" spans="1:11" x14ac:dyDescent="0.25">
      <c r="A45" s="12" t="s">
        <v>33</v>
      </c>
      <c r="B45" s="12" t="s">
        <v>34</v>
      </c>
      <c r="C45" s="4" t="s">
        <v>28</v>
      </c>
      <c r="D45" s="12" t="s">
        <v>82</v>
      </c>
      <c r="E45" s="3"/>
      <c r="F45" s="3"/>
      <c r="G45" s="6">
        <f>G46+G47+G48+G49</f>
        <v>350</v>
      </c>
      <c r="H45" s="6">
        <f t="shared" ref="H45" si="15">H46+H47+H48+H49</f>
        <v>350</v>
      </c>
      <c r="I45" s="6">
        <f t="shared" ref="I45" si="16">I46+I47+I48+I49</f>
        <v>350</v>
      </c>
      <c r="J45" s="6">
        <f t="shared" ref="J45" si="17">J46+J47+J48+J49</f>
        <v>1750</v>
      </c>
      <c r="K45" s="6">
        <f t="shared" ref="K45" si="18">K46+K47+K48+K49</f>
        <v>1750</v>
      </c>
    </row>
    <row r="46" spans="1:11" x14ac:dyDescent="0.25">
      <c r="A46" s="12"/>
      <c r="B46" s="12"/>
      <c r="C46" s="7" t="s">
        <v>9</v>
      </c>
      <c r="D46" s="12"/>
      <c r="E46" s="3" t="s">
        <v>15</v>
      </c>
      <c r="F46" s="3" t="s">
        <v>15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</row>
    <row r="47" spans="1:11" ht="25.5" x14ac:dyDescent="0.25">
      <c r="A47" s="12"/>
      <c r="B47" s="12"/>
      <c r="C47" s="7" t="s">
        <v>12</v>
      </c>
      <c r="D47" s="12"/>
      <c r="E47" s="3">
        <v>974</v>
      </c>
      <c r="F47" s="3" t="s">
        <v>35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</row>
    <row r="48" spans="1:11" ht="25.5" x14ac:dyDescent="0.25">
      <c r="A48" s="12"/>
      <c r="B48" s="12"/>
      <c r="C48" s="7" t="s">
        <v>91</v>
      </c>
      <c r="D48" s="12"/>
      <c r="E48" s="3">
        <v>974</v>
      </c>
      <c r="F48" s="3" t="s">
        <v>35</v>
      </c>
      <c r="G48" s="9">
        <v>350</v>
      </c>
      <c r="H48" s="9">
        <v>350</v>
      </c>
      <c r="I48" s="9">
        <v>350</v>
      </c>
      <c r="J48" s="9">
        <f>I48*5</f>
        <v>1750</v>
      </c>
      <c r="K48" s="9">
        <f>J48</f>
        <v>1750</v>
      </c>
    </row>
    <row r="49" spans="1:11" x14ac:dyDescent="0.25">
      <c r="A49" s="12"/>
      <c r="B49" s="12"/>
      <c r="C49" s="7" t="s">
        <v>13</v>
      </c>
      <c r="D49" s="12"/>
      <c r="E49" s="3">
        <v>974</v>
      </c>
      <c r="F49" s="3" t="s">
        <v>35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</row>
    <row r="50" spans="1:11" x14ac:dyDescent="0.25">
      <c r="A50" s="12" t="s">
        <v>36</v>
      </c>
      <c r="B50" s="12" t="s">
        <v>37</v>
      </c>
      <c r="C50" s="4" t="s">
        <v>28</v>
      </c>
      <c r="D50" s="12" t="s">
        <v>82</v>
      </c>
      <c r="E50" s="3"/>
      <c r="F50" s="3"/>
      <c r="G50" s="6">
        <f>G51+G52+G53+G54</f>
        <v>46529.066619999998</v>
      </c>
      <c r="H50" s="6">
        <f t="shared" ref="H50" si="19">H51+H52+H53+H54</f>
        <v>46829.056619999996</v>
      </c>
      <c r="I50" s="6">
        <f t="shared" ref="I50" si="20">I51+I52+I53+I54</f>
        <v>46425.036519999994</v>
      </c>
      <c r="J50" s="6">
        <f t="shared" ref="J50" si="21">J51+J52+J53+J54</f>
        <v>232125.1826</v>
      </c>
      <c r="K50" s="6">
        <f t="shared" ref="K50" si="22">K51+K52+K53+K54</f>
        <v>232125.1826</v>
      </c>
    </row>
    <row r="51" spans="1:11" ht="25.5" x14ac:dyDescent="0.25">
      <c r="A51" s="12"/>
      <c r="B51" s="12"/>
      <c r="C51" s="7" t="s">
        <v>9</v>
      </c>
      <c r="D51" s="12"/>
      <c r="E51" s="3" t="s">
        <v>38</v>
      </c>
      <c r="F51" s="3" t="s">
        <v>39</v>
      </c>
      <c r="G51" s="9">
        <v>28292.2</v>
      </c>
      <c r="H51" s="9">
        <v>28292.2</v>
      </c>
      <c r="I51" s="9">
        <v>27606.2</v>
      </c>
      <c r="J51" s="9">
        <f>I51*5</f>
        <v>138031</v>
      </c>
      <c r="K51" s="9">
        <f>J51</f>
        <v>138031</v>
      </c>
    </row>
    <row r="52" spans="1:11" ht="25.5" x14ac:dyDescent="0.25">
      <c r="A52" s="12"/>
      <c r="B52" s="12"/>
      <c r="C52" s="7" t="s">
        <v>12</v>
      </c>
      <c r="D52" s="12"/>
      <c r="E52" s="3" t="s">
        <v>38</v>
      </c>
      <c r="F52" s="3" t="s">
        <v>39</v>
      </c>
      <c r="G52" s="9">
        <f>300+1551.5+244.8+104.2+142.9+6881.6</f>
        <v>9225</v>
      </c>
      <c r="H52" s="9">
        <f>104.2+244.8+1551.5+600+142.9+6881.6</f>
        <v>9525</v>
      </c>
      <c r="I52" s="9">
        <f>104.2+244.8+1551.5+600+426.9+6881.6</f>
        <v>9809</v>
      </c>
      <c r="J52" s="9">
        <f>I52*5</f>
        <v>49045</v>
      </c>
      <c r="K52" s="9">
        <f>J52</f>
        <v>49045</v>
      </c>
    </row>
    <row r="53" spans="1:11" ht="25.5" x14ac:dyDescent="0.25">
      <c r="A53" s="12"/>
      <c r="B53" s="12"/>
      <c r="C53" s="7" t="s">
        <v>91</v>
      </c>
      <c r="D53" s="12"/>
      <c r="E53" s="3">
        <v>974</v>
      </c>
      <c r="F53" s="3" t="s">
        <v>39</v>
      </c>
      <c r="G53" s="9">
        <v>9011.8666200000007</v>
      </c>
      <c r="H53" s="9">
        <v>9011.8566200000005</v>
      </c>
      <c r="I53" s="9">
        <v>9009.8365200000007</v>
      </c>
      <c r="J53" s="9">
        <f>I53*5</f>
        <v>45049.1826</v>
      </c>
      <c r="K53" s="9">
        <f>J53</f>
        <v>45049.1826</v>
      </c>
    </row>
    <row r="54" spans="1:11" x14ac:dyDescent="0.25">
      <c r="A54" s="12"/>
      <c r="B54" s="12"/>
      <c r="C54" s="7" t="s">
        <v>13</v>
      </c>
      <c r="D54" s="12"/>
      <c r="E54" s="3" t="s">
        <v>15</v>
      </c>
      <c r="F54" s="3" t="s">
        <v>15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</row>
    <row r="55" spans="1:11" x14ac:dyDescent="0.25">
      <c r="A55" s="12" t="s">
        <v>40</v>
      </c>
      <c r="B55" s="12" t="s">
        <v>41</v>
      </c>
      <c r="C55" s="4" t="s">
        <v>28</v>
      </c>
      <c r="D55" s="12" t="s">
        <v>84</v>
      </c>
      <c r="E55" s="3"/>
      <c r="F55" s="3"/>
      <c r="G55" s="6">
        <f>G56+G57+G58+G59</f>
        <v>0</v>
      </c>
      <c r="H55" s="6">
        <f t="shared" ref="H55" si="23">H56+H57+H58+H59</f>
        <v>0</v>
      </c>
      <c r="I55" s="6">
        <f t="shared" ref="I55" si="24">I56+I57+I58+I59</f>
        <v>0</v>
      </c>
      <c r="J55" s="6">
        <f t="shared" ref="J55" si="25">J56+J57+J58+J59</f>
        <v>0</v>
      </c>
      <c r="K55" s="6">
        <f t="shared" ref="K55" si="26">K56+K57+K58+K59</f>
        <v>0</v>
      </c>
    </row>
    <row r="56" spans="1:11" x14ac:dyDescent="0.25">
      <c r="A56" s="12"/>
      <c r="B56" s="12"/>
      <c r="C56" s="7" t="s">
        <v>9</v>
      </c>
      <c r="D56" s="12"/>
      <c r="E56" s="3" t="s">
        <v>15</v>
      </c>
      <c r="F56" s="3" t="s">
        <v>15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</row>
    <row r="57" spans="1:11" ht="25.5" x14ac:dyDescent="0.25">
      <c r="A57" s="12"/>
      <c r="B57" s="12"/>
      <c r="C57" s="7" t="s">
        <v>12</v>
      </c>
      <c r="D57" s="12"/>
      <c r="E57" s="3" t="s">
        <v>15</v>
      </c>
      <c r="F57" s="3" t="s">
        <v>15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</row>
    <row r="58" spans="1:11" ht="25.5" x14ac:dyDescent="0.25">
      <c r="A58" s="12"/>
      <c r="B58" s="12"/>
      <c r="C58" s="7" t="s">
        <v>91</v>
      </c>
      <c r="D58" s="12"/>
      <c r="E58" s="3">
        <v>909</v>
      </c>
      <c r="F58" s="3" t="s">
        <v>42</v>
      </c>
      <c r="G58" s="9">
        <v>0</v>
      </c>
      <c r="H58" s="9">
        <v>0</v>
      </c>
      <c r="I58" s="9">
        <v>0</v>
      </c>
      <c r="J58" s="9">
        <v>0</v>
      </c>
      <c r="K58" s="9">
        <f>J58</f>
        <v>0</v>
      </c>
    </row>
    <row r="59" spans="1:11" ht="33" customHeight="1" x14ac:dyDescent="0.25">
      <c r="A59" s="12"/>
      <c r="B59" s="12"/>
      <c r="C59" s="7" t="s">
        <v>13</v>
      </c>
      <c r="D59" s="12"/>
      <c r="E59" s="3" t="s">
        <v>15</v>
      </c>
      <c r="F59" s="3" t="s">
        <v>15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</row>
    <row r="60" spans="1:11" x14ac:dyDescent="0.25">
      <c r="A60" s="12" t="s">
        <v>43</v>
      </c>
      <c r="B60" s="12" t="s">
        <v>44</v>
      </c>
      <c r="C60" s="4" t="s">
        <v>28</v>
      </c>
      <c r="D60" s="12" t="s">
        <v>82</v>
      </c>
      <c r="E60" s="3"/>
      <c r="F60" s="3"/>
      <c r="G60" s="6">
        <f>G61+G62+G63+G64</f>
        <v>15400</v>
      </c>
      <c r="H60" s="6">
        <f t="shared" ref="H60" si="27">H61+H62+H63+H64</f>
        <v>15400</v>
      </c>
      <c r="I60" s="6">
        <f t="shared" ref="I60" si="28">I61+I62+I63+I64</f>
        <v>15400</v>
      </c>
      <c r="J60" s="6">
        <f t="shared" ref="J60" si="29">J61+J62+J63+J64</f>
        <v>77000</v>
      </c>
      <c r="K60" s="6">
        <f t="shared" ref="K60" si="30">K61+K62+K63+K64</f>
        <v>77000</v>
      </c>
    </row>
    <row r="61" spans="1:11" x14ac:dyDescent="0.25">
      <c r="A61" s="12"/>
      <c r="B61" s="12"/>
      <c r="C61" s="7" t="s">
        <v>9</v>
      </c>
      <c r="D61" s="12"/>
      <c r="E61" s="3">
        <v>974</v>
      </c>
      <c r="F61" s="3" t="s">
        <v>45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</row>
    <row r="62" spans="1:11" ht="25.5" x14ac:dyDescent="0.25">
      <c r="A62" s="12"/>
      <c r="B62" s="12"/>
      <c r="C62" s="7" t="s">
        <v>12</v>
      </c>
      <c r="D62" s="12"/>
      <c r="E62" s="3">
        <v>974</v>
      </c>
      <c r="F62" s="3" t="s">
        <v>45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</row>
    <row r="63" spans="1:11" ht="25.5" x14ac:dyDescent="0.25">
      <c r="A63" s="12"/>
      <c r="B63" s="12"/>
      <c r="C63" s="7" t="s">
        <v>91</v>
      </c>
      <c r="D63" s="12"/>
      <c r="E63" s="3">
        <v>974</v>
      </c>
      <c r="F63" s="3" t="s">
        <v>45</v>
      </c>
      <c r="G63" s="9">
        <v>15400</v>
      </c>
      <c r="H63" s="9">
        <v>15400</v>
      </c>
      <c r="I63" s="9">
        <v>15400</v>
      </c>
      <c r="J63" s="9">
        <f>I63*5</f>
        <v>77000</v>
      </c>
      <c r="K63" s="9">
        <f>J63</f>
        <v>77000</v>
      </c>
    </row>
    <row r="64" spans="1:11" x14ac:dyDescent="0.25">
      <c r="A64" s="12"/>
      <c r="B64" s="12"/>
      <c r="C64" s="7" t="s">
        <v>13</v>
      </c>
      <c r="D64" s="12"/>
      <c r="E64" s="3" t="s">
        <v>15</v>
      </c>
      <c r="F64" s="3" t="s">
        <v>15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</row>
    <row r="65" spans="1:11" ht="17.25" customHeight="1" x14ac:dyDescent="0.25">
      <c r="A65" s="12" t="s">
        <v>46</v>
      </c>
      <c r="B65" s="12" t="s">
        <v>99</v>
      </c>
      <c r="C65" s="4" t="s">
        <v>28</v>
      </c>
      <c r="D65" s="12" t="s">
        <v>85</v>
      </c>
      <c r="E65" s="3"/>
      <c r="F65" s="3"/>
      <c r="G65" s="6">
        <f>G66+G67+G68+G69</f>
        <v>80</v>
      </c>
      <c r="H65" s="6">
        <f t="shared" ref="H65" si="31">H66+H67+H68+H69</f>
        <v>80</v>
      </c>
      <c r="I65" s="6">
        <f t="shared" ref="I65" si="32">I66+I67+I68+I69</f>
        <v>80</v>
      </c>
      <c r="J65" s="6">
        <f t="shared" ref="J65" si="33">J66+J67+J68+J69</f>
        <v>400</v>
      </c>
      <c r="K65" s="6">
        <f t="shared" ref="K65" si="34">K66+K67+K68+K69</f>
        <v>400</v>
      </c>
    </row>
    <row r="66" spans="1:11" x14ac:dyDescent="0.25">
      <c r="A66" s="12"/>
      <c r="B66" s="12"/>
      <c r="C66" s="7" t="s">
        <v>9</v>
      </c>
      <c r="D66" s="12"/>
      <c r="E66" s="3">
        <v>909</v>
      </c>
      <c r="F66" s="3" t="s">
        <v>100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</row>
    <row r="67" spans="1:11" ht="25.5" x14ac:dyDescent="0.25">
      <c r="A67" s="12"/>
      <c r="B67" s="12"/>
      <c r="C67" s="7" t="s">
        <v>12</v>
      </c>
      <c r="D67" s="12"/>
      <c r="E67" s="3" t="s">
        <v>47</v>
      </c>
      <c r="F67" s="3" t="s">
        <v>100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</row>
    <row r="68" spans="1:11" ht="25.5" x14ac:dyDescent="0.25">
      <c r="A68" s="12"/>
      <c r="B68" s="12"/>
      <c r="C68" s="7" t="s">
        <v>91</v>
      </c>
      <c r="D68" s="12"/>
      <c r="E68" s="3" t="s">
        <v>47</v>
      </c>
      <c r="F68" s="3" t="s">
        <v>100</v>
      </c>
      <c r="G68" s="9">
        <v>80</v>
      </c>
      <c r="H68" s="9">
        <v>80</v>
      </c>
      <c r="I68" s="9">
        <v>80</v>
      </c>
      <c r="J68" s="9">
        <f>I68*5</f>
        <v>400</v>
      </c>
      <c r="K68" s="9">
        <f>J68</f>
        <v>400</v>
      </c>
    </row>
    <row r="69" spans="1:11" x14ac:dyDescent="0.25">
      <c r="A69" s="12"/>
      <c r="B69" s="12"/>
      <c r="C69" s="7" t="s">
        <v>13</v>
      </c>
      <c r="D69" s="12"/>
      <c r="E69" s="3" t="s">
        <v>15</v>
      </c>
      <c r="F69" s="3" t="s">
        <v>15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</row>
    <row r="70" spans="1:11" x14ac:dyDescent="0.25">
      <c r="A70" s="12" t="s">
        <v>48</v>
      </c>
      <c r="B70" s="12" t="s">
        <v>101</v>
      </c>
      <c r="C70" s="4" t="s">
        <v>28</v>
      </c>
      <c r="D70" s="12" t="s">
        <v>82</v>
      </c>
      <c r="E70" s="3"/>
      <c r="F70" s="3"/>
      <c r="G70" s="6">
        <f>G71+G72+G73+G74</f>
        <v>9796.5</v>
      </c>
      <c r="H70" s="6">
        <f t="shared" ref="H70" si="35">H71+H72+H73+H74</f>
        <v>9796.5</v>
      </c>
      <c r="I70" s="6">
        <f t="shared" ref="I70" si="36">I71+I72+I73+I74</f>
        <v>9796.5</v>
      </c>
      <c r="J70" s="6">
        <f t="shared" ref="J70" si="37">J71+J72+J73+J74</f>
        <v>48982.5</v>
      </c>
      <c r="K70" s="6">
        <f t="shared" ref="K70" si="38">K71+K72+K73+K74</f>
        <v>48982.5</v>
      </c>
    </row>
    <row r="71" spans="1:11" x14ac:dyDescent="0.25">
      <c r="A71" s="12"/>
      <c r="B71" s="12"/>
      <c r="C71" s="7" t="s">
        <v>9</v>
      </c>
      <c r="D71" s="12"/>
      <c r="E71" s="3" t="s">
        <v>15</v>
      </c>
      <c r="F71" s="3" t="s">
        <v>15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</row>
    <row r="72" spans="1:11" ht="25.5" x14ac:dyDescent="0.25">
      <c r="A72" s="12"/>
      <c r="B72" s="12"/>
      <c r="C72" s="7" t="s">
        <v>12</v>
      </c>
      <c r="D72" s="12"/>
      <c r="E72" s="3" t="s">
        <v>47</v>
      </c>
      <c r="F72" s="3" t="s">
        <v>49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</row>
    <row r="73" spans="1:11" ht="25.5" x14ac:dyDescent="0.25">
      <c r="A73" s="12"/>
      <c r="B73" s="12"/>
      <c r="C73" s="7" t="s">
        <v>91</v>
      </c>
      <c r="D73" s="12"/>
      <c r="E73" s="3" t="s">
        <v>47</v>
      </c>
      <c r="F73" s="3" t="s">
        <v>49</v>
      </c>
      <c r="G73" s="9">
        <v>9796.5</v>
      </c>
      <c r="H73" s="9">
        <v>9796.5</v>
      </c>
      <c r="I73" s="9">
        <v>9796.5</v>
      </c>
      <c r="J73" s="9">
        <f>I73*5</f>
        <v>48982.5</v>
      </c>
      <c r="K73" s="9">
        <f>J73</f>
        <v>48982.5</v>
      </c>
    </row>
    <row r="74" spans="1:11" x14ac:dyDescent="0.25">
      <c r="A74" s="12"/>
      <c r="B74" s="12"/>
      <c r="C74" s="7" t="s">
        <v>13</v>
      </c>
      <c r="D74" s="12"/>
      <c r="E74" s="3" t="s">
        <v>15</v>
      </c>
      <c r="F74" s="3" t="s">
        <v>15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</row>
    <row r="75" spans="1:11" x14ac:dyDescent="0.25">
      <c r="A75" s="12" t="s">
        <v>50</v>
      </c>
      <c r="B75" s="12" t="s">
        <v>51</v>
      </c>
      <c r="C75" s="4" t="s">
        <v>28</v>
      </c>
      <c r="D75" s="12" t="s">
        <v>82</v>
      </c>
      <c r="E75" s="3"/>
      <c r="F75" s="3"/>
      <c r="G75" s="6">
        <f>G76+G77+G78+G79</f>
        <v>16646.3</v>
      </c>
      <c r="H75" s="6">
        <f t="shared" ref="H75" si="39">H76+H77+H78+H79</f>
        <v>13748.8</v>
      </c>
      <c r="I75" s="6">
        <f t="shared" ref="I75" si="40">I76+I77+I78+I79</f>
        <v>13748.8</v>
      </c>
      <c r="J75" s="6">
        <f>J76+J77+J78+I80</f>
        <v>75824</v>
      </c>
      <c r="K75" s="6">
        <f t="shared" ref="K75" si="41">K76+K77+K78+K79</f>
        <v>68744</v>
      </c>
    </row>
    <row r="76" spans="1:11" x14ac:dyDescent="0.25">
      <c r="A76" s="12"/>
      <c r="B76" s="12"/>
      <c r="C76" s="7" t="s">
        <v>9</v>
      </c>
      <c r="D76" s="12"/>
      <c r="E76" s="3" t="s">
        <v>15</v>
      </c>
      <c r="F76" s="3" t="s">
        <v>15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</row>
    <row r="77" spans="1:11" ht="25.5" x14ac:dyDescent="0.25">
      <c r="A77" s="12"/>
      <c r="B77" s="12"/>
      <c r="C77" s="7" t="s">
        <v>12</v>
      </c>
      <c r="D77" s="12"/>
      <c r="E77" s="3" t="s">
        <v>15</v>
      </c>
      <c r="F77" s="3" t="s">
        <v>15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</row>
    <row r="78" spans="1:11" ht="25.5" x14ac:dyDescent="0.25">
      <c r="A78" s="12"/>
      <c r="B78" s="12"/>
      <c r="C78" s="7" t="s">
        <v>91</v>
      </c>
      <c r="D78" s="12"/>
      <c r="E78" s="3">
        <v>974</v>
      </c>
      <c r="F78" s="3" t="s">
        <v>52</v>
      </c>
      <c r="G78" s="9">
        <v>16646.3</v>
      </c>
      <c r="H78" s="9">
        <v>13748.8</v>
      </c>
      <c r="I78" s="9">
        <v>13748.8</v>
      </c>
      <c r="J78" s="9">
        <f>I78*5</f>
        <v>68744</v>
      </c>
      <c r="K78" s="9">
        <f>J78</f>
        <v>68744</v>
      </c>
    </row>
    <row r="79" spans="1:11" x14ac:dyDescent="0.25">
      <c r="A79" s="12"/>
      <c r="B79" s="12"/>
      <c r="C79" s="7" t="s">
        <v>13</v>
      </c>
      <c r="D79" s="12"/>
      <c r="E79" s="3">
        <v>974</v>
      </c>
      <c r="F79" s="3" t="s">
        <v>52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</row>
    <row r="80" spans="1:11" ht="18" customHeight="1" x14ac:dyDescent="0.25">
      <c r="A80" s="12" t="s">
        <v>14</v>
      </c>
      <c r="B80" s="12" t="s">
        <v>97</v>
      </c>
      <c r="C80" s="4" t="s">
        <v>28</v>
      </c>
      <c r="D80" s="12" t="s">
        <v>82</v>
      </c>
      <c r="E80" s="3"/>
      <c r="F80" s="3"/>
      <c r="G80" s="6">
        <f>G85+G90</f>
        <v>7080</v>
      </c>
      <c r="H80" s="6">
        <f t="shared" ref="H80:K80" si="42">H85+H90</f>
        <v>7080</v>
      </c>
      <c r="I80" s="6">
        <f t="shared" si="42"/>
        <v>7080</v>
      </c>
      <c r="J80" s="6">
        <f t="shared" si="42"/>
        <v>42480</v>
      </c>
      <c r="K80" s="6">
        <f t="shared" si="42"/>
        <v>35400</v>
      </c>
    </row>
    <row r="81" spans="1:11" x14ac:dyDescent="0.25">
      <c r="A81" s="12"/>
      <c r="B81" s="12"/>
      <c r="C81" s="7" t="s">
        <v>9</v>
      </c>
      <c r="D81" s="12"/>
      <c r="E81" s="3" t="s">
        <v>15</v>
      </c>
      <c r="F81" s="3" t="s">
        <v>15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</row>
    <row r="82" spans="1:11" ht="25.5" x14ac:dyDescent="0.25">
      <c r="A82" s="12"/>
      <c r="B82" s="12"/>
      <c r="C82" s="7" t="s">
        <v>12</v>
      </c>
      <c r="D82" s="12"/>
      <c r="E82" s="3" t="s">
        <v>15</v>
      </c>
      <c r="F82" s="3" t="s">
        <v>15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</row>
    <row r="83" spans="1:11" ht="25.5" x14ac:dyDescent="0.25">
      <c r="A83" s="12"/>
      <c r="B83" s="12"/>
      <c r="C83" s="7" t="s">
        <v>91</v>
      </c>
      <c r="D83" s="12"/>
      <c r="E83" s="3" t="s">
        <v>15</v>
      </c>
      <c r="F83" s="3" t="s">
        <v>53</v>
      </c>
      <c r="G83" s="9">
        <f>G88+G93</f>
        <v>7080</v>
      </c>
      <c r="H83" s="9">
        <f t="shared" ref="H83:K83" si="43">H88+H93</f>
        <v>7080</v>
      </c>
      <c r="I83" s="9">
        <f t="shared" si="43"/>
        <v>7080</v>
      </c>
      <c r="J83" s="9">
        <f t="shared" si="43"/>
        <v>35400</v>
      </c>
      <c r="K83" s="9">
        <f t="shared" si="43"/>
        <v>35400</v>
      </c>
    </row>
    <row r="84" spans="1:11" x14ac:dyDescent="0.25">
      <c r="A84" s="12"/>
      <c r="B84" s="12"/>
      <c r="C84" s="7" t="s">
        <v>13</v>
      </c>
      <c r="D84" s="12"/>
      <c r="E84" s="3" t="s">
        <v>15</v>
      </c>
      <c r="F84" s="3" t="s">
        <v>15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</row>
    <row r="85" spans="1:11" ht="18" customHeight="1" x14ac:dyDescent="0.25">
      <c r="A85" s="12" t="s">
        <v>17</v>
      </c>
      <c r="B85" s="12" t="s">
        <v>54</v>
      </c>
      <c r="C85" s="4" t="s">
        <v>28</v>
      </c>
      <c r="D85" s="12" t="s">
        <v>82</v>
      </c>
      <c r="E85" s="3"/>
      <c r="F85" s="3"/>
      <c r="G85" s="6">
        <f>G86+G87+G88+G89</f>
        <v>0</v>
      </c>
      <c r="H85" s="6">
        <f t="shared" ref="H85" si="44">H86+H87+H88+H89</f>
        <v>0</v>
      </c>
      <c r="I85" s="6">
        <f t="shared" ref="I85" si="45">I86+I87+I88+I89</f>
        <v>0</v>
      </c>
      <c r="J85" s="6">
        <f>J86+J87+J88+I90</f>
        <v>7080</v>
      </c>
      <c r="K85" s="6">
        <f t="shared" ref="K85" si="46">K86+K87+K88+K89</f>
        <v>0</v>
      </c>
    </row>
    <row r="86" spans="1:11" x14ac:dyDescent="0.25">
      <c r="A86" s="12"/>
      <c r="B86" s="12"/>
      <c r="C86" s="7" t="s">
        <v>9</v>
      </c>
      <c r="D86" s="12"/>
      <c r="E86" s="3" t="s">
        <v>15</v>
      </c>
      <c r="F86" s="3" t="s">
        <v>15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</row>
    <row r="87" spans="1:11" ht="25.5" x14ac:dyDescent="0.25">
      <c r="A87" s="12"/>
      <c r="B87" s="12"/>
      <c r="C87" s="7" t="s">
        <v>12</v>
      </c>
      <c r="D87" s="12"/>
      <c r="E87" s="3" t="s">
        <v>15</v>
      </c>
      <c r="F87" s="3" t="s">
        <v>15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</row>
    <row r="88" spans="1:11" ht="25.5" x14ac:dyDescent="0.25">
      <c r="A88" s="12"/>
      <c r="B88" s="12"/>
      <c r="C88" s="7" t="s">
        <v>91</v>
      </c>
      <c r="D88" s="12"/>
      <c r="E88" s="3">
        <v>903</v>
      </c>
      <c r="F88" s="3" t="s">
        <v>55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</row>
    <row r="89" spans="1:11" x14ac:dyDescent="0.25">
      <c r="A89" s="12"/>
      <c r="B89" s="12"/>
      <c r="C89" s="7" t="s">
        <v>13</v>
      </c>
      <c r="D89" s="12"/>
      <c r="E89" s="3" t="s">
        <v>15</v>
      </c>
      <c r="F89" s="3" t="s">
        <v>15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</row>
    <row r="90" spans="1:11" x14ac:dyDescent="0.25">
      <c r="A90" s="12" t="s">
        <v>20</v>
      </c>
      <c r="B90" s="12" t="s">
        <v>56</v>
      </c>
      <c r="C90" s="4" t="s">
        <v>28</v>
      </c>
      <c r="D90" s="12" t="s">
        <v>82</v>
      </c>
      <c r="E90" s="3"/>
      <c r="F90" s="3"/>
      <c r="G90" s="6">
        <f>G91+G92+G93+G94</f>
        <v>7080</v>
      </c>
      <c r="H90" s="6">
        <f t="shared" ref="H90" si="47">H91+H92+H93+H94</f>
        <v>7080</v>
      </c>
      <c r="I90" s="6">
        <f t="shared" ref="I90" si="48">I91+I92+I93+I94</f>
        <v>7080</v>
      </c>
      <c r="J90" s="6">
        <f>J91+J92+J93+I95</f>
        <v>35400</v>
      </c>
      <c r="K90" s="6">
        <f t="shared" ref="K90" si="49">K91+K92+K93+K94</f>
        <v>35400</v>
      </c>
    </row>
    <row r="91" spans="1:11" x14ac:dyDescent="0.25">
      <c r="A91" s="12"/>
      <c r="B91" s="12"/>
      <c r="C91" s="7" t="s">
        <v>9</v>
      </c>
      <c r="D91" s="12"/>
      <c r="E91" s="3" t="s">
        <v>15</v>
      </c>
      <c r="F91" s="3" t="s">
        <v>15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</row>
    <row r="92" spans="1:11" ht="25.5" x14ac:dyDescent="0.25">
      <c r="A92" s="12"/>
      <c r="B92" s="12"/>
      <c r="C92" s="7" t="s">
        <v>12</v>
      </c>
      <c r="D92" s="12"/>
      <c r="E92" s="3" t="s">
        <v>15</v>
      </c>
      <c r="F92" s="3" t="s">
        <v>15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</row>
    <row r="93" spans="1:11" ht="25.5" x14ac:dyDescent="0.25">
      <c r="A93" s="12"/>
      <c r="B93" s="12"/>
      <c r="C93" s="7" t="s">
        <v>91</v>
      </c>
      <c r="D93" s="12"/>
      <c r="E93" s="3">
        <v>974</v>
      </c>
      <c r="F93" s="3" t="s">
        <v>57</v>
      </c>
      <c r="G93" s="9">
        <v>7080</v>
      </c>
      <c r="H93" s="9">
        <v>7080</v>
      </c>
      <c r="I93" s="9">
        <v>7080</v>
      </c>
      <c r="J93" s="9">
        <f>I93*5</f>
        <v>35400</v>
      </c>
      <c r="K93" s="9">
        <f>J93</f>
        <v>35400</v>
      </c>
    </row>
    <row r="94" spans="1:11" x14ac:dyDescent="0.25">
      <c r="A94" s="12"/>
      <c r="B94" s="12"/>
      <c r="C94" s="7" t="s">
        <v>13</v>
      </c>
      <c r="D94" s="12"/>
      <c r="E94" s="3" t="s">
        <v>15</v>
      </c>
      <c r="F94" s="3" t="s">
        <v>15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</row>
    <row r="95" spans="1:11" ht="15.75" customHeight="1" x14ac:dyDescent="0.25">
      <c r="A95" s="12" t="s">
        <v>14</v>
      </c>
      <c r="B95" s="12" t="s">
        <v>96</v>
      </c>
      <c r="C95" s="4" t="s">
        <v>28</v>
      </c>
      <c r="D95" s="12" t="s">
        <v>86</v>
      </c>
      <c r="E95" s="3"/>
      <c r="F95" s="3"/>
      <c r="G95" s="6">
        <f>G96+G97+G98+G99</f>
        <v>318.04400000000004</v>
      </c>
      <c r="H95" s="6">
        <f t="shared" ref="H95" si="50">H96+H97+H98+H99</f>
        <v>0</v>
      </c>
      <c r="I95" s="6">
        <f t="shared" ref="I95" si="51">I96+I97+I98+I99</f>
        <v>0</v>
      </c>
      <c r="J95" s="6">
        <f t="shared" ref="J95" si="52">J96+J97+J98+J99</f>
        <v>0</v>
      </c>
      <c r="K95" s="6">
        <f t="shared" ref="K95" si="53">K96+K97+K98+K99</f>
        <v>0</v>
      </c>
    </row>
    <row r="96" spans="1:11" x14ac:dyDescent="0.25">
      <c r="A96" s="12"/>
      <c r="B96" s="12"/>
      <c r="C96" s="7" t="s">
        <v>9</v>
      </c>
      <c r="D96" s="12"/>
      <c r="E96" s="3" t="s">
        <v>15</v>
      </c>
      <c r="F96" s="3" t="s">
        <v>58</v>
      </c>
      <c r="G96" s="9">
        <f>G101+G106+G111+G116</f>
        <v>0</v>
      </c>
      <c r="H96" s="9">
        <f t="shared" ref="H96:K96" si="54">H101+H106+H111+H116</f>
        <v>0</v>
      </c>
      <c r="I96" s="9">
        <f t="shared" si="54"/>
        <v>0</v>
      </c>
      <c r="J96" s="9">
        <f t="shared" si="54"/>
        <v>0</v>
      </c>
      <c r="K96" s="9">
        <f t="shared" si="54"/>
        <v>0</v>
      </c>
    </row>
    <row r="97" spans="1:11" ht="25.5" x14ac:dyDescent="0.25">
      <c r="A97" s="12"/>
      <c r="B97" s="12"/>
      <c r="C97" s="7" t="s">
        <v>12</v>
      </c>
      <c r="D97" s="12"/>
      <c r="E97" s="3" t="s">
        <v>15</v>
      </c>
      <c r="F97" s="3" t="s">
        <v>58</v>
      </c>
      <c r="G97" s="9">
        <f>G102+G107+G112+G117</f>
        <v>292.60000000000002</v>
      </c>
      <c r="H97" s="9">
        <f t="shared" ref="H97:K97" si="55">H102+H107+H112+H117</f>
        <v>0</v>
      </c>
      <c r="I97" s="9">
        <f t="shared" si="55"/>
        <v>0</v>
      </c>
      <c r="J97" s="9">
        <f t="shared" si="55"/>
        <v>0</v>
      </c>
      <c r="K97" s="9">
        <f t="shared" si="55"/>
        <v>0</v>
      </c>
    </row>
    <row r="98" spans="1:11" ht="25.5" x14ac:dyDescent="0.25">
      <c r="A98" s="12"/>
      <c r="B98" s="12"/>
      <c r="C98" s="7" t="s">
        <v>91</v>
      </c>
      <c r="D98" s="12"/>
      <c r="E98" s="3" t="s">
        <v>15</v>
      </c>
      <c r="F98" s="3" t="s">
        <v>58</v>
      </c>
      <c r="G98" s="9">
        <f>G103+G108+G118</f>
        <v>25.443999999999999</v>
      </c>
      <c r="H98" s="9">
        <f t="shared" ref="H98:K98" si="56">H103+H108+H118</f>
        <v>0</v>
      </c>
      <c r="I98" s="9">
        <f t="shared" si="56"/>
        <v>0</v>
      </c>
      <c r="J98" s="9">
        <f t="shared" si="56"/>
        <v>0</v>
      </c>
      <c r="K98" s="9">
        <f t="shared" si="56"/>
        <v>0</v>
      </c>
    </row>
    <row r="99" spans="1:11" ht="58.5" customHeight="1" x14ac:dyDescent="0.25">
      <c r="A99" s="12"/>
      <c r="B99" s="12"/>
      <c r="C99" s="7" t="s">
        <v>13</v>
      </c>
      <c r="D99" s="12"/>
      <c r="E99" s="3" t="s">
        <v>15</v>
      </c>
      <c r="F99" s="3" t="s">
        <v>58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</row>
    <row r="100" spans="1:11" ht="22.5" customHeight="1" x14ac:dyDescent="0.25">
      <c r="A100" s="12" t="s">
        <v>17</v>
      </c>
      <c r="B100" s="12" t="s">
        <v>59</v>
      </c>
      <c r="C100" s="4" t="s">
        <v>28</v>
      </c>
      <c r="D100" s="12" t="s">
        <v>82</v>
      </c>
      <c r="E100" s="3"/>
      <c r="F100" s="3"/>
      <c r="G100" s="6">
        <f>G101+G102+G103+G104</f>
        <v>0</v>
      </c>
      <c r="H100" s="6">
        <f t="shared" ref="H100" si="57">H101+H102+H103+H104</f>
        <v>0</v>
      </c>
      <c r="I100" s="6">
        <f t="shared" ref="I100" si="58">I101+I102+I103+I104</f>
        <v>0</v>
      </c>
      <c r="J100" s="6">
        <f t="shared" ref="J100" si="59">J101+J102+J103+J104</f>
        <v>0</v>
      </c>
      <c r="K100" s="6">
        <f t="shared" ref="K100" si="60">K101+K102+K103+K104</f>
        <v>0</v>
      </c>
    </row>
    <row r="101" spans="1:11" x14ac:dyDescent="0.25">
      <c r="A101" s="12"/>
      <c r="B101" s="12"/>
      <c r="C101" s="7" t="s">
        <v>9</v>
      </c>
      <c r="D101" s="12"/>
      <c r="E101" s="3">
        <v>974</v>
      </c>
      <c r="F101" s="3" t="s">
        <v>60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</row>
    <row r="102" spans="1:11" ht="25.5" x14ac:dyDescent="0.25">
      <c r="A102" s="12"/>
      <c r="B102" s="12"/>
      <c r="C102" s="7" t="s">
        <v>12</v>
      </c>
      <c r="D102" s="12"/>
      <c r="E102" s="3">
        <v>974</v>
      </c>
      <c r="F102" s="3" t="s">
        <v>60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</row>
    <row r="103" spans="1:11" ht="25.5" x14ac:dyDescent="0.25">
      <c r="A103" s="12"/>
      <c r="B103" s="12"/>
      <c r="C103" s="7" t="s">
        <v>91</v>
      </c>
      <c r="D103" s="12"/>
      <c r="E103" s="3">
        <v>974</v>
      </c>
      <c r="F103" s="3" t="s">
        <v>60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</row>
    <row r="104" spans="1:11" x14ac:dyDescent="0.25">
      <c r="A104" s="12"/>
      <c r="B104" s="12"/>
      <c r="C104" s="7" t="s">
        <v>13</v>
      </c>
      <c r="D104" s="12"/>
      <c r="E104" s="3" t="s">
        <v>15</v>
      </c>
      <c r="F104" s="3" t="s">
        <v>15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</row>
    <row r="105" spans="1:11" ht="18.75" customHeight="1" x14ac:dyDescent="0.25">
      <c r="A105" s="12" t="s">
        <v>20</v>
      </c>
      <c r="B105" s="12" t="s">
        <v>61</v>
      </c>
      <c r="C105" s="4" t="s">
        <v>28</v>
      </c>
      <c r="D105" s="12" t="s">
        <v>85</v>
      </c>
      <c r="E105" s="3"/>
      <c r="F105" s="3"/>
      <c r="G105" s="6">
        <f>G106+G107+G108+G109</f>
        <v>0</v>
      </c>
      <c r="H105" s="6">
        <f t="shared" ref="H105" si="61">H106+H107+H108+H109</f>
        <v>0</v>
      </c>
      <c r="I105" s="6">
        <f t="shared" ref="I105" si="62">I106+I107+I108+I109</f>
        <v>0</v>
      </c>
      <c r="J105" s="6">
        <f t="shared" ref="J105" si="63">J106+J107+J108+J109</f>
        <v>0</v>
      </c>
      <c r="K105" s="6">
        <f t="shared" ref="K105" si="64">K106+K107+K108+K109</f>
        <v>0</v>
      </c>
    </row>
    <row r="106" spans="1:11" x14ac:dyDescent="0.25">
      <c r="A106" s="12"/>
      <c r="B106" s="12"/>
      <c r="C106" s="7" t="s">
        <v>9</v>
      </c>
      <c r="D106" s="12"/>
      <c r="E106" s="3">
        <v>909</v>
      </c>
      <c r="F106" s="3" t="s">
        <v>62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</row>
    <row r="107" spans="1:11" ht="25.5" x14ac:dyDescent="0.25">
      <c r="A107" s="12"/>
      <c r="B107" s="12"/>
      <c r="C107" s="7" t="s">
        <v>63</v>
      </c>
      <c r="D107" s="12"/>
      <c r="E107" s="3">
        <v>909</v>
      </c>
      <c r="F107" s="3" t="s">
        <v>62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</row>
    <row r="108" spans="1:11" ht="25.5" x14ac:dyDescent="0.25">
      <c r="A108" s="12"/>
      <c r="B108" s="12"/>
      <c r="C108" s="7" t="s">
        <v>91</v>
      </c>
      <c r="D108" s="12"/>
      <c r="E108" s="3">
        <v>909</v>
      </c>
      <c r="F108" s="3" t="s">
        <v>62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</row>
    <row r="109" spans="1:11" x14ac:dyDescent="0.25">
      <c r="A109" s="12"/>
      <c r="B109" s="12"/>
      <c r="C109" s="7" t="s">
        <v>13</v>
      </c>
      <c r="D109" s="12"/>
      <c r="E109" s="3" t="s">
        <v>15</v>
      </c>
      <c r="F109" s="3" t="s">
        <v>15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</row>
    <row r="110" spans="1:11" x14ac:dyDescent="0.25">
      <c r="A110" s="12" t="s">
        <v>23</v>
      </c>
      <c r="B110" s="12" t="s">
        <v>64</v>
      </c>
      <c r="C110" s="4" t="s">
        <v>28</v>
      </c>
      <c r="D110" s="12" t="s">
        <v>85</v>
      </c>
      <c r="E110" s="3"/>
      <c r="F110" s="3"/>
      <c r="G110" s="6">
        <f>G111+G112+G113+G114</f>
        <v>0</v>
      </c>
      <c r="H110" s="6">
        <f t="shared" ref="H110" si="65">H111+H112+H113+H114</f>
        <v>0</v>
      </c>
      <c r="I110" s="6">
        <f t="shared" ref="I110" si="66">I111+I112+I113+I114</f>
        <v>0</v>
      </c>
      <c r="J110" s="6">
        <f t="shared" ref="J110" si="67">J111+J112+J113+J114</f>
        <v>0</v>
      </c>
      <c r="K110" s="6">
        <f t="shared" ref="K110" si="68">K111+K112+K113+K114</f>
        <v>0</v>
      </c>
    </row>
    <row r="111" spans="1:11" x14ac:dyDescent="0.25">
      <c r="A111" s="12"/>
      <c r="B111" s="12"/>
      <c r="C111" s="7" t="s">
        <v>9</v>
      </c>
      <c r="D111" s="12"/>
      <c r="E111" s="3">
        <v>909</v>
      </c>
      <c r="F111" s="3" t="s">
        <v>65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</row>
    <row r="112" spans="1:11" ht="25.5" x14ac:dyDescent="0.25">
      <c r="A112" s="12"/>
      <c r="B112" s="12"/>
      <c r="C112" s="7" t="s">
        <v>12</v>
      </c>
      <c r="D112" s="12"/>
      <c r="E112" s="3">
        <v>909</v>
      </c>
      <c r="F112" s="3" t="s">
        <v>65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</row>
    <row r="113" spans="1:11" ht="25.5" x14ac:dyDescent="0.25">
      <c r="A113" s="12"/>
      <c r="B113" s="12"/>
      <c r="C113" s="7" t="s">
        <v>91</v>
      </c>
      <c r="D113" s="12"/>
      <c r="E113" s="3">
        <v>909</v>
      </c>
      <c r="F113" s="3" t="s">
        <v>65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</row>
    <row r="114" spans="1:11" x14ac:dyDescent="0.25">
      <c r="A114" s="12"/>
      <c r="B114" s="12"/>
      <c r="C114" s="7" t="s">
        <v>13</v>
      </c>
      <c r="D114" s="12"/>
      <c r="E114" s="3" t="s">
        <v>15</v>
      </c>
      <c r="F114" s="3" t="s">
        <v>15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</row>
    <row r="115" spans="1:11" ht="16.5" customHeight="1" x14ac:dyDescent="0.25">
      <c r="A115" s="12" t="s">
        <v>26</v>
      </c>
      <c r="B115" s="12" t="s">
        <v>66</v>
      </c>
      <c r="C115" s="4" t="s">
        <v>28</v>
      </c>
      <c r="D115" s="12" t="s">
        <v>85</v>
      </c>
      <c r="E115" s="3"/>
      <c r="F115" s="3"/>
      <c r="G115" s="6">
        <f>G116+G117+G118+G119</f>
        <v>318.04400000000004</v>
      </c>
      <c r="H115" s="6">
        <f t="shared" ref="H115" si="69">H116+H117+H118+H119</f>
        <v>0</v>
      </c>
      <c r="I115" s="6">
        <f t="shared" ref="I115" si="70">I116+I117+I118+I119</f>
        <v>0</v>
      </c>
      <c r="J115" s="6">
        <f t="shared" ref="J115" si="71">J116+J117+J118+J119</f>
        <v>0</v>
      </c>
      <c r="K115" s="6">
        <f t="shared" ref="K115" si="72">K116+K117+K118+K119</f>
        <v>0</v>
      </c>
    </row>
    <row r="116" spans="1:11" x14ac:dyDescent="0.25">
      <c r="A116" s="12"/>
      <c r="B116" s="12"/>
      <c r="C116" s="7" t="s">
        <v>9</v>
      </c>
      <c r="D116" s="12"/>
      <c r="E116" s="3" t="s">
        <v>15</v>
      </c>
      <c r="F116" s="3" t="s">
        <v>15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</row>
    <row r="117" spans="1:11" ht="25.5" x14ac:dyDescent="0.25">
      <c r="A117" s="12"/>
      <c r="B117" s="12"/>
      <c r="C117" s="7" t="s">
        <v>63</v>
      </c>
      <c r="D117" s="12"/>
      <c r="E117" s="3">
        <v>974</v>
      </c>
      <c r="F117" s="3" t="s">
        <v>67</v>
      </c>
      <c r="G117" s="9">
        <v>292.60000000000002</v>
      </c>
      <c r="H117" s="9">
        <v>0</v>
      </c>
      <c r="I117" s="9">
        <v>0</v>
      </c>
      <c r="J117" s="9">
        <v>0</v>
      </c>
      <c r="K117" s="9">
        <v>0</v>
      </c>
    </row>
    <row r="118" spans="1:11" ht="25.5" x14ac:dyDescent="0.25">
      <c r="A118" s="12"/>
      <c r="B118" s="12"/>
      <c r="C118" s="7" t="s">
        <v>91</v>
      </c>
      <c r="D118" s="12"/>
      <c r="E118" s="3">
        <v>974</v>
      </c>
      <c r="F118" s="3" t="s">
        <v>67</v>
      </c>
      <c r="G118" s="9">
        <v>25.443999999999999</v>
      </c>
      <c r="H118" s="9">
        <v>0</v>
      </c>
      <c r="I118" s="9">
        <v>0</v>
      </c>
      <c r="J118" s="9">
        <v>0</v>
      </c>
      <c r="K118" s="9">
        <v>0</v>
      </c>
    </row>
    <row r="119" spans="1:11" ht="59.25" customHeight="1" x14ac:dyDescent="0.25">
      <c r="A119" s="12"/>
      <c r="B119" s="12"/>
      <c r="C119" s="7" t="s">
        <v>13</v>
      </c>
      <c r="D119" s="12"/>
      <c r="E119" s="3" t="s">
        <v>15</v>
      </c>
      <c r="F119" s="3" t="s">
        <v>15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</row>
    <row r="120" spans="1:11" x14ac:dyDescent="0.25">
      <c r="A120" s="12" t="s">
        <v>14</v>
      </c>
      <c r="B120" s="12" t="s">
        <v>92</v>
      </c>
      <c r="C120" s="4" t="s">
        <v>28</v>
      </c>
      <c r="D120" s="12" t="s">
        <v>87</v>
      </c>
      <c r="E120" s="10"/>
      <c r="F120" s="10"/>
      <c r="G120" s="6">
        <f>G121+G122+G123+G124</f>
        <v>6100.6</v>
      </c>
      <c r="H120" s="6">
        <f t="shared" ref="H120" si="73">H121+H122+H123+H124</f>
        <v>6220</v>
      </c>
      <c r="I120" s="6">
        <f t="shared" ref="I120" si="74">I121+I122+I123+I124</f>
        <v>6220</v>
      </c>
      <c r="J120" s="6">
        <f t="shared" ref="J120" si="75">J121+J122+J123+J124</f>
        <v>31100</v>
      </c>
      <c r="K120" s="6">
        <f t="shared" ref="K120" si="76">K121+K122+K123+K124</f>
        <v>31100</v>
      </c>
    </row>
    <row r="121" spans="1:11" x14ac:dyDescent="0.25">
      <c r="A121" s="12"/>
      <c r="B121" s="12"/>
      <c r="C121" s="7" t="s">
        <v>9</v>
      </c>
      <c r="D121" s="12"/>
      <c r="E121" s="3" t="s">
        <v>10</v>
      </c>
      <c r="F121" s="3" t="s">
        <v>10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</row>
    <row r="122" spans="1:11" ht="25.5" x14ac:dyDescent="0.25">
      <c r="A122" s="12"/>
      <c r="B122" s="12"/>
      <c r="C122" s="7" t="s">
        <v>12</v>
      </c>
      <c r="D122" s="12"/>
      <c r="E122" s="3" t="s">
        <v>10</v>
      </c>
      <c r="F122" s="3" t="s">
        <v>68</v>
      </c>
      <c r="G122" s="9">
        <f>G127</f>
        <v>2241.3000000000002</v>
      </c>
      <c r="H122" s="9">
        <f t="shared" ref="H122:K122" si="77">H127</f>
        <v>2339.9</v>
      </c>
      <c r="I122" s="9">
        <f t="shared" si="77"/>
        <v>2339.9</v>
      </c>
      <c r="J122" s="9">
        <f t="shared" si="77"/>
        <v>11699.5</v>
      </c>
      <c r="K122" s="9">
        <f t="shared" si="77"/>
        <v>11699.5</v>
      </c>
    </row>
    <row r="123" spans="1:11" ht="25.5" x14ac:dyDescent="0.25">
      <c r="A123" s="12"/>
      <c r="B123" s="12"/>
      <c r="C123" s="7" t="s">
        <v>91</v>
      </c>
      <c r="D123" s="12"/>
      <c r="E123" s="3" t="s">
        <v>10</v>
      </c>
      <c r="F123" s="3" t="s">
        <v>68</v>
      </c>
      <c r="G123" s="9">
        <f>G128</f>
        <v>3859.3</v>
      </c>
      <c r="H123" s="9">
        <f t="shared" ref="H123:K123" si="78">H128</f>
        <v>3880.1</v>
      </c>
      <c r="I123" s="9">
        <f t="shared" si="78"/>
        <v>3880.1</v>
      </c>
      <c r="J123" s="9">
        <f t="shared" si="78"/>
        <v>19400.5</v>
      </c>
      <c r="K123" s="9">
        <f t="shared" si="78"/>
        <v>19400.5</v>
      </c>
    </row>
    <row r="124" spans="1:11" ht="34.5" customHeight="1" x14ac:dyDescent="0.25">
      <c r="A124" s="12"/>
      <c r="B124" s="12"/>
      <c r="C124" s="7" t="s">
        <v>13</v>
      </c>
      <c r="D124" s="12"/>
      <c r="E124" s="3" t="s">
        <v>10</v>
      </c>
      <c r="F124" s="3" t="s">
        <v>10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</row>
    <row r="125" spans="1:11" x14ac:dyDescent="0.25">
      <c r="A125" s="12" t="s">
        <v>17</v>
      </c>
      <c r="B125" s="12" t="s">
        <v>69</v>
      </c>
      <c r="C125" s="4" t="s">
        <v>28</v>
      </c>
      <c r="D125" s="12" t="s">
        <v>89</v>
      </c>
      <c r="E125" s="10"/>
      <c r="F125" s="10"/>
      <c r="G125" s="6">
        <f>G126+G127+G128+G129</f>
        <v>6100.6</v>
      </c>
      <c r="H125" s="6">
        <f t="shared" ref="H125:K125" si="79">H126+H127+H128+H129</f>
        <v>6220</v>
      </c>
      <c r="I125" s="6">
        <f t="shared" si="79"/>
        <v>6220</v>
      </c>
      <c r="J125" s="6">
        <f t="shared" si="79"/>
        <v>31100</v>
      </c>
      <c r="K125" s="6">
        <f t="shared" si="79"/>
        <v>31100</v>
      </c>
    </row>
    <row r="126" spans="1:11" x14ac:dyDescent="0.25">
      <c r="A126" s="12"/>
      <c r="B126" s="12"/>
      <c r="C126" s="7" t="s">
        <v>9</v>
      </c>
      <c r="D126" s="12"/>
      <c r="E126" s="3" t="s">
        <v>10</v>
      </c>
      <c r="F126" s="3" t="s">
        <v>10</v>
      </c>
      <c r="G126" s="9">
        <f>G131+G136</f>
        <v>0</v>
      </c>
      <c r="H126" s="9">
        <f t="shared" ref="H126:K126" si="80">H131+H136</f>
        <v>0</v>
      </c>
      <c r="I126" s="9">
        <f t="shared" si="80"/>
        <v>0</v>
      </c>
      <c r="J126" s="9">
        <f t="shared" si="80"/>
        <v>0</v>
      </c>
      <c r="K126" s="9">
        <f t="shared" si="80"/>
        <v>0</v>
      </c>
    </row>
    <row r="127" spans="1:11" ht="25.5" x14ac:dyDescent="0.25">
      <c r="A127" s="12"/>
      <c r="B127" s="12"/>
      <c r="C127" s="7" t="s">
        <v>12</v>
      </c>
      <c r="D127" s="12"/>
      <c r="E127" s="3" t="s">
        <v>70</v>
      </c>
      <c r="F127" s="3" t="s">
        <v>71</v>
      </c>
      <c r="G127" s="9">
        <f>G132+G137</f>
        <v>2241.3000000000002</v>
      </c>
      <c r="H127" s="9">
        <f t="shared" ref="H127:K127" si="81">H132+H137</f>
        <v>2339.9</v>
      </c>
      <c r="I127" s="9">
        <f t="shared" si="81"/>
        <v>2339.9</v>
      </c>
      <c r="J127" s="9">
        <f t="shared" si="81"/>
        <v>11699.5</v>
      </c>
      <c r="K127" s="9">
        <f t="shared" si="81"/>
        <v>11699.5</v>
      </c>
    </row>
    <row r="128" spans="1:11" ht="25.5" x14ac:dyDescent="0.25">
      <c r="A128" s="12"/>
      <c r="B128" s="12"/>
      <c r="C128" s="7" t="s">
        <v>91</v>
      </c>
      <c r="D128" s="12"/>
      <c r="E128" s="3">
        <v>974</v>
      </c>
      <c r="F128" s="3" t="s">
        <v>71</v>
      </c>
      <c r="G128" s="9">
        <f>G133+G138</f>
        <v>3859.3</v>
      </c>
      <c r="H128" s="9">
        <f t="shared" ref="H128:K128" si="82">H133+H138</f>
        <v>3880.1</v>
      </c>
      <c r="I128" s="9">
        <f t="shared" si="82"/>
        <v>3880.1</v>
      </c>
      <c r="J128" s="9">
        <f t="shared" si="82"/>
        <v>19400.5</v>
      </c>
      <c r="K128" s="9">
        <f t="shared" si="82"/>
        <v>19400.5</v>
      </c>
    </row>
    <row r="129" spans="1:11" x14ac:dyDescent="0.25">
      <c r="A129" s="12"/>
      <c r="B129" s="12"/>
      <c r="C129" s="7" t="s">
        <v>13</v>
      </c>
      <c r="D129" s="12"/>
      <c r="E129" s="3" t="s">
        <v>10</v>
      </c>
      <c r="F129" s="3" t="s">
        <v>10</v>
      </c>
      <c r="G129" s="9">
        <f>G134+G139</f>
        <v>0</v>
      </c>
      <c r="H129" s="9">
        <f t="shared" ref="H129:K129" si="83">H134+H139</f>
        <v>0</v>
      </c>
      <c r="I129" s="9">
        <f t="shared" si="83"/>
        <v>0</v>
      </c>
      <c r="J129" s="9">
        <f t="shared" si="83"/>
        <v>0</v>
      </c>
      <c r="K129" s="9">
        <f t="shared" si="83"/>
        <v>0</v>
      </c>
    </row>
    <row r="130" spans="1:11" x14ac:dyDescent="0.25">
      <c r="A130" s="12" t="s">
        <v>72</v>
      </c>
      <c r="B130" s="12" t="s">
        <v>73</v>
      </c>
      <c r="C130" s="4" t="s">
        <v>28</v>
      </c>
      <c r="D130" s="12" t="s">
        <v>85</v>
      </c>
      <c r="E130" s="10"/>
      <c r="F130" s="10"/>
      <c r="G130" s="6">
        <f>G131+G132+G133+G134</f>
        <v>3859.3</v>
      </c>
      <c r="H130" s="6">
        <f t="shared" ref="H130" si="84">H131+H132+H133+H134</f>
        <v>3880.1</v>
      </c>
      <c r="I130" s="6">
        <f t="shared" ref="I130" si="85">I131+I132+I133+I134</f>
        <v>3880.1</v>
      </c>
      <c r="J130" s="6">
        <f t="shared" ref="J130" si="86">J131+J132+J133+J134</f>
        <v>19400.5</v>
      </c>
      <c r="K130" s="6">
        <f t="shared" ref="K130" si="87">K131+K132+K133+K134</f>
        <v>19400.5</v>
      </c>
    </row>
    <row r="131" spans="1:11" x14ac:dyDescent="0.25">
      <c r="A131" s="12"/>
      <c r="B131" s="12"/>
      <c r="C131" s="7" t="s">
        <v>9</v>
      </c>
      <c r="D131" s="12"/>
      <c r="E131" s="3" t="s">
        <v>10</v>
      </c>
      <c r="F131" s="3" t="s">
        <v>10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</row>
    <row r="132" spans="1:11" ht="25.5" x14ac:dyDescent="0.25">
      <c r="A132" s="12"/>
      <c r="B132" s="12"/>
      <c r="C132" s="7" t="s">
        <v>12</v>
      </c>
      <c r="D132" s="12"/>
      <c r="E132" s="3" t="s">
        <v>10</v>
      </c>
      <c r="F132" s="3" t="s">
        <v>10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</row>
    <row r="133" spans="1:11" ht="25.5" x14ac:dyDescent="0.25">
      <c r="A133" s="12"/>
      <c r="B133" s="12"/>
      <c r="C133" s="7" t="s">
        <v>91</v>
      </c>
      <c r="D133" s="12"/>
      <c r="E133" s="3">
        <v>974</v>
      </c>
      <c r="F133" s="3" t="s">
        <v>74</v>
      </c>
      <c r="G133" s="9">
        <v>3859.3</v>
      </c>
      <c r="H133" s="9">
        <v>3880.1</v>
      </c>
      <c r="I133" s="9">
        <v>3880.1</v>
      </c>
      <c r="J133" s="9">
        <f>I133*5</f>
        <v>19400.5</v>
      </c>
      <c r="K133" s="9">
        <f>J133</f>
        <v>19400.5</v>
      </c>
    </row>
    <row r="134" spans="1:11" x14ac:dyDescent="0.25">
      <c r="A134" s="12"/>
      <c r="B134" s="12"/>
      <c r="C134" s="7" t="s">
        <v>13</v>
      </c>
      <c r="D134" s="12"/>
      <c r="E134" s="3" t="s">
        <v>10</v>
      </c>
      <c r="F134" s="3" t="s">
        <v>10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</row>
    <row r="135" spans="1:11" ht="18.75" customHeight="1" x14ac:dyDescent="0.25">
      <c r="A135" s="12" t="s">
        <v>75</v>
      </c>
      <c r="B135" s="12" t="s">
        <v>76</v>
      </c>
      <c r="C135" s="4" t="s">
        <v>28</v>
      </c>
      <c r="D135" s="12" t="s">
        <v>88</v>
      </c>
      <c r="E135" s="10"/>
      <c r="F135" s="10"/>
      <c r="G135" s="6">
        <f>G136+G137+G138+G139</f>
        <v>2241.3000000000002</v>
      </c>
      <c r="H135" s="6">
        <f t="shared" ref="H135" si="88">H136+H137+H138+H139</f>
        <v>2339.9</v>
      </c>
      <c r="I135" s="6">
        <f t="shared" ref="I135" si="89">I136+I137+I138+I139</f>
        <v>2339.9</v>
      </c>
      <c r="J135" s="6">
        <f t="shared" ref="J135" si="90">J136+J137+J138+J139</f>
        <v>11699.5</v>
      </c>
      <c r="K135" s="6">
        <f t="shared" ref="K135" si="91">K136+K137+K138+K139</f>
        <v>11699.5</v>
      </c>
    </row>
    <row r="136" spans="1:11" x14ac:dyDescent="0.25">
      <c r="A136" s="12"/>
      <c r="B136" s="12"/>
      <c r="C136" s="7" t="s">
        <v>9</v>
      </c>
      <c r="D136" s="12"/>
      <c r="E136" s="3" t="s">
        <v>10</v>
      </c>
      <c r="F136" s="3" t="s">
        <v>10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</row>
    <row r="137" spans="1:11" ht="25.5" x14ac:dyDescent="0.25">
      <c r="A137" s="12"/>
      <c r="B137" s="12"/>
      <c r="C137" s="7" t="s">
        <v>12</v>
      </c>
      <c r="D137" s="12"/>
      <c r="E137" s="3" t="s">
        <v>77</v>
      </c>
      <c r="F137" s="3" t="s">
        <v>78</v>
      </c>
      <c r="G137" s="9">
        <v>2241.3000000000002</v>
      </c>
      <c r="H137" s="9">
        <v>2339.9</v>
      </c>
      <c r="I137" s="9">
        <v>2339.9</v>
      </c>
      <c r="J137" s="9">
        <f>I137*5</f>
        <v>11699.5</v>
      </c>
      <c r="K137" s="9">
        <f>J137</f>
        <v>11699.5</v>
      </c>
    </row>
    <row r="138" spans="1:11" ht="25.5" x14ac:dyDescent="0.25">
      <c r="A138" s="12"/>
      <c r="B138" s="12"/>
      <c r="C138" s="7" t="s">
        <v>91</v>
      </c>
      <c r="D138" s="12"/>
      <c r="E138" s="3" t="s">
        <v>10</v>
      </c>
      <c r="F138" s="3" t="s">
        <v>10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</row>
    <row r="139" spans="1:11" x14ac:dyDescent="0.25">
      <c r="A139" s="12"/>
      <c r="B139" s="12"/>
      <c r="C139" s="7" t="s">
        <v>13</v>
      </c>
      <c r="D139" s="12"/>
      <c r="E139" s="3" t="s">
        <v>10</v>
      </c>
      <c r="F139" s="3" t="s">
        <v>10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</row>
    <row r="140" spans="1:1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</sheetData>
  <mergeCells count="89">
    <mergeCell ref="A135:A139"/>
    <mergeCell ref="B135:B139"/>
    <mergeCell ref="D135:D139"/>
    <mergeCell ref="D12:D16"/>
    <mergeCell ref="G1:K1"/>
    <mergeCell ref="A3:K3"/>
    <mergeCell ref="A125:A129"/>
    <mergeCell ref="B125:B129"/>
    <mergeCell ref="D125:D129"/>
    <mergeCell ref="A130:A134"/>
    <mergeCell ref="B130:B134"/>
    <mergeCell ref="D130:D134"/>
    <mergeCell ref="A115:A119"/>
    <mergeCell ref="B115:B119"/>
    <mergeCell ref="D115:D119"/>
    <mergeCell ref="A120:A124"/>
    <mergeCell ref="B120:B124"/>
    <mergeCell ref="D120:D124"/>
    <mergeCell ref="A105:A109"/>
    <mergeCell ref="B105:B109"/>
    <mergeCell ref="D105:D109"/>
    <mergeCell ref="A110:A114"/>
    <mergeCell ref="B110:B114"/>
    <mergeCell ref="D110:D114"/>
    <mergeCell ref="A95:A99"/>
    <mergeCell ref="B95:B99"/>
    <mergeCell ref="D95:D99"/>
    <mergeCell ref="A100:A104"/>
    <mergeCell ref="B100:B104"/>
    <mergeCell ref="D100:D104"/>
    <mergeCell ref="A85:A89"/>
    <mergeCell ref="B85:B89"/>
    <mergeCell ref="D85:D89"/>
    <mergeCell ref="A90:A94"/>
    <mergeCell ref="B90:B94"/>
    <mergeCell ref="D90:D94"/>
    <mergeCell ref="A75:A79"/>
    <mergeCell ref="B75:B79"/>
    <mergeCell ref="D75:D79"/>
    <mergeCell ref="A80:A84"/>
    <mergeCell ref="B80:B84"/>
    <mergeCell ref="D80:D84"/>
    <mergeCell ref="A65:A69"/>
    <mergeCell ref="B65:B69"/>
    <mergeCell ref="D65:D69"/>
    <mergeCell ref="A70:A74"/>
    <mergeCell ref="B70:B74"/>
    <mergeCell ref="D70:D74"/>
    <mergeCell ref="A55:A59"/>
    <mergeCell ref="B55:B59"/>
    <mergeCell ref="D55:D59"/>
    <mergeCell ref="A60:A64"/>
    <mergeCell ref="B60:B64"/>
    <mergeCell ref="D60:D64"/>
    <mergeCell ref="A45:A49"/>
    <mergeCell ref="B45:B49"/>
    <mergeCell ref="D45:D49"/>
    <mergeCell ref="A50:A54"/>
    <mergeCell ref="B50:B54"/>
    <mergeCell ref="D50:D54"/>
    <mergeCell ref="A35:A39"/>
    <mergeCell ref="B35:B39"/>
    <mergeCell ref="D35:D39"/>
    <mergeCell ref="A40:A44"/>
    <mergeCell ref="B40:B44"/>
    <mergeCell ref="D40:D44"/>
    <mergeCell ref="A24:A28"/>
    <mergeCell ref="B24:B28"/>
    <mergeCell ref="D24:D28"/>
    <mergeCell ref="A29:A34"/>
    <mergeCell ref="B29:B34"/>
    <mergeCell ref="D29:D34"/>
    <mergeCell ref="C32:C33"/>
    <mergeCell ref="A7:A11"/>
    <mergeCell ref="B7:B11"/>
    <mergeCell ref="D7:D11"/>
    <mergeCell ref="A12:A16"/>
    <mergeCell ref="B12:B16"/>
    <mergeCell ref="A17:A23"/>
    <mergeCell ref="B17:B23"/>
    <mergeCell ref="D17:D23"/>
    <mergeCell ref="C19:C20"/>
    <mergeCell ref="C21:C22"/>
    <mergeCell ref="G5:K5"/>
    <mergeCell ref="A5:A6"/>
    <mergeCell ref="B5:B6"/>
    <mergeCell ref="C5:C6"/>
    <mergeCell ref="D5:D6"/>
    <mergeCell ref="E5:F5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2023-02-01T08:22:02Z</cp:lastPrinted>
  <dcterms:created xsi:type="dcterms:W3CDTF">2022-12-20T11:25:13Z</dcterms:created>
  <dcterms:modified xsi:type="dcterms:W3CDTF">2023-02-01T08:25:25Z</dcterms:modified>
</cp:coreProperties>
</file>