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11760"/>
  </bookViews>
  <sheets>
    <sheet name="Лист1" sheetId="1" r:id="rId1"/>
  </sheets>
  <definedNames>
    <definedName name="_xlnm.Print_Area" localSheetId="0">Лист1!$A$1:$I$57</definedName>
  </definedNames>
  <calcPr calcId="145621"/>
</workbook>
</file>

<file path=xl/calcChain.xml><?xml version="1.0" encoding="utf-8"?>
<calcChain xmlns="http://schemas.openxmlformats.org/spreadsheetml/2006/main">
  <c r="F36" i="1" l="1"/>
  <c r="C36" i="1"/>
  <c r="F27" i="1"/>
  <c r="C27" i="1"/>
  <c r="F13" i="1"/>
  <c r="C13" i="1"/>
  <c r="I36" i="1" l="1"/>
  <c r="I27" i="1"/>
  <c r="I13" i="1"/>
  <c r="I22" i="1"/>
  <c r="F40" i="1" l="1"/>
  <c r="C40" i="1"/>
  <c r="F39" i="1"/>
  <c r="C39" i="1"/>
  <c r="F38" i="1"/>
  <c r="C38" i="1"/>
  <c r="F26" i="1"/>
  <c r="I26" i="1" s="1"/>
  <c r="C26" i="1"/>
  <c r="F21" i="1"/>
  <c r="I21" i="1" s="1"/>
  <c r="C21" i="1"/>
  <c r="I38" i="1" l="1"/>
  <c r="I40" i="1"/>
  <c r="I39" i="1"/>
  <c r="C9" i="1"/>
  <c r="H55" i="1" l="1"/>
  <c r="G55" i="1"/>
  <c r="E55" i="1"/>
  <c r="D55" i="1"/>
  <c r="F50" i="1"/>
  <c r="C50" i="1"/>
  <c r="F49" i="1"/>
  <c r="C49" i="1"/>
  <c r="I49" i="1" s="1"/>
  <c r="F29" i="1"/>
  <c r="I29" i="1" s="1"/>
  <c r="C29" i="1"/>
  <c r="F25" i="1"/>
  <c r="I25" i="1" s="1"/>
  <c r="C25" i="1"/>
  <c r="F22" i="1"/>
  <c r="C22" i="1"/>
  <c r="F12" i="1"/>
  <c r="C12" i="1"/>
  <c r="F52" i="1"/>
  <c r="C52" i="1"/>
  <c r="F47" i="1"/>
  <c r="C47" i="1"/>
  <c r="F45" i="1"/>
  <c r="C45" i="1"/>
  <c r="F44" i="1"/>
  <c r="C44" i="1"/>
  <c r="F46" i="1"/>
  <c r="C46" i="1"/>
  <c r="F43" i="1"/>
  <c r="C43" i="1"/>
  <c r="F34" i="1"/>
  <c r="C34" i="1"/>
  <c r="F33" i="1"/>
  <c r="C33" i="1"/>
  <c r="F32" i="1"/>
  <c r="C32" i="1"/>
  <c r="F18" i="1"/>
  <c r="C18" i="1"/>
  <c r="F17" i="1"/>
  <c r="C17" i="1"/>
  <c r="I50" i="1" l="1"/>
  <c r="I17" i="1"/>
  <c r="I18" i="1"/>
  <c r="I33" i="1"/>
  <c r="I12" i="1"/>
  <c r="I52" i="1"/>
  <c r="I47" i="1"/>
  <c r="I46" i="1"/>
  <c r="I44" i="1"/>
  <c r="I45" i="1"/>
  <c r="I43" i="1"/>
  <c r="I32" i="1"/>
  <c r="I34" i="1"/>
  <c r="F20" i="1" l="1"/>
  <c r="C20" i="1"/>
  <c r="F11" i="1"/>
  <c r="C11" i="1"/>
  <c r="F41" i="1"/>
  <c r="C41" i="1"/>
  <c r="F53" i="1"/>
  <c r="F48" i="1"/>
  <c r="F42" i="1"/>
  <c r="C53" i="1"/>
  <c r="C48" i="1"/>
  <c r="C42" i="1"/>
  <c r="I20" i="1" l="1"/>
  <c r="I11" i="1"/>
  <c r="I53" i="1"/>
  <c r="I42" i="1"/>
  <c r="I41" i="1"/>
  <c r="I48" i="1"/>
  <c r="F10" i="1" l="1"/>
  <c r="F14" i="1"/>
  <c r="F15" i="1"/>
  <c r="F16" i="1"/>
  <c r="F19" i="1"/>
  <c r="F23" i="1"/>
  <c r="F24" i="1"/>
  <c r="F28" i="1"/>
  <c r="F30" i="1"/>
  <c r="F31" i="1"/>
  <c r="F35" i="1"/>
  <c r="F37" i="1"/>
  <c r="F51" i="1"/>
  <c r="F54" i="1"/>
  <c r="C10" i="1"/>
  <c r="C14" i="1"/>
  <c r="C15" i="1"/>
  <c r="C16" i="1"/>
  <c r="C19" i="1"/>
  <c r="C23" i="1"/>
  <c r="C24" i="1"/>
  <c r="C28" i="1"/>
  <c r="C30" i="1"/>
  <c r="C31" i="1"/>
  <c r="C35" i="1"/>
  <c r="C37" i="1"/>
  <c r="C51" i="1"/>
  <c r="C54" i="1"/>
  <c r="F9" i="1"/>
  <c r="F55" i="1" l="1"/>
  <c r="C55" i="1"/>
  <c r="I54" i="1"/>
  <c r="I37" i="1"/>
  <c r="I31" i="1"/>
  <c r="I28" i="1"/>
  <c r="I23" i="1"/>
  <c r="I16" i="1"/>
  <c r="I14" i="1"/>
  <c r="I51" i="1"/>
  <c r="I35" i="1"/>
  <c r="I30" i="1"/>
  <c r="I24" i="1"/>
  <c r="I19" i="1"/>
  <c r="I15" i="1"/>
  <c r="I10" i="1"/>
  <c r="I9" i="1"/>
  <c r="I55" i="1" l="1"/>
</calcChain>
</file>

<file path=xl/sharedStrings.xml><?xml version="1.0" encoding="utf-8"?>
<sst xmlns="http://schemas.openxmlformats.org/spreadsheetml/2006/main" count="102" uniqueCount="99">
  <si>
    <t>№ п/п</t>
  </si>
  <si>
    <t>Наименование муниципальной программы</t>
  </si>
  <si>
    <t>средства республиканского бюджета ЧР</t>
  </si>
  <si>
    <t>средства местного бюджета</t>
  </si>
  <si>
    <t>% освоения (гр.6/гр.3*100)</t>
  </si>
  <si>
    <t>Всего (гр.4+гр.5)</t>
  </si>
  <si>
    <t>в том числе:</t>
  </si>
  <si>
    <t>ПЛАН</t>
  </si>
  <si>
    <t>Объем финансирования</t>
  </si>
  <si>
    <t>Всего (гр.7+гр.8)</t>
  </si>
  <si>
    <t>2</t>
  </si>
  <si>
    <t>3</t>
  </si>
  <si>
    <t>4</t>
  </si>
  <si>
    <t>5</t>
  </si>
  <si>
    <t>6</t>
  </si>
  <si>
    <t>7</t>
  </si>
  <si>
    <t>8</t>
  </si>
  <si>
    <t>9</t>
  </si>
  <si>
    <t xml:space="preserve"> </t>
  </si>
  <si>
    <t>2.1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</si>
  <si>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</si>
  <si>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9.1</t>
  </si>
  <si>
    <t>6.1</t>
  </si>
  <si>
    <t>Реализация мероприятий по развитию общественной инфраструктуры населенных пунктов</t>
  </si>
  <si>
    <t>17.1</t>
  </si>
  <si>
    <t>16.1</t>
  </si>
  <si>
    <t>2024 год</t>
  </si>
  <si>
    <t>Модернизация и развитие сферы жилищно-коммунального хозяйства</t>
  </si>
  <si>
    <t>Обеспечение граждан доступным и комфортным жильем</t>
  </si>
  <si>
    <t>Обеспечение общественного порядка и противодействие преступности</t>
  </si>
  <si>
    <t>Развитие земельных и имущественных отношений</t>
  </si>
  <si>
    <t>Формирование современной городской среды на территории Чувашской Республики</t>
  </si>
  <si>
    <t>5.1</t>
  </si>
  <si>
    <t>5.2</t>
  </si>
  <si>
    <t>Реализация мероприятий по благоустройству дворовых территорий и тротуаров</t>
  </si>
  <si>
    <t>Реализация программ формирования современной городской среды</t>
  </si>
  <si>
    <t>Комплексное развитие сельских территорий Чувашской Республики</t>
  </si>
  <si>
    <t>Социальная поддержка граждан</t>
  </si>
  <si>
    <t xml:space="preserve">Развитие культуры </t>
  </si>
  <si>
    <t>Развитие физической культуры и спорта</t>
  </si>
  <si>
    <t>Содействие занятости населения</t>
  </si>
  <si>
    <t>Развитие образования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</si>
  <si>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</si>
  <si>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</si>
  <si>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</si>
  <si>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Повышение безопасности жизнедеятельности населения и территории Чувашской Республики</t>
  </si>
  <si>
    <t>Развитие сельского хозяйства и регулирование рынка сельскохозяйственной продукции, сырья и продовольствия</t>
  </si>
  <si>
    <t>Экономическое развитие</t>
  </si>
  <si>
    <t>Развитие транспортной системы</t>
  </si>
  <si>
    <t>Развитие потенциала природно-сырьевых ресурсов и повышение экологической безопасности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</si>
  <si>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</si>
  <si>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Капитальный ремонт и ремонт автомобильных дорог общего пользования местного значения в границах населенных пунктов поселения</t>
  </si>
  <si>
    <t>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</si>
  <si>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Содержание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</si>
  <si>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</si>
  <si>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Управление общественными финансами и муниципальным долгом</t>
  </si>
  <si>
    <t>Реализация вопросов местного значения в сфере образования, культуры и физической культуры и спорта</t>
  </si>
  <si>
    <t>Развитие потенциала муниципального управления</t>
  </si>
  <si>
    <t xml:space="preserve">Цифровое общество </t>
  </si>
  <si>
    <t>2.2</t>
  </si>
  <si>
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</si>
  <si>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Развитие туризма и индустрии гостеприимства</t>
  </si>
  <si>
    <t>10</t>
  </si>
  <si>
    <t>12.1</t>
  </si>
  <si>
    <t>12.2</t>
  </si>
  <si>
    <t>12.3</t>
  </si>
  <si>
    <t>16.2</t>
  </si>
  <si>
    <t>16.3</t>
  </si>
  <si>
    <t>16.4</t>
  </si>
  <si>
    <t>16.5</t>
  </si>
  <si>
    <t>18.1</t>
  </si>
  <si>
    <t>Техническое оснащение региональных и муниципальных музеев</t>
  </si>
  <si>
    <t>10.1</t>
  </si>
  <si>
    <t>Укрепление материально-технической базы муниципальных учреждений в сфере физической культуры и спорта</t>
  </si>
  <si>
    <t>17.2</t>
  </si>
  <si>
    <t>Разработка проектной документации,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сооружений, находящихся в муниципальной собственности</t>
  </si>
  <si>
    <t>Обеспечение контейнерами и бункерами для твердых коммунальных отходов</t>
  </si>
  <si>
    <t xml:space="preserve">Всего по муниципальным программам </t>
  </si>
  <si>
    <t>тыс.рублей</t>
  </si>
  <si>
    <t>В.А. Облинова</t>
  </si>
  <si>
    <t xml:space="preserve">Начальник финансового отдела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Ядринского муниципального округа 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</si>
  <si>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6.2</t>
  </si>
  <si>
    <t>Обеспечение комплексного развития сельских территорий (Федеральный проект "Современный облик сельских территорий")</t>
  </si>
  <si>
    <t>9.2</t>
  </si>
  <si>
    <t>Укрепление материально-технической базы муниципальных учреждений культурно-досугового типа (в части обеспечения учреждений культуры специализированным автотранспортом для обслуживания населения, в том числе сельского населения)</t>
  </si>
  <si>
    <t>14.1</t>
  </si>
  <si>
    <t>Организация  мероприятий при осуществлении деятельности по обращению с животными без владельцев</t>
  </si>
  <si>
    <t>14.2</t>
  </si>
  <si>
    <t>Подготовка проектов межевания земельных участков и проведение кадастровых работ (осуществлен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образований)</t>
  </si>
  <si>
    <t>14.3</t>
  </si>
  <si>
    <t>Субсидии на реализацию комплекса мероприятий по борьбе с распространением борщевика Сосновского на территории Чувашской Республики</t>
  </si>
  <si>
    <t xml:space="preserve">Финансирование муниципальных программ Ядринского муниципального округа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 январь-июнь 2024 года </t>
  </si>
  <si>
    <t>Исполнение (на 01.07.2024)</t>
  </si>
  <si>
    <t>2.3</t>
  </si>
  <si>
    <t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</si>
  <si>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9.3</t>
  </si>
  <si>
    <t xml:space="preserve">Укрепление материально-технической базы муниципальных учреждений культурно-досугового типа </t>
  </si>
  <si>
    <t>13.1</t>
  </si>
  <si>
    <t>Совершенствование региональной автоматизированной системы централизованного оповещения органов управления и населения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</si>
</sst>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topLeftCell="A40" zoomScale="90" zoomScaleNormal="100" zoomScaleSheetLayoutView="90" workbookViewId="0">
      <selection activeCell="H26" sqref="H26"/>
    </sheetView>
  </sheetViews>
  <sheetFormatPr defaultRowHeight="15" x14ac:dyDescent="0.25"/>
  <cols>
    <col min="1" max="1" width="5" style="5" customWidth="1"/>
    <col min="2" max="2" width="87" style="8" customWidth="1"/>
    <col min="3" max="3" width="13.7109375" customWidth="1"/>
    <col min="4" max="8" width="11.7109375" customWidth="1"/>
    <col min="9" max="9" width="13.140625" customWidth="1"/>
  </cols>
  <sheetData>
    <row r="1" spans="1:9" ht="46.5" customHeight="1" x14ac:dyDescent="0.25">
      <c r="A1" s="29" t="s">
        <v>91</v>
      </c>
      <c r="B1" s="29"/>
      <c r="C1" s="29"/>
      <c r="D1" s="29"/>
      <c r="E1" s="29"/>
      <c r="F1" s="29"/>
      <c r="G1" s="29"/>
      <c r="H1" s="29"/>
      <c r="I1" s="29"/>
    </row>
    <row r="2" spans="1:9" ht="15.75" x14ac:dyDescent="0.25">
      <c r="A2" s="15"/>
      <c r="B2" s="16"/>
      <c r="C2" s="1"/>
      <c r="D2" s="2"/>
      <c r="E2" s="2"/>
      <c r="F2" s="2"/>
      <c r="G2" s="2"/>
      <c r="H2" s="31" t="s">
        <v>78</v>
      </c>
      <c r="I2" s="31"/>
    </row>
    <row r="3" spans="1:9" x14ac:dyDescent="0.25">
      <c r="A3" s="30" t="s">
        <v>0</v>
      </c>
      <c r="B3" s="30" t="s">
        <v>1</v>
      </c>
      <c r="C3" s="26" t="s">
        <v>8</v>
      </c>
      <c r="D3" s="26"/>
      <c r="E3" s="26"/>
      <c r="F3" s="26"/>
      <c r="G3" s="26"/>
      <c r="H3" s="26"/>
      <c r="I3" s="26"/>
    </row>
    <row r="4" spans="1:9" x14ac:dyDescent="0.25">
      <c r="A4" s="30"/>
      <c r="B4" s="30"/>
      <c r="C4" s="26" t="s">
        <v>26</v>
      </c>
      <c r="D4" s="26"/>
      <c r="E4" s="26"/>
      <c r="F4" s="26"/>
      <c r="G4" s="26"/>
      <c r="H4" s="26"/>
      <c r="I4" s="26"/>
    </row>
    <row r="5" spans="1:9" ht="15" customHeight="1" x14ac:dyDescent="0.25">
      <c r="A5" s="30"/>
      <c r="B5" s="30"/>
      <c r="C5" s="26" t="s">
        <v>7</v>
      </c>
      <c r="D5" s="26"/>
      <c r="E5" s="26"/>
      <c r="F5" s="26" t="s">
        <v>92</v>
      </c>
      <c r="G5" s="26"/>
      <c r="H5" s="26"/>
      <c r="I5" s="30" t="s">
        <v>4</v>
      </c>
    </row>
    <row r="6" spans="1:9" ht="15" customHeight="1" x14ac:dyDescent="0.25">
      <c r="A6" s="30"/>
      <c r="B6" s="30"/>
      <c r="C6" s="30" t="s">
        <v>5</v>
      </c>
      <c r="D6" s="26" t="s">
        <v>6</v>
      </c>
      <c r="E6" s="26"/>
      <c r="F6" s="30" t="s">
        <v>9</v>
      </c>
      <c r="G6" s="26" t="s">
        <v>6</v>
      </c>
      <c r="H6" s="26"/>
      <c r="I6" s="26"/>
    </row>
    <row r="7" spans="1:9" ht="55.5" customHeight="1" x14ac:dyDescent="0.25">
      <c r="A7" s="30"/>
      <c r="B7" s="30"/>
      <c r="C7" s="26"/>
      <c r="D7" s="23" t="s">
        <v>2</v>
      </c>
      <c r="E7" s="23" t="s">
        <v>3</v>
      </c>
      <c r="F7" s="30"/>
      <c r="G7" s="23" t="s">
        <v>2</v>
      </c>
      <c r="H7" s="23" t="s">
        <v>3</v>
      </c>
      <c r="I7" s="26"/>
    </row>
    <row r="8" spans="1:9" x14ac:dyDescent="0.25">
      <c r="A8" s="23">
        <v>1</v>
      </c>
      <c r="B8" s="23">
        <v>2</v>
      </c>
      <c r="C8" s="22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2">
        <v>9</v>
      </c>
    </row>
    <row r="9" spans="1:9" ht="20.100000000000001" customHeight="1" x14ac:dyDescent="0.25">
      <c r="A9" s="17">
        <v>1</v>
      </c>
      <c r="B9" s="18" t="s">
        <v>27</v>
      </c>
      <c r="C9" s="20">
        <f>AVERAGE(D9+E9)</f>
        <v>7210.72</v>
      </c>
      <c r="D9" s="20">
        <v>0</v>
      </c>
      <c r="E9" s="20">
        <v>7210.72</v>
      </c>
      <c r="F9" s="19">
        <f>SUM(G9+H9)</f>
        <v>3179.2879800000001</v>
      </c>
      <c r="G9" s="19">
        <v>0</v>
      </c>
      <c r="H9" s="19">
        <v>3179.2879800000001</v>
      </c>
      <c r="I9" s="20">
        <f>SUM(F9/C9*100)</f>
        <v>44.091130705394185</v>
      </c>
    </row>
    <row r="10" spans="1:9" ht="20.100000000000001" customHeight="1" x14ac:dyDescent="0.25">
      <c r="A10" s="21" t="s">
        <v>10</v>
      </c>
      <c r="B10" s="18" t="s">
        <v>28</v>
      </c>
      <c r="C10" s="19">
        <f t="shared" ref="C10:C12" si="0">SUM(D10+E10)</f>
        <v>69539.025850000005</v>
      </c>
      <c r="D10" s="20">
        <v>62494.022850000001</v>
      </c>
      <c r="E10" s="20">
        <v>7045.0029999999997</v>
      </c>
      <c r="F10" s="19">
        <f t="shared" ref="F10:F54" si="1">SUM(G10+H10)</f>
        <v>45075.80111</v>
      </c>
      <c r="G10" s="19">
        <v>43564.30111</v>
      </c>
      <c r="H10" s="20">
        <v>1511.5</v>
      </c>
      <c r="I10" s="20">
        <f t="shared" ref="I10:I54" si="2">SUM(F10/C10*100)</f>
        <v>64.820869373740294</v>
      </c>
    </row>
    <row r="11" spans="1:9" ht="30" customHeight="1" x14ac:dyDescent="0.25">
      <c r="A11" s="11" t="s">
        <v>19</v>
      </c>
      <c r="B11" s="12" t="s">
        <v>20</v>
      </c>
      <c r="C11" s="13">
        <f t="shared" si="0"/>
        <v>32953.601999999999</v>
      </c>
      <c r="D11" s="13">
        <v>32953.601999999999</v>
      </c>
      <c r="E11" s="13">
        <v>0</v>
      </c>
      <c r="F11" s="13">
        <f>SUM(G11+H11)</f>
        <v>21196.666260000002</v>
      </c>
      <c r="G11" s="13">
        <v>21196.666260000002</v>
      </c>
      <c r="H11" s="13">
        <v>0</v>
      </c>
      <c r="I11" s="14">
        <f t="shared" si="2"/>
        <v>64.322759800279201</v>
      </c>
    </row>
    <row r="12" spans="1:9" ht="30" customHeight="1" x14ac:dyDescent="0.25">
      <c r="A12" s="11" t="s">
        <v>59</v>
      </c>
      <c r="B12" s="12" t="s">
        <v>60</v>
      </c>
      <c r="C12" s="13">
        <f t="shared" si="0"/>
        <v>10868.5512</v>
      </c>
      <c r="D12" s="14">
        <v>10868.5512</v>
      </c>
      <c r="E12" s="14">
        <v>0</v>
      </c>
      <c r="F12" s="13">
        <f>SUM(G12+H12)</f>
        <v>3993.8652000000002</v>
      </c>
      <c r="G12" s="13">
        <v>3993.8652000000002</v>
      </c>
      <c r="H12" s="13">
        <v>0</v>
      </c>
      <c r="I12" s="14">
        <f t="shared" ref="I12" si="3">SUM(F12/C12*100)</f>
        <v>36.746987951807228</v>
      </c>
    </row>
    <row r="13" spans="1:9" ht="25.5" x14ac:dyDescent="0.25">
      <c r="A13" s="11" t="s">
        <v>93</v>
      </c>
      <c r="B13" s="12" t="s">
        <v>94</v>
      </c>
      <c r="C13" s="13">
        <f t="shared" ref="C13" si="4">SUM(D13+E13)</f>
        <v>19885.269649999998</v>
      </c>
      <c r="D13" s="14">
        <v>18373.769649999998</v>
      </c>
      <c r="E13" s="14">
        <v>1511.5</v>
      </c>
      <c r="F13" s="13">
        <f>SUM(G13+H13)</f>
        <v>19885.269649999998</v>
      </c>
      <c r="G13" s="14">
        <v>18373.769649999998</v>
      </c>
      <c r="H13" s="14">
        <v>1511.5</v>
      </c>
      <c r="I13" s="14">
        <f t="shared" ref="I13" si="5">SUM(F13/C13*100)</f>
        <v>100</v>
      </c>
    </row>
    <row r="14" spans="1:9" ht="20.100000000000001" customHeight="1" x14ac:dyDescent="0.25">
      <c r="A14" s="21" t="s">
        <v>11</v>
      </c>
      <c r="B14" s="18" t="s">
        <v>29</v>
      </c>
      <c r="C14" s="19">
        <f t="shared" ref="C14:C54" si="6">SUM(D14+E14)</f>
        <v>844</v>
      </c>
      <c r="D14" s="20">
        <v>477</v>
      </c>
      <c r="E14" s="20">
        <v>367</v>
      </c>
      <c r="F14" s="19">
        <f t="shared" si="1"/>
        <v>418.26231999999999</v>
      </c>
      <c r="G14" s="19">
        <v>194.38231999999999</v>
      </c>
      <c r="H14" s="19">
        <v>223.88</v>
      </c>
      <c r="I14" s="20">
        <f t="shared" si="2"/>
        <v>49.557146919431275</v>
      </c>
    </row>
    <row r="15" spans="1:9" ht="20.100000000000001" customHeight="1" x14ac:dyDescent="0.25">
      <c r="A15" s="21" t="s">
        <v>12</v>
      </c>
      <c r="B15" s="18" t="s">
        <v>30</v>
      </c>
      <c r="C15" s="19">
        <f t="shared" si="6"/>
        <v>1626.49567</v>
      </c>
      <c r="D15" s="19">
        <v>849.33681000000001</v>
      </c>
      <c r="E15" s="19">
        <v>777.15886</v>
      </c>
      <c r="F15" s="19">
        <f t="shared" si="1"/>
        <v>191.12788</v>
      </c>
      <c r="G15" s="19">
        <v>0</v>
      </c>
      <c r="H15" s="19">
        <v>191.12788</v>
      </c>
      <c r="I15" s="20">
        <f t="shared" si="2"/>
        <v>11.750900019303463</v>
      </c>
    </row>
    <row r="16" spans="1:9" ht="19.5" customHeight="1" x14ac:dyDescent="0.25">
      <c r="A16" s="21" t="s">
        <v>13</v>
      </c>
      <c r="B16" s="18" t="s">
        <v>31</v>
      </c>
      <c r="C16" s="19">
        <f t="shared" si="6"/>
        <v>69578.600280000013</v>
      </c>
      <c r="D16" s="19">
        <v>36558.198900000003</v>
      </c>
      <c r="E16" s="19">
        <v>33020.401380000003</v>
      </c>
      <c r="F16" s="19">
        <f t="shared" si="1"/>
        <v>8307.95406</v>
      </c>
      <c r="G16" s="19">
        <v>1254.52765</v>
      </c>
      <c r="H16" s="19">
        <v>7053.42641</v>
      </c>
      <c r="I16" s="20">
        <f t="shared" si="2"/>
        <v>11.940386881263658</v>
      </c>
    </row>
    <row r="17" spans="1:9" ht="20.100000000000001" customHeight="1" x14ac:dyDescent="0.25">
      <c r="A17" s="11" t="s">
        <v>32</v>
      </c>
      <c r="B17" s="12" t="s">
        <v>34</v>
      </c>
      <c r="C17" s="13">
        <f t="shared" si="6"/>
        <v>32721.657480000002</v>
      </c>
      <c r="D17" s="13">
        <v>30758.358</v>
      </c>
      <c r="E17" s="13">
        <v>1963.2994799999999</v>
      </c>
      <c r="F17" s="13">
        <f>SUM(G17+H17)</f>
        <v>1066.0060000000001</v>
      </c>
      <c r="G17" s="13">
        <v>1002.04564</v>
      </c>
      <c r="H17" s="13">
        <v>63.960360000000001</v>
      </c>
      <c r="I17" s="14">
        <f t="shared" si="2"/>
        <v>3.2577995190236311</v>
      </c>
    </row>
    <row r="18" spans="1:9" ht="20.100000000000001" customHeight="1" x14ac:dyDescent="0.25">
      <c r="A18" s="11" t="s">
        <v>33</v>
      </c>
      <c r="B18" s="12" t="s">
        <v>35</v>
      </c>
      <c r="C18" s="13">
        <f t="shared" si="6"/>
        <v>5817.2928000000002</v>
      </c>
      <c r="D18" s="13">
        <v>5799.8409000000001</v>
      </c>
      <c r="E18" s="13">
        <v>17.451899999999998</v>
      </c>
      <c r="F18" s="13">
        <f t="shared" si="1"/>
        <v>253.24173999999999</v>
      </c>
      <c r="G18" s="13">
        <v>252.48201</v>
      </c>
      <c r="H18" s="13">
        <v>0.75973000000000002</v>
      </c>
      <c r="I18" s="14">
        <f t="shared" si="2"/>
        <v>4.3532575840088361</v>
      </c>
    </row>
    <row r="19" spans="1:9" ht="20.100000000000001" customHeight="1" x14ac:dyDescent="0.25">
      <c r="A19" s="21" t="s">
        <v>14</v>
      </c>
      <c r="B19" s="18" t="s">
        <v>36</v>
      </c>
      <c r="C19" s="19">
        <f t="shared" si="6"/>
        <v>231329.55135999998</v>
      </c>
      <c r="D19" s="19">
        <v>137559.75057999999</v>
      </c>
      <c r="E19" s="19">
        <v>93769.800780000005</v>
      </c>
      <c r="F19" s="19">
        <f>SUM(G19+H19)</f>
        <v>16882.251230000002</v>
      </c>
      <c r="G19" s="19">
        <v>9647.0678800000005</v>
      </c>
      <c r="H19" s="19">
        <v>7235.1833500000002</v>
      </c>
      <c r="I19" s="20">
        <f t="shared" si="2"/>
        <v>7.2979224360866386</v>
      </c>
    </row>
    <row r="20" spans="1:9" ht="20.100000000000001" customHeight="1" x14ac:dyDescent="0.25">
      <c r="A20" s="11" t="s">
        <v>22</v>
      </c>
      <c r="B20" s="12" t="s">
        <v>23</v>
      </c>
      <c r="C20" s="13">
        <f>SUM(D20+E20)</f>
        <v>230793.41427000001</v>
      </c>
      <c r="D20" s="13">
        <v>137031.16472</v>
      </c>
      <c r="E20" s="13">
        <v>93762.249549999993</v>
      </c>
      <c r="F20" s="13">
        <f>SUM(G20+H20)</f>
        <v>16882.251230000002</v>
      </c>
      <c r="G20" s="13">
        <v>9647.0678800000005</v>
      </c>
      <c r="H20" s="13">
        <v>7235.1833500000002</v>
      </c>
      <c r="I20" s="14">
        <f>SUM(F20/C20*100)</f>
        <v>7.3148756360308598</v>
      </c>
    </row>
    <row r="21" spans="1:9" ht="30" customHeight="1" x14ac:dyDescent="0.25">
      <c r="A21" s="11" t="s">
        <v>81</v>
      </c>
      <c r="B21" s="12" t="s">
        <v>82</v>
      </c>
      <c r="C21" s="13">
        <f>SUM(D21+E21)</f>
        <v>536.13709000000006</v>
      </c>
      <c r="D21" s="13">
        <v>528.58586000000003</v>
      </c>
      <c r="E21" s="13">
        <v>7.5512300000000003</v>
      </c>
      <c r="F21" s="13">
        <f>SUM(G21+H21)</f>
        <v>0</v>
      </c>
      <c r="G21" s="13">
        <v>0</v>
      </c>
      <c r="H21" s="13">
        <v>0</v>
      </c>
      <c r="I21" s="14">
        <f t="shared" ref="I21" si="7">SUM(F21/C21*100)</f>
        <v>0</v>
      </c>
    </row>
    <row r="22" spans="1:9" ht="20.100000000000001" customHeight="1" x14ac:dyDescent="0.25">
      <c r="A22" s="21" t="s">
        <v>15</v>
      </c>
      <c r="B22" s="18" t="s">
        <v>61</v>
      </c>
      <c r="C22" s="19">
        <f t="shared" ref="C22" si="8">SUM(D22+E22)</f>
        <v>500</v>
      </c>
      <c r="D22" s="19">
        <v>0</v>
      </c>
      <c r="E22" s="19">
        <v>500</v>
      </c>
      <c r="F22" s="19">
        <f>SUM(G22+H22)</f>
        <v>0</v>
      </c>
      <c r="G22" s="19">
        <v>0</v>
      </c>
      <c r="H22" s="19">
        <v>0</v>
      </c>
      <c r="I22" s="20">
        <f t="shared" si="2"/>
        <v>0</v>
      </c>
    </row>
    <row r="23" spans="1:9" ht="20.100000000000001" customHeight="1" x14ac:dyDescent="0.25">
      <c r="A23" s="21" t="s">
        <v>16</v>
      </c>
      <c r="B23" s="18" t="s">
        <v>37</v>
      </c>
      <c r="C23" s="19">
        <f t="shared" si="6"/>
        <v>4465.1710700000003</v>
      </c>
      <c r="D23" s="19">
        <v>4164.0390900000002</v>
      </c>
      <c r="E23" s="19">
        <v>301.13198</v>
      </c>
      <c r="F23" s="19">
        <f t="shared" si="1"/>
        <v>2394.41408</v>
      </c>
      <c r="G23" s="19">
        <v>2093.2820999999999</v>
      </c>
      <c r="H23" s="19">
        <v>301.13198</v>
      </c>
      <c r="I23" s="20">
        <f t="shared" si="2"/>
        <v>53.624240649754093</v>
      </c>
    </row>
    <row r="24" spans="1:9" ht="20.100000000000001" customHeight="1" x14ac:dyDescent="0.25">
      <c r="A24" s="21" t="s">
        <v>17</v>
      </c>
      <c r="B24" s="18" t="s">
        <v>38</v>
      </c>
      <c r="C24" s="19">
        <f t="shared" si="6"/>
        <v>82397.385569999999</v>
      </c>
      <c r="D24" s="19">
        <v>22773.806059999999</v>
      </c>
      <c r="E24" s="19">
        <v>59623.579510000003</v>
      </c>
      <c r="F24" s="19">
        <f t="shared" si="1"/>
        <v>36687.812760000001</v>
      </c>
      <c r="G24" s="19">
        <v>9573.6257399999995</v>
      </c>
      <c r="H24" s="19">
        <v>27114.187020000001</v>
      </c>
      <c r="I24" s="20">
        <f t="shared" si="2"/>
        <v>44.525457338488224</v>
      </c>
    </row>
    <row r="25" spans="1:9" ht="20.100000000000001" customHeight="1" x14ac:dyDescent="0.25">
      <c r="A25" s="11" t="s">
        <v>21</v>
      </c>
      <c r="B25" s="12" t="s">
        <v>71</v>
      </c>
      <c r="C25" s="13">
        <f>SUM(D25+E25)</f>
        <v>6121.2121200000001</v>
      </c>
      <c r="D25" s="13">
        <v>6060.6060600000001</v>
      </c>
      <c r="E25" s="13">
        <v>60.606059999999999</v>
      </c>
      <c r="F25" s="13">
        <f>SUM(G25+H25)</f>
        <v>564.71699999999998</v>
      </c>
      <c r="G25" s="13">
        <v>559.12573999999995</v>
      </c>
      <c r="H25" s="13">
        <v>5.5912600000000001</v>
      </c>
      <c r="I25" s="14">
        <f t="shared" si="2"/>
        <v>9.2255747543020927</v>
      </c>
    </row>
    <row r="26" spans="1:9" ht="39.950000000000003" customHeight="1" x14ac:dyDescent="0.25">
      <c r="A26" s="11" t="s">
        <v>83</v>
      </c>
      <c r="B26" s="12" t="s">
        <v>84</v>
      </c>
      <c r="C26" s="13">
        <f>SUM(D26+E26)</f>
        <v>9390</v>
      </c>
      <c r="D26" s="13">
        <v>8826.6</v>
      </c>
      <c r="E26" s="13">
        <v>563.4</v>
      </c>
      <c r="F26" s="13">
        <f>SUM(G26+H26)</f>
        <v>9390</v>
      </c>
      <c r="G26" s="13">
        <v>8826.6</v>
      </c>
      <c r="H26" s="13">
        <v>563.4</v>
      </c>
      <c r="I26" s="14">
        <f t="shared" ref="I26" si="9">SUM(F26/C26*100)</f>
        <v>100</v>
      </c>
    </row>
    <row r="27" spans="1:9" ht="17.25" customHeight="1" x14ac:dyDescent="0.25">
      <c r="A27" s="11" t="s">
        <v>95</v>
      </c>
      <c r="B27" s="12" t="s">
        <v>96</v>
      </c>
      <c r="C27" s="13">
        <f>SUM(D27+E27)</f>
        <v>3265.6382999999996</v>
      </c>
      <c r="D27" s="13">
        <v>3069.7</v>
      </c>
      <c r="E27" s="13">
        <v>195.9383</v>
      </c>
      <c r="F27" s="13">
        <f>SUM(G27+H27)</f>
        <v>0</v>
      </c>
      <c r="G27" s="13">
        <v>0</v>
      </c>
      <c r="H27" s="13">
        <v>0</v>
      </c>
      <c r="I27" s="14">
        <f t="shared" ref="I27" si="10">SUM(F27/C27*100)</f>
        <v>0</v>
      </c>
    </row>
    <row r="28" spans="1:9" ht="20.100000000000001" customHeight="1" x14ac:dyDescent="0.25">
      <c r="A28" s="21" t="s">
        <v>62</v>
      </c>
      <c r="B28" s="18" t="s">
        <v>39</v>
      </c>
      <c r="C28" s="19">
        <f t="shared" si="6"/>
        <v>42480.408779999998</v>
      </c>
      <c r="D28" s="19">
        <v>10651.431399999999</v>
      </c>
      <c r="E28" s="19">
        <v>31828.97738</v>
      </c>
      <c r="F28" s="19">
        <f t="shared" si="1"/>
        <v>20742.98371</v>
      </c>
      <c r="G28" s="19">
        <v>3530.57897</v>
      </c>
      <c r="H28" s="19">
        <v>17212.404740000002</v>
      </c>
      <c r="I28" s="20">
        <f t="shared" si="2"/>
        <v>48.829529436557365</v>
      </c>
    </row>
    <row r="29" spans="1:9" ht="30" customHeight="1" x14ac:dyDescent="0.25">
      <c r="A29" s="11" t="s">
        <v>72</v>
      </c>
      <c r="B29" s="12" t="s">
        <v>73</v>
      </c>
      <c r="C29" s="13">
        <f>SUM(D29+E29)</f>
        <v>11331.31</v>
      </c>
      <c r="D29" s="13">
        <v>10651.431399999999</v>
      </c>
      <c r="E29" s="13">
        <v>679.87860000000001</v>
      </c>
      <c r="F29" s="13">
        <f>SUM(G29+H29)</f>
        <v>3755.93507</v>
      </c>
      <c r="G29" s="13">
        <v>3530.57897</v>
      </c>
      <c r="H29" s="13">
        <v>225.3561</v>
      </c>
      <c r="I29" s="14">
        <f t="shared" si="2"/>
        <v>33.146521187753223</v>
      </c>
    </row>
    <row r="30" spans="1:9" ht="20.100000000000001" customHeight="1" x14ac:dyDescent="0.25">
      <c r="A30" s="17">
        <v>11</v>
      </c>
      <c r="B30" s="18" t="s">
        <v>40</v>
      </c>
      <c r="C30" s="19">
        <f t="shared" si="6"/>
        <v>414.97800000000001</v>
      </c>
      <c r="D30" s="19">
        <v>127.3</v>
      </c>
      <c r="E30" s="19">
        <v>287.678</v>
      </c>
      <c r="F30" s="19">
        <f t="shared" si="1"/>
        <v>331.69997000000001</v>
      </c>
      <c r="G30" s="19">
        <v>50.021970000000003</v>
      </c>
      <c r="H30" s="19">
        <v>281.678</v>
      </c>
      <c r="I30" s="20">
        <f t="shared" si="2"/>
        <v>79.931940970364693</v>
      </c>
    </row>
    <row r="31" spans="1:9" ht="20.100000000000001" customHeight="1" x14ac:dyDescent="0.25">
      <c r="A31" s="17">
        <v>12</v>
      </c>
      <c r="B31" s="18" t="s">
        <v>41</v>
      </c>
      <c r="C31" s="19">
        <f t="shared" si="6"/>
        <v>455750.15425000002</v>
      </c>
      <c r="D31" s="19">
        <v>355655.65882000001</v>
      </c>
      <c r="E31" s="19">
        <v>100094.49543</v>
      </c>
      <c r="F31" s="19">
        <f t="shared" si="1"/>
        <v>233848.95548999999</v>
      </c>
      <c r="G31" s="19">
        <v>195983.60292999999</v>
      </c>
      <c r="H31" s="19">
        <v>37865.352559999999</v>
      </c>
      <c r="I31" s="20">
        <f t="shared" si="2"/>
        <v>51.310779230526173</v>
      </c>
    </row>
    <row r="32" spans="1:9" ht="44.25" customHeight="1" x14ac:dyDescent="0.25">
      <c r="A32" s="11" t="s">
        <v>63</v>
      </c>
      <c r="B32" s="12" t="s">
        <v>42</v>
      </c>
      <c r="C32" s="13">
        <f t="shared" ref="C32:C34" si="11">SUM(D32+E32)</f>
        <v>2028.6666700000001</v>
      </c>
      <c r="D32" s="13">
        <v>1825.8</v>
      </c>
      <c r="E32" s="13">
        <v>202.86667</v>
      </c>
      <c r="F32" s="13">
        <f t="shared" ref="F32:F34" si="12">SUM(G32+H32)</f>
        <v>864.9425</v>
      </c>
      <c r="G32" s="13">
        <v>778.69124999999997</v>
      </c>
      <c r="H32" s="13">
        <v>86.251249999999999</v>
      </c>
      <c r="I32" s="14">
        <f t="shared" ref="I32:I34" si="13">SUM(F32/C32*100)</f>
        <v>42.636008802766987</v>
      </c>
    </row>
    <row r="33" spans="1:9" ht="66" customHeight="1" x14ac:dyDescent="0.25">
      <c r="A33" s="11" t="s">
        <v>64</v>
      </c>
      <c r="B33" s="12" t="s">
        <v>43</v>
      </c>
      <c r="C33" s="13">
        <f t="shared" si="11"/>
        <v>1280.5</v>
      </c>
      <c r="D33" s="13">
        <v>1280.5</v>
      </c>
      <c r="E33" s="13">
        <v>0</v>
      </c>
      <c r="F33" s="13">
        <f t="shared" si="12"/>
        <v>590.82500000000005</v>
      </c>
      <c r="G33" s="13">
        <v>590.82500000000005</v>
      </c>
      <c r="H33" s="13">
        <v>0</v>
      </c>
      <c r="I33" s="14">
        <f t="shared" si="13"/>
        <v>46.140179617336976</v>
      </c>
    </row>
    <row r="34" spans="1:9" ht="30" customHeight="1" x14ac:dyDescent="0.25">
      <c r="A34" s="11" t="s">
        <v>65</v>
      </c>
      <c r="B34" s="12" t="s">
        <v>44</v>
      </c>
      <c r="C34" s="13">
        <f t="shared" si="11"/>
        <v>10768.181820000002</v>
      </c>
      <c r="D34" s="13">
        <v>10714.340910000001</v>
      </c>
      <c r="E34" s="13">
        <v>53.840910000000001</v>
      </c>
      <c r="F34" s="13">
        <f t="shared" si="12"/>
        <v>5683.1722600000003</v>
      </c>
      <c r="G34" s="13">
        <v>5654.7564000000002</v>
      </c>
      <c r="H34" s="13">
        <v>28.415859999999999</v>
      </c>
      <c r="I34" s="14">
        <f t="shared" si="13"/>
        <v>52.777454495098773</v>
      </c>
    </row>
    <row r="35" spans="1:9" ht="30" customHeight="1" x14ac:dyDescent="0.25">
      <c r="A35" s="17">
        <v>13</v>
      </c>
      <c r="B35" s="18" t="s">
        <v>45</v>
      </c>
      <c r="C35" s="19">
        <f t="shared" si="6"/>
        <v>13052.4645</v>
      </c>
      <c r="D35" s="19">
        <v>3625.34</v>
      </c>
      <c r="E35" s="19">
        <v>9427.1244999999999</v>
      </c>
      <c r="F35" s="19">
        <f t="shared" si="1"/>
        <v>2531.7818699999998</v>
      </c>
      <c r="G35" s="19">
        <v>0</v>
      </c>
      <c r="H35" s="19">
        <v>2531.7818699999998</v>
      </c>
      <c r="I35" s="20">
        <f t="shared" si="2"/>
        <v>19.396964228479607</v>
      </c>
    </row>
    <row r="36" spans="1:9" ht="30" customHeight="1" x14ac:dyDescent="0.25">
      <c r="A36" s="11" t="s">
        <v>97</v>
      </c>
      <c r="B36" s="12" t="s">
        <v>98</v>
      </c>
      <c r="C36" s="13">
        <f t="shared" ref="C36" si="14">SUM(D36+E36)</f>
        <v>7250.68</v>
      </c>
      <c r="D36" s="13">
        <v>3625.34</v>
      </c>
      <c r="E36" s="13">
        <v>3625.34</v>
      </c>
      <c r="F36" s="13">
        <f t="shared" si="1"/>
        <v>0</v>
      </c>
      <c r="G36" s="13">
        <v>0</v>
      </c>
      <c r="H36" s="13">
        <v>0</v>
      </c>
      <c r="I36" s="14">
        <f t="shared" si="2"/>
        <v>0</v>
      </c>
    </row>
    <row r="37" spans="1:9" ht="30" customHeight="1" x14ac:dyDescent="0.25">
      <c r="A37" s="17">
        <v>14</v>
      </c>
      <c r="B37" s="18" t="s">
        <v>46</v>
      </c>
      <c r="C37" s="19">
        <f t="shared" si="6"/>
        <v>3516.1577200000002</v>
      </c>
      <c r="D37" s="19">
        <v>2878.2262599999999</v>
      </c>
      <c r="E37" s="19">
        <v>637.93146000000002</v>
      </c>
      <c r="F37" s="19">
        <f t="shared" si="1"/>
        <v>52.965850000000003</v>
      </c>
      <c r="G37" s="19">
        <v>21.365849999999998</v>
      </c>
      <c r="H37" s="19">
        <v>31.6</v>
      </c>
      <c r="I37" s="20">
        <f t="shared" si="2"/>
        <v>1.506355920803234</v>
      </c>
    </row>
    <row r="38" spans="1:9" ht="30" customHeight="1" x14ac:dyDescent="0.25">
      <c r="A38" s="32" t="s">
        <v>85</v>
      </c>
      <c r="B38" s="33" t="s">
        <v>86</v>
      </c>
      <c r="C38" s="34">
        <f t="shared" ref="C38" si="15">SUM(D38+E38)</f>
        <v>586</v>
      </c>
      <c r="D38" s="34">
        <v>586</v>
      </c>
      <c r="E38" s="34">
        <v>0</v>
      </c>
      <c r="F38" s="34">
        <f t="shared" si="1"/>
        <v>21.365849999999998</v>
      </c>
      <c r="G38" s="34">
        <v>21.365849999999998</v>
      </c>
      <c r="H38" s="34">
        <v>0</v>
      </c>
      <c r="I38" s="35">
        <f t="shared" si="2"/>
        <v>3.646049488054607</v>
      </c>
    </row>
    <row r="39" spans="1:9" ht="66" customHeight="1" x14ac:dyDescent="0.25">
      <c r="A39" s="32" t="s">
        <v>87</v>
      </c>
      <c r="B39" s="33" t="s">
        <v>88</v>
      </c>
      <c r="C39" s="34">
        <f t="shared" ref="C39" si="16">SUM(D39+E39)</f>
        <v>217.27626000000001</v>
      </c>
      <c r="D39" s="34">
        <v>132.62626</v>
      </c>
      <c r="E39" s="34">
        <v>84.65</v>
      </c>
      <c r="F39" s="34">
        <f t="shared" ref="F39" si="17">SUM(G39+H39)</f>
        <v>0</v>
      </c>
      <c r="G39" s="34">
        <v>0</v>
      </c>
      <c r="H39" s="34">
        <v>0</v>
      </c>
      <c r="I39" s="35">
        <f t="shared" ref="I39" si="18">SUM(F39/C39*100)</f>
        <v>0</v>
      </c>
    </row>
    <row r="40" spans="1:9" ht="31.5" customHeight="1" x14ac:dyDescent="0.25">
      <c r="A40" s="32" t="s">
        <v>89</v>
      </c>
      <c r="B40" s="36" t="s">
        <v>90</v>
      </c>
      <c r="C40" s="34">
        <f t="shared" ref="C40" si="19">SUM(D40+E40)</f>
        <v>2297.4468099999999</v>
      </c>
      <c r="D40" s="34">
        <v>2159.6</v>
      </c>
      <c r="E40" s="34">
        <v>137.84681</v>
      </c>
      <c r="F40" s="34">
        <f t="shared" ref="F40" si="20">SUM(G40+H40)</f>
        <v>0</v>
      </c>
      <c r="G40" s="34">
        <v>0</v>
      </c>
      <c r="H40" s="34">
        <v>0</v>
      </c>
      <c r="I40" s="35">
        <f t="shared" ref="I40" si="21">SUM(F40/C40*100)</f>
        <v>0</v>
      </c>
    </row>
    <row r="41" spans="1:9" ht="20.100000000000001" customHeight="1" x14ac:dyDescent="0.25">
      <c r="A41" s="37">
        <v>15</v>
      </c>
      <c r="B41" s="38" t="s">
        <v>47</v>
      </c>
      <c r="C41" s="39">
        <f t="shared" si="6"/>
        <v>213.01</v>
      </c>
      <c r="D41" s="39">
        <v>0</v>
      </c>
      <c r="E41" s="39">
        <v>213.01</v>
      </c>
      <c r="F41" s="39">
        <f t="shared" si="1"/>
        <v>132.40199999999999</v>
      </c>
      <c r="G41" s="39">
        <v>0</v>
      </c>
      <c r="H41" s="39">
        <v>132.40199999999999</v>
      </c>
      <c r="I41" s="40">
        <f t="shared" si="2"/>
        <v>62.157645180977418</v>
      </c>
    </row>
    <row r="42" spans="1:9" ht="20.100000000000001" customHeight="1" x14ac:dyDescent="0.25">
      <c r="A42" s="37">
        <v>16</v>
      </c>
      <c r="B42" s="38" t="s">
        <v>48</v>
      </c>
      <c r="C42" s="39">
        <f t="shared" si="6"/>
        <v>99483.2019</v>
      </c>
      <c r="D42" s="39">
        <v>86134.183999999994</v>
      </c>
      <c r="E42" s="39">
        <v>13349.017900000001</v>
      </c>
      <c r="F42" s="39">
        <f t="shared" si="1"/>
        <v>49263.707950000004</v>
      </c>
      <c r="G42" s="39">
        <v>44633.911410000001</v>
      </c>
      <c r="H42" s="39">
        <v>4629.7965400000003</v>
      </c>
      <c r="I42" s="40">
        <f t="shared" si="2"/>
        <v>49.51962442817193</v>
      </c>
    </row>
    <row r="43" spans="1:9" ht="30" customHeight="1" x14ac:dyDescent="0.25">
      <c r="A43" s="32" t="s">
        <v>25</v>
      </c>
      <c r="B43" s="33" t="s">
        <v>50</v>
      </c>
      <c r="C43" s="34">
        <f t="shared" si="6"/>
        <v>47728.388319999998</v>
      </c>
      <c r="D43" s="34">
        <v>44864.684000000001</v>
      </c>
      <c r="E43" s="34">
        <v>2863.7043199999998</v>
      </c>
      <c r="F43" s="34">
        <f t="shared" ref="F43:F46" si="22">SUM(G43+H43)</f>
        <v>22591.541829999998</v>
      </c>
      <c r="G43" s="34">
        <v>21236.049319999998</v>
      </c>
      <c r="H43" s="34">
        <v>1355.49251</v>
      </c>
      <c r="I43" s="35">
        <f t="shared" si="2"/>
        <v>47.333552682593492</v>
      </c>
    </row>
    <row r="44" spans="1:9" ht="30" customHeight="1" x14ac:dyDescent="0.25">
      <c r="A44" s="32" t="s">
        <v>66</v>
      </c>
      <c r="B44" s="33" t="s">
        <v>51</v>
      </c>
      <c r="C44" s="34">
        <f t="shared" ref="C44:C45" si="23">SUM(D44+E44)</f>
        <v>15599.787279999999</v>
      </c>
      <c r="D44" s="34">
        <v>14663.8</v>
      </c>
      <c r="E44" s="34">
        <v>935.98728000000006</v>
      </c>
      <c r="F44" s="34">
        <f t="shared" ref="F44:F45" si="24">SUM(G44+H44)</f>
        <v>9083.4321600000003</v>
      </c>
      <c r="G44" s="34">
        <v>8538.4262199999994</v>
      </c>
      <c r="H44" s="34">
        <v>545.00594000000001</v>
      </c>
      <c r="I44" s="35">
        <f t="shared" ref="I44:I45" si="25">SUM(F44/C44*100)</f>
        <v>58.227923220758186</v>
      </c>
    </row>
    <row r="45" spans="1:9" ht="30" customHeight="1" x14ac:dyDescent="0.25">
      <c r="A45" s="32" t="s">
        <v>67</v>
      </c>
      <c r="B45" s="33" t="s">
        <v>52</v>
      </c>
      <c r="C45" s="34">
        <f t="shared" si="23"/>
        <v>23346.702130000001</v>
      </c>
      <c r="D45" s="34">
        <v>21945.9</v>
      </c>
      <c r="E45" s="34">
        <v>1400.80213</v>
      </c>
      <c r="F45" s="34">
        <f t="shared" si="24"/>
        <v>12408.60341</v>
      </c>
      <c r="G45" s="34">
        <v>11664.0872</v>
      </c>
      <c r="H45" s="34">
        <v>744.51621</v>
      </c>
      <c r="I45" s="35">
        <f t="shared" si="25"/>
        <v>53.149277105202863</v>
      </c>
    </row>
    <row r="46" spans="1:9" ht="30" customHeight="1" x14ac:dyDescent="0.25">
      <c r="A46" s="32" t="s">
        <v>68</v>
      </c>
      <c r="B46" s="33" t="s">
        <v>53</v>
      </c>
      <c r="C46" s="34">
        <f t="shared" si="6"/>
        <v>3715.3191500000003</v>
      </c>
      <c r="D46" s="34">
        <v>3492.4</v>
      </c>
      <c r="E46" s="34">
        <v>222.91915</v>
      </c>
      <c r="F46" s="34">
        <f t="shared" si="22"/>
        <v>2262.81772</v>
      </c>
      <c r="G46" s="34">
        <v>2127.0486700000001</v>
      </c>
      <c r="H46" s="34">
        <v>135.76904999999999</v>
      </c>
      <c r="I46" s="35">
        <f t="shared" si="2"/>
        <v>60.90506975692788</v>
      </c>
    </row>
    <row r="47" spans="1:9" ht="27" customHeight="1" x14ac:dyDescent="0.25">
      <c r="A47" s="32" t="s">
        <v>69</v>
      </c>
      <c r="B47" s="33" t="s">
        <v>54</v>
      </c>
      <c r="C47" s="34">
        <f t="shared" ref="C47" si="26">SUM(D47+E47)</f>
        <v>1236.48936</v>
      </c>
      <c r="D47" s="34">
        <v>1162.3</v>
      </c>
      <c r="E47" s="34">
        <v>74.189359999999994</v>
      </c>
      <c r="F47" s="34">
        <f t="shared" ref="F47" si="27">SUM(G47+H47)</f>
        <v>1136.48936</v>
      </c>
      <c r="G47" s="34">
        <v>1068.3</v>
      </c>
      <c r="H47" s="34">
        <v>68.189359999999994</v>
      </c>
      <c r="I47" s="35">
        <f t="shared" ref="I47" si="28">SUM(F47/C47*100)</f>
        <v>91.912587100628187</v>
      </c>
    </row>
    <row r="48" spans="1:9" ht="30" customHeight="1" x14ac:dyDescent="0.25">
      <c r="A48" s="37">
        <v>17</v>
      </c>
      <c r="B48" s="38" t="s">
        <v>49</v>
      </c>
      <c r="C48" s="39">
        <f t="shared" si="6"/>
        <v>6220.5519199999999</v>
      </c>
      <c r="D48" s="39">
        <v>3831.02</v>
      </c>
      <c r="E48" s="39">
        <v>2389.5319199999999</v>
      </c>
      <c r="F48" s="39">
        <f t="shared" si="1"/>
        <v>841.58999999999992</v>
      </c>
      <c r="G48" s="39">
        <v>453.83199999999999</v>
      </c>
      <c r="H48" s="39">
        <v>387.75799999999998</v>
      </c>
      <c r="I48" s="40">
        <f t="shared" si="2"/>
        <v>13.529185365275431</v>
      </c>
    </row>
    <row r="49" spans="1:11" ht="38.25" x14ac:dyDescent="0.25">
      <c r="A49" s="32" t="s">
        <v>24</v>
      </c>
      <c r="B49" s="33" t="s">
        <v>75</v>
      </c>
      <c r="C49" s="34">
        <f t="shared" si="6"/>
        <v>3517.5731900000001</v>
      </c>
      <c r="D49" s="34">
        <v>3306.52</v>
      </c>
      <c r="E49" s="34">
        <v>211.05319</v>
      </c>
      <c r="F49" s="34">
        <f t="shared" ref="F49:F50" si="29">SUM(G49+H49)</f>
        <v>0</v>
      </c>
      <c r="G49" s="34">
        <v>0</v>
      </c>
      <c r="H49" s="34">
        <v>0</v>
      </c>
      <c r="I49" s="35">
        <f t="shared" si="2"/>
        <v>0</v>
      </c>
    </row>
    <row r="50" spans="1:11" ht="20.100000000000001" customHeight="1" x14ac:dyDescent="0.25">
      <c r="A50" s="11" t="s">
        <v>74</v>
      </c>
      <c r="B50" s="33" t="s">
        <v>76</v>
      </c>
      <c r="C50" s="34">
        <f t="shared" si="6"/>
        <v>557.97873000000004</v>
      </c>
      <c r="D50" s="34">
        <v>524.5</v>
      </c>
      <c r="E50" s="34">
        <v>33.478729999999999</v>
      </c>
      <c r="F50" s="34">
        <f t="shared" si="29"/>
        <v>482.8</v>
      </c>
      <c r="G50" s="34">
        <v>453.83199999999999</v>
      </c>
      <c r="H50" s="34">
        <v>28.968</v>
      </c>
      <c r="I50" s="35">
        <f t="shared" si="2"/>
        <v>86.526595736005916</v>
      </c>
    </row>
    <row r="51" spans="1:11" ht="20.100000000000001" customHeight="1" x14ac:dyDescent="0.25">
      <c r="A51" s="17">
        <v>18</v>
      </c>
      <c r="B51" s="38" t="s">
        <v>55</v>
      </c>
      <c r="C51" s="39">
        <f t="shared" si="6"/>
        <v>46948.293149999998</v>
      </c>
      <c r="D51" s="39">
        <v>23072.5</v>
      </c>
      <c r="E51" s="39">
        <v>23875.793150000001</v>
      </c>
      <c r="F51" s="39">
        <f t="shared" si="1"/>
        <v>31748.54407</v>
      </c>
      <c r="G51" s="39">
        <v>22360.5</v>
      </c>
      <c r="H51" s="39">
        <v>9388.0440699999999</v>
      </c>
      <c r="I51" s="40">
        <f t="shared" si="2"/>
        <v>67.624490561484876</v>
      </c>
    </row>
    <row r="52" spans="1:11" ht="25.5" x14ac:dyDescent="0.25">
      <c r="A52" s="11" t="s">
        <v>70</v>
      </c>
      <c r="B52" s="33" t="s">
        <v>56</v>
      </c>
      <c r="C52" s="34">
        <f t="shared" si="6"/>
        <v>20036.262630000001</v>
      </c>
      <c r="D52" s="34">
        <v>19835.900000000001</v>
      </c>
      <c r="E52" s="34">
        <v>200.36263</v>
      </c>
      <c r="F52" s="34">
        <f t="shared" ref="F52" si="30">SUM(G52+H52)</f>
        <v>20036.262620000001</v>
      </c>
      <c r="G52" s="34">
        <v>19835.900000000001</v>
      </c>
      <c r="H52" s="34">
        <v>200.36261999999999</v>
      </c>
      <c r="I52" s="35">
        <f t="shared" si="2"/>
        <v>99.999999950090483</v>
      </c>
    </row>
    <row r="53" spans="1:11" ht="15.75" x14ac:dyDescent="0.25">
      <c r="A53" s="17">
        <v>19</v>
      </c>
      <c r="B53" s="38" t="s">
        <v>57</v>
      </c>
      <c r="C53" s="39">
        <f t="shared" si="6"/>
        <v>77977.923999999999</v>
      </c>
      <c r="D53" s="39">
        <v>1589.8</v>
      </c>
      <c r="E53" s="39">
        <v>76388.123999999996</v>
      </c>
      <c r="F53" s="39">
        <f t="shared" si="1"/>
        <v>37764.164319999996</v>
      </c>
      <c r="G53" s="39">
        <v>747.39</v>
      </c>
      <c r="H53" s="39">
        <v>37016.774319999997</v>
      </c>
      <c r="I53" s="40">
        <f t="shared" si="2"/>
        <v>48.429302016298863</v>
      </c>
      <c r="K53" t="s">
        <v>18</v>
      </c>
    </row>
    <row r="54" spans="1:11" ht="15.75" x14ac:dyDescent="0.25">
      <c r="A54" s="17">
        <v>20</v>
      </c>
      <c r="B54" s="38" t="s">
        <v>58</v>
      </c>
      <c r="C54" s="39">
        <f t="shared" si="6"/>
        <v>474</v>
      </c>
      <c r="D54" s="39">
        <v>0</v>
      </c>
      <c r="E54" s="39">
        <v>474</v>
      </c>
      <c r="F54" s="39">
        <f t="shared" si="1"/>
        <v>324.95699999999999</v>
      </c>
      <c r="G54" s="39">
        <v>0</v>
      </c>
      <c r="H54" s="39">
        <v>324.95699999999999</v>
      </c>
      <c r="I54" s="40">
        <f t="shared" si="2"/>
        <v>68.55632911392405</v>
      </c>
    </row>
    <row r="55" spans="1:11" ht="15.75" x14ac:dyDescent="0.25">
      <c r="A55" s="17"/>
      <c r="B55" s="41" t="s">
        <v>77</v>
      </c>
      <c r="C55" s="42">
        <f t="shared" ref="C55:H55" si="31">SUM(C9+C10+C14+C15+C16+C19+C22+C23+C24+C28+C30+C31+C35+C37+C41+C42+C48+C51+C53+C54)</f>
        <v>1214022.0940200002</v>
      </c>
      <c r="D55" s="42">
        <f t="shared" si="31"/>
        <v>752441.61476999999</v>
      </c>
      <c r="E55" s="42">
        <f t="shared" si="31"/>
        <v>461580.47924999997</v>
      </c>
      <c r="F55" s="42">
        <f t="shared" si="31"/>
        <v>490720.66365</v>
      </c>
      <c r="G55" s="42">
        <f t="shared" si="31"/>
        <v>334108.38993</v>
      </c>
      <c r="H55" s="42">
        <f t="shared" si="31"/>
        <v>156612.27372</v>
      </c>
      <c r="I55" s="43">
        <f>SUM(F55/C55*100)</f>
        <v>40.421065322219391</v>
      </c>
    </row>
    <row r="56" spans="1:11" x14ac:dyDescent="0.25">
      <c r="A56" s="6"/>
      <c r="B56" s="9"/>
      <c r="C56" s="3"/>
      <c r="D56" s="3"/>
      <c r="E56" s="3"/>
      <c r="F56" s="3"/>
      <c r="G56" s="3"/>
      <c r="H56" s="3"/>
      <c r="I56" s="3"/>
    </row>
    <row r="57" spans="1:11" ht="33" customHeight="1" x14ac:dyDescent="0.25">
      <c r="A57" s="28" t="s">
        <v>80</v>
      </c>
      <c r="B57" s="28"/>
      <c r="C57" s="28"/>
      <c r="D57" s="25"/>
      <c r="E57" s="25"/>
      <c r="F57" s="25"/>
      <c r="G57" s="24"/>
      <c r="H57" s="27" t="s">
        <v>79</v>
      </c>
      <c r="I57" s="27"/>
    </row>
    <row r="58" spans="1:11" x14ac:dyDescent="0.25">
      <c r="A58" s="6"/>
      <c r="B58" s="9"/>
      <c r="C58" s="3"/>
      <c r="D58" s="3"/>
      <c r="E58" s="3"/>
      <c r="F58" s="3"/>
      <c r="G58" s="3"/>
      <c r="H58" s="3"/>
      <c r="I58" s="3"/>
    </row>
    <row r="59" spans="1:11" x14ac:dyDescent="0.25">
      <c r="A59" s="7"/>
      <c r="B59" s="10"/>
      <c r="C59" s="4"/>
      <c r="D59" s="4"/>
      <c r="E59" s="4"/>
      <c r="F59" s="4"/>
      <c r="G59" s="4"/>
      <c r="H59" s="4"/>
      <c r="I59" s="4"/>
    </row>
    <row r="60" spans="1:11" x14ac:dyDescent="0.25">
      <c r="A60" s="7"/>
      <c r="B60" s="10"/>
      <c r="C60" s="4"/>
      <c r="D60" s="4"/>
      <c r="E60" s="4"/>
      <c r="F60" s="4"/>
      <c r="G60" s="4"/>
      <c r="H60" s="4"/>
      <c r="I60" s="4"/>
    </row>
    <row r="61" spans="1:11" x14ac:dyDescent="0.25">
      <c r="A61" s="7"/>
      <c r="B61" s="10"/>
      <c r="C61" s="4"/>
      <c r="D61" s="4"/>
      <c r="E61" s="4"/>
      <c r="F61" s="4"/>
      <c r="G61" s="4"/>
      <c r="H61" s="4"/>
      <c r="I61" s="4"/>
    </row>
    <row r="62" spans="1:11" x14ac:dyDescent="0.25">
      <c r="A62" s="7"/>
      <c r="B62" s="10"/>
      <c r="C62" s="4"/>
      <c r="D62" s="4"/>
      <c r="E62" s="4"/>
      <c r="F62" s="4"/>
      <c r="G62" s="4"/>
      <c r="H62" s="4"/>
      <c r="I62" s="4"/>
    </row>
  </sheetData>
  <mergeCells count="15">
    <mergeCell ref="D6:E6"/>
    <mergeCell ref="H57:I57"/>
    <mergeCell ref="A57:C57"/>
    <mergeCell ref="A1:I1"/>
    <mergeCell ref="C3:I3"/>
    <mergeCell ref="C6:C7"/>
    <mergeCell ref="F6:F7"/>
    <mergeCell ref="C4:I4"/>
    <mergeCell ref="B3:B7"/>
    <mergeCell ref="A3:A7"/>
    <mergeCell ref="H2:I2"/>
    <mergeCell ref="G6:H6"/>
    <mergeCell ref="C5:E5"/>
    <mergeCell ref="F5:H5"/>
    <mergeCell ref="I5:I7"/>
  </mergeCells>
  <pageMargins left="0" right="0" top="0.78740157480314965" bottom="0" header="0.31496062992125984" footer="0.31496062992125984"/>
  <pageSetup paperSize="9" scale="81" orientation="landscape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yadrin_econ</dc:creator>
  <cp:lastModifiedBy>finuser</cp:lastModifiedBy>
  <cp:lastPrinted>2024-07-02T08:33:08Z</cp:lastPrinted>
  <dcterms:created xsi:type="dcterms:W3CDTF">2017-07-12T10:10:08Z</dcterms:created>
  <dcterms:modified xsi:type="dcterms:W3CDTF">2024-07-02T08:34:16Z</dcterms:modified>
</cp:coreProperties>
</file>