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<sst xmlns="http://schemas.openxmlformats.org/spreadsheetml/2006/main" count="1033" uniqueCount="168">
  <si>
    <t xml:space="preserve">"Приложение
к подпрограмме «Совершенствование бюджетной политики и обеспечение сбалансированности консолидированного бюджета Яльчикского района" муниципальной программы Яльчикского района "Управление общественными финансами и муниципальным долгом Яльчикского района" </t>
  </si>
  <si>
    <t>Ресурсное обеспечение реализации подпрограммы «Совершенствование бюджетной политики и обеспечение сбалансированности консолидированного бюджета Яльчикского района» муниципальной программы Яльчикского района «Управление общественными финансами и муниципальным долгом Яльчикского района» за счет всех источников финансирования</t>
  </si>
  <si>
    <t>Статус</t>
  </si>
  <si>
    <t>Наименование подпрограммы муниципальной программы Яльчикского района (основного мероприятия, мероприятия)</t>
  </si>
  <si>
    <t>Задача подпрограммы муниципальной программы Яльчикского района</t>
  </si>
  <si>
    <t>Ответственный исполнитель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</si>
  <si>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</si>
  <si>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</si>
  <si>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</si>
  <si>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</si>
  <si>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раздел, подраздел</t>
  </si>
  <si>
    <t>целевая статья расходов</t>
  </si>
  <si>
    <t>груп­па (под­груп­па) вида рас­ходов</t>
  </si>
  <si>
    <t>финансирования</t>
  </si>
  <si>
    <t>2026–2030</t>
  </si>
  <si>
    <t>2031–2035</t>
  </si>
  <si>
    <t xml:space="preserve">Подпрограмма 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</si>
  <si>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</si>
  <si>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х</t>
  </si>
  <si>
    <t>Ч410000000</t>
  </si>
  <si>
    <t>всего</t>
  </si>
  <si>
    <t>ответственный исполнитель – Финанасовый отдел администрации Яльчикского района</t>
  </si>
  <si>
    <t>федеральный бюджет</t>
  </si>
  <si>
    <t xml:space="preserve">республиканский бюджет </t>
  </si>
  <si>
    <t xml:space="preserve">бюджет Яльчикского района </t>
  </si>
  <si>
    <t xml:space="preserve">соисполнитель - администрация Яльчикского района </t>
  </si>
  <si>
    <t>соисполнитель – Отдел образования и молодежной политики администрации Яльчикского района</t>
  </si>
  <si>
    <t>Цель «Создание условий для обеспечения долгосрочной сбалансированности и повышения устойчивости бюджетной системы в Яльчикском районе»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</si>
  <si>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</si>
  <si>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</si>
  <si>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совершенствование бюджетной политики, создание прочной финансовой основы в рамках бюджетного планирования для социально-экономических преобразований, обеспечения социальных гарантий населению, развития общественной инфраструктуры</t>
  </si>
  <si>
    <t>Ч410100000</t>
  </si>
  <si>
    <t>ответственный исполнитель – Финансовый отдел администрации Яльчикского района</t>
  </si>
  <si>
    <t>республиканский бюджет</t>
  </si>
  <si>
    <t>Итого</t>
  </si>
  <si>
    <t>0111</t>
  </si>
  <si>
    <t>Ч410173430</t>
  </si>
  <si>
    <t>Целевой индикатор и показатель муниципальной программы, подпрограммы, увязанные с основным мероприятием 1</t>
  </si>
  <si>
    <t>Отношение объема просроченной кредиторской задолженности бюджета Яльчикского района к объему расходов бюджета Яльчикского района, процентов</t>
  </si>
  <si>
    <t>Мероприятие 1.1</t>
  </si>
  <si>
    <t>Разработка бюджетных проектировок и направление их главным распорядителям бюджетных средств</t>
  </si>
  <si>
    <t xml:space="preserve">ответственный исполнитель – Финансовый отдел Яльчикского района </t>
  </si>
  <si>
    <t>Мероприятие 1.2</t>
  </si>
  <si>
    <t>Резервный фонд администрации муниципального образования</t>
  </si>
  <si>
    <t>Мероприятие 1.3</t>
  </si>
  <si>
    <t>Анализ предложений главных распорядителей бюджетных средств по бюджетным проектировкам и подготовка проектов решений Собрания депутатов о бюджете Яльчикского района на очередной финансовый год и плановый период</t>
  </si>
  <si>
    <t xml:space="preserve">ответственный исполнитель – Финансовый отдел администрации Яльчикского района </t>
  </si>
  <si>
    <t>Мероприятие 1.4</t>
  </si>
  <si>
    <t>Проведение работы, связанной с рассмотрением Собрания депутатов проекта решений о бюджете Яльчикского района на очередной финансовый год и плановый период</t>
  </si>
  <si>
    <t>Основное мероприятие 2</t>
  </si>
  <si>
    <t xml:space="preserve">Повышение до­ходной базы, уточнение бюджета Яльчикского района в ходе его исполнения с учетом поступлений доходов в бюджет Яльчикского района </t>
  </si>
  <si>
    <t>обеспечение роста собственных доходов консолидирован­ного бюджета Чувашской Республики, рациональное использование механизма предоставления налоговых льгот</t>
  </si>
  <si>
    <t>Ч410200000</t>
  </si>
  <si>
    <t>бюджет Яльчикского района</t>
  </si>
  <si>
    <t>Целевые индикаторы и показатели муниципальной программы, подпрограммы, увязанные с основным мероприятием 2</t>
  </si>
  <si>
    <t>Темп роста налоговых и неналоговых доходов консолидированного бюджета Яльчикского района (к предыдущему году), процентов</t>
  </si>
  <si>
    <t>Темп роста налоговых и неналоговых доходов бюджета Яльчикского района (к предыдущему году), процентов</t>
  </si>
  <si>
    <t>Мероприятие 2.1</t>
  </si>
  <si>
    <t>Анализ поступлений доходов в бюджет Яльчикского района и предоставляемых налоговых льгот</t>
  </si>
  <si>
    <t>Мероприятие 2.2</t>
  </si>
  <si>
    <t>Подготовка проектов решений Собрания депутатов о внесении изменений в решение Собрания депутатов о бюджете Яльчикского района на очередной финансовый год и плановый период</t>
  </si>
  <si>
    <t>Основное мероприятие 3</t>
  </si>
  <si>
    <t xml:space="preserve">Организация ис­полнения и подготовка отчетов об исполнении бюджета Яльчикского района </t>
  </si>
  <si>
    <t>рационализация структуры расходов и эффективное использование средств бюджета Яльчикского района, концентрация бюджетных инвестиций на приоритетных направлениях социально-экономического развития Яльчикского района</t>
  </si>
  <si>
    <t>Ч410300000</t>
  </si>
  <si>
    <t>Целевой индикатор и показатель муниципальной программы, подпрограммы, увязанные с основным мероприятием 3</t>
  </si>
  <si>
    <t>Отношение количества проведенных комплексных проверок местных бюджетов к количеству комплексных проверок, предусмотренных планом проведения комплексных проверок местных бюджетов – получателей межбюджетных трансфертов из бюджета Яльчикского района на соответствующий год, процентов</t>
  </si>
  <si>
    <t>Мероприятие 3.1</t>
  </si>
  <si>
    <t>Организация исполнения бюджета Яльчикского района</t>
  </si>
  <si>
    <t>Мероприятие 3.2</t>
  </si>
  <si>
    <t>Прочие выплаты по обязательствам Яльчикского района</t>
  </si>
  <si>
    <t>Мероприятие 3.3</t>
  </si>
  <si>
    <t>Составление и представление бюджетной отчетности Яльчикского района</t>
  </si>
  <si>
    <t>Основное мероприятие 4</t>
  </si>
  <si>
    <t>Осуществление мер финансовой поддержки бюджетов муниципальных районов и поселений, на­прав­ленных на обеспечение их сбалансированности и повышение уровня бюджетной обеспеченности муниципальных образований</t>
  </si>
  <si>
    <t>развитие и совершенствование механизмов финансовой поддержки бюд­жетов муниципальных образований Яльчикского района, направленных на повышение их сбалансированности и бюджетной обес­печенности му­ниципальных об­разований</t>
  </si>
  <si>
    <t>Ч410400000</t>
  </si>
  <si>
    <t>0203</t>
  </si>
  <si>
    <t>Ч410451180</t>
  </si>
  <si>
    <t>0106</t>
  </si>
  <si>
    <t>Ч410455500
Ч410455491</t>
  </si>
  <si>
    <t>1403</t>
  </si>
  <si>
    <t>Ч4104Д0071</t>
  </si>
  <si>
    <t>Ч4104Д0072</t>
  </si>
  <si>
    <t>Ч4104Г0040</t>
  </si>
  <si>
    <t>Ч410400610</t>
  </si>
  <si>
    <t>0104</t>
  </si>
  <si>
    <t>Ч410455500</t>
  </si>
  <si>
    <t>0709</t>
  </si>
  <si>
    <t>Ч410455491</t>
  </si>
  <si>
    <t>0701</t>
  </si>
  <si>
    <t>Ч4104SА710
Ч4104SА720</t>
  </si>
  <si>
    <t>0702</t>
  </si>
  <si>
    <t>0703</t>
  </si>
  <si>
    <t>соисполнитель – Администрация Яльчикского района</t>
  </si>
  <si>
    <t>0801</t>
  </si>
  <si>
    <t>Ч4104SА720</t>
  </si>
  <si>
    <t>0113</t>
  </si>
  <si>
    <t>Ч410471680</t>
  </si>
  <si>
    <t xml:space="preserve">Целевой индикатор и показатель муниципальной программы, подпрограммы, увязанные с основным мероприятием 4 </t>
  </si>
  <si>
    <t>Отношение фактического объема расходов консолидированного бюджета Яльчикского района, направленных на выравнивание бюджетной обеспеченности сельских поселений, к их плановому объему на соответствующий год, процентов</t>
  </si>
  <si>
    <t>Объем просроченной кредиторской задолженности муниципальных бюджетных и автономных учреждений в сфере образования, тыс. рублей</t>
  </si>
  <si>
    <t>-</t>
  </si>
  <si>
    <t>Объем просроченной кредиторской задолженности муниципальных бюджетных и автономных учреждений в сфере физической культуры и спорта, тыс. рублей</t>
  </si>
  <si>
    <t>Объем просроченной кредиторской задолженности по оплате труда работников органов местного самоуправления, замещающих муниципальные должности и должности муниципальной службы</t>
  </si>
  <si>
    <t>Объем просроченной кредиторской задолженности муниципальных бюджетных и автономных учреждений в сфере культуры</t>
  </si>
  <si>
    <t>Объем просроченной кредиторской задолженности по оплате труда работников бюджетной сферы и начислениям на выплаты по оплате труда, оплате коммунальных услуг и уплате налогов муниципальными учреждениями</t>
  </si>
  <si>
    <t>Мероприятие 4.1</t>
  </si>
  <si>
    <t>Дотации на выравнивание бюд­жетной обеспеченности сельских поселений Яльчикского района за счет субвенции, предоставляемой из республиканского бюджета Чувашской Республики</t>
  </si>
  <si>
    <t>Мероприятие 4.2</t>
  </si>
  <si>
    <t xml:space="preserve">Дотации на под­держку мер по обеспечению сба­лансированности бюджетов сельских поселений </t>
  </si>
  <si>
    <t>Мероприятие 4.3</t>
  </si>
  <si>
    <t>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</si>
  <si>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Мероприятие 4.4</t>
  </si>
  <si>
    <t>Осуществление первичного воинского учета на территориях, где отсутствуют военные комиссариаты, за счет субвенции, предостав­ляемой из федерального бюджета</t>
  </si>
  <si>
    <t>Мероприятие 4.5</t>
  </si>
  <si>
    <t>Реализация вопросов местного значения в сфере образования, культуры, физической культуры и спорта</t>
  </si>
  <si>
    <t>соисполнитель – Администрация Яльчикского района,
Отдел образования и молодежной политики администрации Яльчикского района</t>
  </si>
  <si>
    <t>Мероприятие 4.6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</si>
  <si>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</si>
  <si>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ответственный исполнитель – Финансовый отдел администрации Яльчикского района;
соисполнители – Администрация Яльчикского района, Отдел образования и молодежной политики администрации Яльчикского района</t>
  </si>
  <si>
    <t>Мероприятие 4.7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</si>
  <si>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</si>
  <si>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ответственный исполнитель – Финансовый отдел администрации Яльчикского района; 
соисполнитель – Администрация Яльчикского района</t>
  </si>
  <si>
    <t>соисполнители – Администрация Яльчикского района, Отдел образования и молодежной политики администрации Яльчикского района</t>
  </si>
  <si>
    <t>Мероприятие 4.8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</si>
  <si>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</si>
  <si>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</si>
  <si>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обеспечение долговой устойчивости Яльчикского района, проведение ответственной долговой политики, снижение бюджетных рисков, связанных с долговой нагрузкой на бюджет Яльчикского района</t>
  </si>
  <si>
    <t xml:space="preserve">ответственный исполнитель – Финансовый отдел администрации Яльчикского  района </t>
  </si>
  <si>
    <t>Ч410500000</t>
  </si>
  <si>
    <t xml:space="preserve">Целевые индикаторы и показатели муниципальной программы, подпрограммы, увязанные с основным мероприятием 5 </t>
  </si>
  <si>
    <t>Отношение муниципального долга Яльчикского района к доходам бюджета Яльчикского района (без учета безвозмездных поступлений), процентов</t>
  </si>
  <si>
    <t xml:space="preserve">Отношение объема просроченной задолженности по долговым обязательствам Яльчикского района к общему объему задолженности по долговым обязательствам Яльчикского района, процентов </t>
  </si>
  <si>
    <t>Доля просроченной задолженности по бюджетным кредитам, предоставленным из республиканского бюджета, в общем объеме задолженности по бюджетным кредитам, предоставленным из республиканского бюджета, процентов</t>
  </si>
  <si>
    <t>Мероприятие 5.1</t>
  </si>
  <si>
    <t>Анализ объема и структуры муниципального дол­га Яльчикского района и осу­ществление мер по его оптимизации</t>
  </si>
  <si>
    <t>ответственный исполнитель – Финансовый отдел администрации Яльчикского  района</t>
  </si>
  <si>
    <t>Мероприятие 5.2</t>
  </si>
  <si>
    <t xml:space="preserve">Ведение Муниципальной долговой книги Яльчикского района </t>
  </si>
  <si>
    <t>Мероприятие 5.3</t>
  </si>
  <si>
    <t xml:space="preserve">Погашение муниципального долга Яльчикского района  </t>
  </si>
  <si>
    <t>Мероприятие 5.4</t>
  </si>
  <si>
    <t xml:space="preserve">Процентные платежи по муниципальному долгу Яльчикского района </t>
  </si>
  <si>
    <t>Мероприятие 5.5</t>
  </si>
  <si>
    <t>Муниципальные гарантии Яльчикского района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</si>
  <si>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</si>
  <si>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</si>
  <si>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развитие долгосрочного и среднесрочного бюджетного планирования в увязке со стратегическим планированием и прогнозами социально-экономического развития Яльчикского района на долгосрочный период; эффективное управление муниципальным долгом Яльчикского района, недопущение образования просроченной задолженности по долговым обязательствам Яльчикского района</t>
  </si>
  <si>
    <t>Ч410600000</t>
  </si>
  <si>
    <t>Целевые индикаторы и показатели муниципальной программы, подпрограммы, увязанные с основным мероприятием 6</t>
  </si>
  <si>
    <t>Отношение дефицита бюджета Яльчикского района к доходам бюджета Яльчикского района (без учета безвозмездных поступлений), процентов</t>
  </si>
  <si>
    <t>Доля расходов на обслуживание муниципального долга Яльчикского района в объеме расходов бюджета Яльчикского района,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</si>
  <si>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Мероприятие 6.1</t>
  </si>
  <si>
    <t>Разработка (корректировка) бюджетного прог­ноза Яльчикского района на долгосрочный период</t>
  </si>
  <si>
    <t>Мероприятие 6.2</t>
  </si>
  <si>
    <t xml:space="preserve">Формирование сбалансированного бюджета Яльчикского района на очередной финансовый год и плановый период, обеспечивающего поддержание безопасного уровня муниципального долга Яльчикского района </t>
  </si>
  <si>
    <t>Мероприятие 6.3</t>
  </si>
  <si>
    <t xml:space="preserve">Реализация Программы оздоровления муниципальных финансов Яльчикского района </t>
  </si>
  <si>
    <t>Разработка и корректировка муниципальных программ энергосбережения, программ энергосбережения организаций, подведомственных органам местного самоуправления</t>
  </si>
  <si>
    <t>Мероприятие 4.9</t>
  </si>
  <si>
    <t>Иные межбюджетные трансферты бюджетам муниципальных районов, муниципальных округов и городских округов для частичной компенсации дополнительных расходов на повышение оплаты труда отдельных категорий работников в связи с увеличением минимального размера оплаты труда</t>
  </si>
  <si>
    <t>Ч410422360</t>
  </si>
  <si>
    <t>0310</t>
  </si>
  <si>
    <t>Мероприятие 4.10</t>
  </si>
  <si>
    <t>Финансовое обеспечение повышения оплаты труда отдельным категориям работников бюджетной сферы, предумсотренным указами Президента Российской Федерации от 7 мая 2012 г. № 597, от 1 июня 2012 г. № 761</t>
  </si>
  <si>
    <t>Ч410422680</t>
  </si>
  <si>
    <t>Приложение № 2
к постановлению администрации
Яльчикского района
от 19.12.2022 № 852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</si>
</sst>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164" fontId="11" fillId="0" borderId="10" xfId="0" applyNumberFormat="1" applyFont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164" fontId="9" fillId="0" borderId="11" xfId="0" applyNumberFormat="1" applyFont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center" vertical="top" wrapText="1"/>
    </xf>
    <xf numFmtId="164" fontId="9" fillId="33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164" fontId="6" fillId="33" borderId="11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 wrapText="1"/>
    </xf>
    <xf numFmtId="164" fontId="11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9"/>
  <sheetViews>
    <sheetView tabSelected="1" zoomScalePageLayoutView="0" workbookViewId="0" topLeftCell="A1">
      <selection activeCell="A5" sqref="A5:R5"/>
    </sheetView>
  </sheetViews>
  <sheetFormatPr defaultColWidth="8.875" defaultRowHeight="12.75"/>
  <cols>
    <col min="1" max="1" width="12.875" style="0" customWidth="1"/>
    <col min="2" max="2" width="17.625" style="0" customWidth="1"/>
    <col min="3" max="3" width="19.625" style="0" customWidth="1"/>
    <col min="4" max="4" width="15.375" style="0" customWidth="1"/>
    <col min="5" max="5" width="7.00390625" style="0" customWidth="1"/>
    <col min="6" max="6" width="8.125" style="0" customWidth="1"/>
    <col min="7" max="7" width="10.75390625" style="0" customWidth="1"/>
    <col min="8" max="8" width="6.125" style="0" customWidth="1"/>
    <col min="9" max="9" width="13.625" style="0" customWidth="1"/>
    <col min="10" max="11" width="7.25390625" style="0" customWidth="1"/>
    <col min="12" max="13" width="7.25390625" style="1" customWidth="1"/>
    <col min="14" max="18" width="7.25390625" style="0" customWidth="1"/>
  </cols>
  <sheetData>
    <row r="1" spans="1:18" ht="6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57" t="s">
        <v>167</v>
      </c>
      <c r="L1" s="57"/>
      <c r="M1" s="57"/>
      <c r="N1" s="57"/>
      <c r="O1" s="57"/>
      <c r="P1" s="57"/>
      <c r="Q1" s="57"/>
      <c r="R1" s="57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  <c r="N2" s="6"/>
      <c r="O2" s="6"/>
      <c r="P2" s="6"/>
      <c r="Q2" s="6"/>
      <c r="R2" s="6"/>
    </row>
    <row r="3" spans="1:18" ht="117" customHeight="1">
      <c r="A3" s="3"/>
      <c r="B3" s="3"/>
      <c r="C3" s="3"/>
      <c r="D3" s="3"/>
      <c r="E3" s="3"/>
      <c r="F3" s="3"/>
      <c r="G3" s="3"/>
      <c r="H3" s="3"/>
      <c r="I3" s="3"/>
      <c r="J3" s="3"/>
      <c r="K3" s="57" t="s">
        <v>0</v>
      </c>
      <c r="L3" s="57"/>
      <c r="M3" s="57"/>
      <c r="N3" s="57"/>
      <c r="O3" s="57"/>
      <c r="P3" s="57"/>
      <c r="Q3" s="57"/>
      <c r="R3" s="57"/>
    </row>
    <row r="4" spans="1:18" ht="16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49.5" customHeight="1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8"/>
      <c r="O6" s="8"/>
      <c r="P6" s="8"/>
      <c r="Q6" s="8"/>
      <c r="R6" s="8"/>
    </row>
    <row r="7" spans="1:18" ht="14.25" customHeight="1">
      <c r="A7" s="36" t="s">
        <v>2</v>
      </c>
      <c r="B7" s="36" t="s">
        <v>3</v>
      </c>
      <c r="C7" s="36" t="s">
        <v>4</v>
      </c>
      <c r="D7" s="36" t="s">
        <v>5</v>
      </c>
      <c r="E7" s="36" t="s">
        <v>6</v>
      </c>
      <c r="F7" s="36"/>
      <c r="G7" s="36"/>
      <c r="H7" s="36"/>
      <c r="I7" s="36" t="s">
        <v>7</v>
      </c>
      <c r="J7" s="36" t="s">
        <v>8</v>
      </c>
      <c r="K7" s="36"/>
      <c r="L7" s="36"/>
      <c r="M7" s="36"/>
      <c r="N7" s="36"/>
      <c r="O7" s="36"/>
      <c r="P7" s="36"/>
      <c r="Q7" s="36"/>
      <c r="R7" s="36"/>
    </row>
    <row r="8" spans="1:18" ht="81" customHeight="1">
      <c r="A8" s="36"/>
      <c r="B8" s="36"/>
      <c r="C8" s="36"/>
      <c r="D8" s="36"/>
      <c r="E8" s="16" t="s">
        <v>9</v>
      </c>
      <c r="F8" s="16" t="s">
        <v>10</v>
      </c>
      <c r="G8" s="16" t="s">
        <v>11</v>
      </c>
      <c r="H8" s="16" t="s">
        <v>12</v>
      </c>
      <c r="I8" s="36" t="s">
        <v>13</v>
      </c>
      <c r="J8" s="16">
        <v>2019</v>
      </c>
      <c r="K8" s="16">
        <v>2020</v>
      </c>
      <c r="L8" s="17">
        <v>2021</v>
      </c>
      <c r="M8" s="17">
        <v>2022</v>
      </c>
      <c r="N8" s="16">
        <v>2023</v>
      </c>
      <c r="O8" s="16">
        <v>2024</v>
      </c>
      <c r="P8" s="16">
        <v>2025</v>
      </c>
      <c r="Q8" s="16" t="s">
        <v>14</v>
      </c>
      <c r="R8" s="16" t="s">
        <v>15</v>
      </c>
    </row>
    <row r="9" spans="1:18" ht="12.7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7">
        <v>12</v>
      </c>
      <c r="M9" s="17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</row>
    <row r="10" spans="1:18" s="12" customFormat="1" ht="17.25" customHeight="1">
      <c r="A10" s="55" t="s">
        <v>16</v>
      </c>
      <c r="B10" s="55" t="s">
        <v>17</v>
      </c>
      <c r="C10" s="56"/>
      <c r="D10" s="18" t="s">
        <v>18</v>
      </c>
      <c r="E10" s="18" t="s">
        <v>18</v>
      </c>
      <c r="F10" s="18" t="s">
        <v>18</v>
      </c>
      <c r="G10" s="18" t="s">
        <v>19</v>
      </c>
      <c r="H10" s="18" t="s">
        <v>18</v>
      </c>
      <c r="I10" s="19" t="s">
        <v>20</v>
      </c>
      <c r="J10" s="20">
        <f aca="true" t="shared" si="0" ref="J10:R10">SUM(J11:J19)</f>
        <v>48980.1</v>
      </c>
      <c r="K10" s="20">
        <f t="shared" si="0"/>
        <v>43292.9</v>
      </c>
      <c r="L10" s="20">
        <f t="shared" si="0"/>
        <v>58501.299999999996</v>
      </c>
      <c r="M10" s="20">
        <f t="shared" si="0"/>
        <v>64636.99999999999</v>
      </c>
      <c r="N10" s="20">
        <f t="shared" si="0"/>
        <v>24066.2</v>
      </c>
      <c r="O10" s="20">
        <f t="shared" si="0"/>
        <v>22956.899999999998</v>
      </c>
      <c r="P10" s="20">
        <f t="shared" si="0"/>
        <v>22956.899999999998</v>
      </c>
      <c r="Q10" s="20">
        <f t="shared" si="0"/>
        <v>93542.5</v>
      </c>
      <c r="R10" s="20">
        <f t="shared" si="0"/>
        <v>93542.5</v>
      </c>
    </row>
    <row r="11" spans="1:18" s="12" customFormat="1" ht="22.5" customHeight="1">
      <c r="A11" s="55"/>
      <c r="B11" s="55"/>
      <c r="C11" s="55"/>
      <c r="D11" s="55" t="s">
        <v>21</v>
      </c>
      <c r="E11" s="18">
        <v>992</v>
      </c>
      <c r="F11" s="18" t="s">
        <v>18</v>
      </c>
      <c r="G11" s="18" t="s">
        <v>18</v>
      </c>
      <c r="H11" s="18" t="s">
        <v>18</v>
      </c>
      <c r="I11" s="19" t="s">
        <v>22</v>
      </c>
      <c r="J11" s="20">
        <f aca="true" t="shared" si="1" ref="J11:R11">J22+J49+J64+J82+J83+J84+J85+J205+J233</f>
        <v>1984.5</v>
      </c>
      <c r="K11" s="20">
        <f t="shared" si="1"/>
        <v>1487.7</v>
      </c>
      <c r="L11" s="20">
        <f t="shared" si="1"/>
        <v>2679.8</v>
      </c>
      <c r="M11" s="20">
        <f t="shared" si="1"/>
        <v>3014.4</v>
      </c>
      <c r="N11" s="20">
        <f t="shared" si="1"/>
        <v>1753.2</v>
      </c>
      <c r="O11" s="20">
        <f t="shared" si="1"/>
        <v>1828.2</v>
      </c>
      <c r="P11" s="20">
        <f t="shared" si="1"/>
        <v>1828.2</v>
      </c>
      <c r="Q11" s="20">
        <f t="shared" si="1"/>
        <v>7035</v>
      </c>
      <c r="R11" s="20">
        <f t="shared" si="1"/>
        <v>7035</v>
      </c>
    </row>
    <row r="12" spans="1:18" s="12" customFormat="1" ht="22.5" customHeight="1">
      <c r="A12" s="55"/>
      <c r="B12" s="55"/>
      <c r="C12" s="55"/>
      <c r="D12" s="55"/>
      <c r="E12" s="18">
        <v>992</v>
      </c>
      <c r="F12" s="18" t="s">
        <v>18</v>
      </c>
      <c r="G12" s="18" t="s">
        <v>18</v>
      </c>
      <c r="H12" s="18" t="s">
        <v>18</v>
      </c>
      <c r="I12" s="19" t="s">
        <v>23</v>
      </c>
      <c r="J12" s="20">
        <f>J23+J50+J65+J86+J87+J88+J89+J90</f>
        <v>14868.8</v>
      </c>
      <c r="K12" s="20">
        <f aca="true" t="shared" si="2" ref="K12:R12">K23+K50+K65+K86+K87+K88+K89+K90</f>
        <v>15234.9</v>
      </c>
      <c r="L12" s="20">
        <f t="shared" si="2"/>
        <v>26920.7</v>
      </c>
      <c r="M12" s="20">
        <f t="shared" si="2"/>
        <v>27026</v>
      </c>
      <c r="N12" s="20">
        <f t="shared" si="2"/>
        <v>21113</v>
      </c>
      <c r="O12" s="20">
        <f t="shared" si="2"/>
        <v>19928.699999999997</v>
      </c>
      <c r="P12" s="20">
        <f t="shared" si="2"/>
        <v>19928.699999999997</v>
      </c>
      <c r="Q12" s="20">
        <f t="shared" si="2"/>
        <v>67582.5</v>
      </c>
      <c r="R12" s="20">
        <f t="shared" si="2"/>
        <v>67582.5</v>
      </c>
    </row>
    <row r="13" spans="1:18" s="12" customFormat="1" ht="30.75" customHeight="1">
      <c r="A13" s="55"/>
      <c r="B13" s="55"/>
      <c r="C13" s="55"/>
      <c r="D13" s="55"/>
      <c r="E13" s="18">
        <v>992</v>
      </c>
      <c r="F13" s="18" t="s">
        <v>18</v>
      </c>
      <c r="G13" s="18" t="s">
        <v>18</v>
      </c>
      <c r="H13" s="18" t="s">
        <v>18</v>
      </c>
      <c r="I13" s="19" t="s">
        <v>24</v>
      </c>
      <c r="J13" s="20">
        <f aca="true" t="shared" si="3" ref="J13:R13">J24+J51+J66+J91+J207+J92</f>
        <v>14679.2</v>
      </c>
      <c r="K13" s="20">
        <f t="shared" si="3"/>
        <v>11413.1</v>
      </c>
      <c r="L13" s="20">
        <f t="shared" si="3"/>
        <v>7300.7</v>
      </c>
      <c r="M13" s="20">
        <f t="shared" si="3"/>
        <v>17562.8</v>
      </c>
      <c r="N13" s="20">
        <f t="shared" si="3"/>
        <v>1000</v>
      </c>
      <c r="O13" s="20">
        <f t="shared" si="3"/>
        <v>1000</v>
      </c>
      <c r="P13" s="20">
        <f t="shared" si="3"/>
        <v>1000</v>
      </c>
      <c r="Q13" s="20">
        <f t="shared" si="3"/>
        <v>18675</v>
      </c>
      <c r="R13" s="20">
        <f t="shared" si="3"/>
        <v>18675</v>
      </c>
    </row>
    <row r="14" spans="1:18" s="12" customFormat="1" ht="22.5" customHeight="1">
      <c r="A14" s="55"/>
      <c r="B14" s="55"/>
      <c r="C14" s="55"/>
      <c r="D14" s="55" t="s">
        <v>25</v>
      </c>
      <c r="E14" s="18">
        <v>903</v>
      </c>
      <c r="F14" s="18" t="s">
        <v>18</v>
      </c>
      <c r="G14" s="18" t="s">
        <v>18</v>
      </c>
      <c r="H14" s="18" t="s">
        <v>18</v>
      </c>
      <c r="I14" s="19" t="s">
        <v>22</v>
      </c>
      <c r="J14" s="20">
        <f>J26+J110+J111</f>
        <v>707.3000000000001</v>
      </c>
      <c r="K14" s="20">
        <f>K26+K110+K111</f>
        <v>0</v>
      </c>
      <c r="L14" s="20">
        <f aca="true" t="shared" si="4" ref="L14:R14">L26+L110+L111+L112+L113</f>
        <v>878.8000000000001</v>
      </c>
      <c r="M14" s="20">
        <f t="shared" si="4"/>
        <v>1110.1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</row>
    <row r="15" spans="1:18" s="12" customFormat="1" ht="22.5" customHeight="1">
      <c r="A15" s="55"/>
      <c r="B15" s="55"/>
      <c r="C15" s="55"/>
      <c r="D15" s="55"/>
      <c r="E15" s="18">
        <v>903</v>
      </c>
      <c r="F15" s="18" t="s">
        <v>18</v>
      </c>
      <c r="G15" s="18" t="s">
        <v>18</v>
      </c>
      <c r="H15" s="18" t="s">
        <v>18</v>
      </c>
      <c r="I15" s="19" t="s">
        <v>23</v>
      </c>
      <c r="J15" s="20">
        <f>J27+J114+J115+J116+J117+J118+J119+J120+J121</f>
        <v>0</v>
      </c>
      <c r="K15" s="20">
        <f>K27+K114+K115+K116+K117+K118+K119+K120+K121</f>
        <v>2793</v>
      </c>
      <c r="L15" s="20">
        <f>L27+L114+L115+L116+L117+L118+L119+L120+L121</f>
        <v>200</v>
      </c>
      <c r="M15" s="20">
        <f>M27+M114+M115+M116+M117+M118+M119+M120+M121+M122+M123</f>
        <v>3098.8</v>
      </c>
      <c r="N15" s="20">
        <f>N27+N114+N115+N116+N117+N118+N119+N120+N121</f>
        <v>0</v>
      </c>
      <c r="O15" s="20">
        <f>O27+O114+O115+O116+O117+O118+O119+O120+O121</f>
        <v>0</v>
      </c>
      <c r="P15" s="20">
        <f>P27+P114+P115+P116+P117+P118+P119+P120+P121</f>
        <v>0</v>
      </c>
      <c r="Q15" s="20">
        <f>Q27+Q114+Q115+Q116+Q117+Q118+Q119+Q120+Q121</f>
        <v>0</v>
      </c>
      <c r="R15" s="20">
        <f>R27+R114+R115+R116+R117+R118+R119+R120+R121</f>
        <v>0</v>
      </c>
    </row>
    <row r="16" spans="1:18" s="12" customFormat="1" ht="31.5" customHeight="1">
      <c r="A16" s="55"/>
      <c r="B16" s="55"/>
      <c r="C16" s="55"/>
      <c r="D16" s="55"/>
      <c r="E16" s="18">
        <v>903</v>
      </c>
      <c r="F16" s="18" t="s">
        <v>18</v>
      </c>
      <c r="G16" s="18" t="s">
        <v>18</v>
      </c>
      <c r="H16" s="18" t="s">
        <v>18</v>
      </c>
      <c r="I16" s="19" t="s">
        <v>24</v>
      </c>
      <c r="J16" s="20">
        <f aca="true" t="shared" si="5" ref="J16:R16">J28+J125+J124</f>
        <v>37</v>
      </c>
      <c r="K16" s="20">
        <f t="shared" si="5"/>
        <v>30</v>
      </c>
      <c r="L16" s="20">
        <f t="shared" si="5"/>
        <v>32</v>
      </c>
      <c r="M16" s="20">
        <f t="shared" si="5"/>
        <v>229</v>
      </c>
      <c r="N16" s="20">
        <f t="shared" si="5"/>
        <v>200</v>
      </c>
      <c r="O16" s="20">
        <f t="shared" si="5"/>
        <v>200</v>
      </c>
      <c r="P16" s="20">
        <f t="shared" si="5"/>
        <v>200</v>
      </c>
      <c r="Q16" s="20">
        <f t="shared" si="5"/>
        <v>250</v>
      </c>
      <c r="R16" s="20">
        <f t="shared" si="5"/>
        <v>250</v>
      </c>
    </row>
    <row r="17" spans="1:18" s="12" customFormat="1" ht="22.5" customHeight="1">
      <c r="A17" s="55"/>
      <c r="B17" s="55"/>
      <c r="C17" s="55"/>
      <c r="D17" s="55" t="s">
        <v>26</v>
      </c>
      <c r="E17" s="18">
        <v>974</v>
      </c>
      <c r="F17" s="18" t="s">
        <v>18</v>
      </c>
      <c r="G17" s="18" t="s">
        <v>18</v>
      </c>
      <c r="H17" s="18" t="s">
        <v>18</v>
      </c>
      <c r="I17" s="19" t="s">
        <v>22</v>
      </c>
      <c r="J17" s="20">
        <f aca="true" t="shared" si="6" ref="J17:R17">J94+J95+J96+J97</f>
        <v>31.3</v>
      </c>
      <c r="K17" s="20">
        <f t="shared" si="6"/>
        <v>0</v>
      </c>
      <c r="L17" s="20">
        <f t="shared" si="6"/>
        <v>0</v>
      </c>
      <c r="M17" s="20">
        <f t="shared" si="6"/>
        <v>58.6</v>
      </c>
      <c r="N17" s="20">
        <f t="shared" si="6"/>
        <v>0</v>
      </c>
      <c r="O17" s="20">
        <f t="shared" si="6"/>
        <v>0</v>
      </c>
      <c r="P17" s="20">
        <f t="shared" si="6"/>
        <v>0</v>
      </c>
      <c r="Q17" s="20">
        <f t="shared" si="6"/>
        <v>0</v>
      </c>
      <c r="R17" s="20">
        <f t="shared" si="6"/>
        <v>0</v>
      </c>
    </row>
    <row r="18" spans="1:18" s="12" customFormat="1" ht="22.5" customHeight="1">
      <c r="A18" s="55"/>
      <c r="B18" s="55"/>
      <c r="C18" s="55"/>
      <c r="D18" s="55"/>
      <c r="E18" s="18">
        <v>974</v>
      </c>
      <c r="F18" s="18" t="s">
        <v>18</v>
      </c>
      <c r="G18" s="18" t="s">
        <v>18</v>
      </c>
      <c r="H18" s="18" t="s">
        <v>18</v>
      </c>
      <c r="I18" s="19" t="s">
        <v>23</v>
      </c>
      <c r="J18" s="20">
        <f>J98+J99+J100+J101+J102+J103</f>
        <v>16505.300000000003</v>
      </c>
      <c r="K18" s="20">
        <f aca="true" t="shared" si="7" ref="K18:R18">K98+K99+K100+K101+K102+K103</f>
        <v>12210.9</v>
      </c>
      <c r="L18" s="20">
        <f t="shared" si="7"/>
        <v>20284.399999999998</v>
      </c>
      <c r="M18" s="20">
        <f>M98+M99+M100+M101+M102+M103+M104</f>
        <v>12416.6</v>
      </c>
      <c r="N18" s="20">
        <f t="shared" si="7"/>
        <v>0</v>
      </c>
      <c r="O18" s="20">
        <f t="shared" si="7"/>
        <v>0</v>
      </c>
      <c r="P18" s="20">
        <f t="shared" si="7"/>
        <v>0</v>
      </c>
      <c r="Q18" s="20">
        <f t="shared" si="7"/>
        <v>0</v>
      </c>
      <c r="R18" s="20">
        <f t="shared" si="7"/>
        <v>0</v>
      </c>
    </row>
    <row r="19" spans="1:18" s="12" customFormat="1" ht="31.5" customHeight="1">
      <c r="A19" s="55"/>
      <c r="B19" s="55"/>
      <c r="C19" s="55"/>
      <c r="D19" s="55"/>
      <c r="E19" s="18">
        <v>974</v>
      </c>
      <c r="F19" s="18" t="s">
        <v>18</v>
      </c>
      <c r="G19" s="18" t="s">
        <v>18</v>
      </c>
      <c r="H19" s="18" t="s">
        <v>18</v>
      </c>
      <c r="I19" s="19" t="s">
        <v>24</v>
      </c>
      <c r="J19" s="20">
        <f aca="true" t="shared" si="8" ref="J19:R19">J105+J106+J107+J108</f>
        <v>166.7</v>
      </c>
      <c r="K19" s="20">
        <f t="shared" si="8"/>
        <v>123.3</v>
      </c>
      <c r="L19" s="20">
        <f t="shared" si="8"/>
        <v>204.9</v>
      </c>
      <c r="M19" s="20">
        <f t="shared" si="8"/>
        <v>120.69999999999999</v>
      </c>
      <c r="N19" s="20">
        <f t="shared" si="8"/>
        <v>0</v>
      </c>
      <c r="O19" s="20">
        <f t="shared" si="8"/>
        <v>0</v>
      </c>
      <c r="P19" s="20">
        <f t="shared" si="8"/>
        <v>0</v>
      </c>
      <c r="Q19" s="20">
        <f t="shared" si="8"/>
        <v>0</v>
      </c>
      <c r="R19" s="20">
        <f t="shared" si="8"/>
        <v>0</v>
      </c>
    </row>
    <row r="20" spans="1:18" ht="24.75" customHeight="1">
      <c r="A20" s="42" t="s">
        <v>27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s="13" customFormat="1" ht="14.25" customHeight="1">
      <c r="A21" s="46" t="s">
        <v>28</v>
      </c>
      <c r="B21" s="46" t="s">
        <v>29</v>
      </c>
      <c r="C21" s="46" t="s">
        <v>30</v>
      </c>
      <c r="D21" s="21" t="s">
        <v>18</v>
      </c>
      <c r="E21" s="21" t="s">
        <v>18</v>
      </c>
      <c r="F21" s="21" t="s">
        <v>18</v>
      </c>
      <c r="G21" s="21" t="s">
        <v>31</v>
      </c>
      <c r="H21" s="21" t="s">
        <v>18</v>
      </c>
      <c r="I21" s="22" t="s">
        <v>20</v>
      </c>
      <c r="J21" s="23">
        <f aca="true" t="shared" si="9" ref="J21:R21">J25+J29</f>
        <v>37</v>
      </c>
      <c r="K21" s="23">
        <f t="shared" si="9"/>
        <v>30</v>
      </c>
      <c r="L21" s="24">
        <f t="shared" si="9"/>
        <v>30</v>
      </c>
      <c r="M21" s="24">
        <f t="shared" si="9"/>
        <v>130</v>
      </c>
      <c r="N21" s="23">
        <f t="shared" si="9"/>
        <v>200</v>
      </c>
      <c r="O21" s="23">
        <f t="shared" si="9"/>
        <v>200</v>
      </c>
      <c r="P21" s="23">
        <f t="shared" si="9"/>
        <v>200</v>
      </c>
      <c r="Q21" s="23">
        <f t="shared" si="9"/>
        <v>250</v>
      </c>
      <c r="R21" s="23">
        <f t="shared" si="9"/>
        <v>250</v>
      </c>
    </row>
    <row r="22" spans="1:18" s="13" customFormat="1" ht="21" customHeight="1">
      <c r="A22" s="46"/>
      <c r="B22" s="46"/>
      <c r="C22" s="46"/>
      <c r="D22" s="44" t="s">
        <v>32</v>
      </c>
      <c r="E22" s="21" t="s">
        <v>18</v>
      </c>
      <c r="F22" s="21" t="s">
        <v>18</v>
      </c>
      <c r="G22" s="21" t="s">
        <v>18</v>
      </c>
      <c r="H22" s="21" t="s">
        <v>18</v>
      </c>
      <c r="I22" s="22" t="s">
        <v>22</v>
      </c>
      <c r="J22" s="23">
        <v>0</v>
      </c>
      <c r="K22" s="23">
        <v>0</v>
      </c>
      <c r="L22" s="24">
        <v>0</v>
      </c>
      <c r="M22" s="24">
        <v>0</v>
      </c>
      <c r="N22" s="23">
        <v>0</v>
      </c>
      <c r="O22" s="25">
        <v>0</v>
      </c>
      <c r="P22" s="25">
        <v>0</v>
      </c>
      <c r="Q22" s="25">
        <v>0</v>
      </c>
      <c r="R22" s="23">
        <v>0</v>
      </c>
    </row>
    <row r="23" spans="1:18" s="13" customFormat="1" ht="22.5">
      <c r="A23" s="46"/>
      <c r="B23" s="46"/>
      <c r="C23" s="46"/>
      <c r="D23" s="46"/>
      <c r="E23" s="21" t="s">
        <v>18</v>
      </c>
      <c r="F23" s="21" t="s">
        <v>18</v>
      </c>
      <c r="G23" s="21" t="s">
        <v>18</v>
      </c>
      <c r="H23" s="21" t="s">
        <v>18</v>
      </c>
      <c r="I23" s="22" t="s">
        <v>33</v>
      </c>
      <c r="J23" s="23">
        <v>0</v>
      </c>
      <c r="K23" s="23">
        <v>0</v>
      </c>
      <c r="L23" s="24">
        <v>0</v>
      </c>
      <c r="M23" s="24">
        <v>0</v>
      </c>
      <c r="N23" s="23">
        <v>0</v>
      </c>
      <c r="O23" s="25">
        <v>0</v>
      </c>
      <c r="P23" s="25">
        <v>0</v>
      </c>
      <c r="Q23" s="25">
        <v>0</v>
      </c>
      <c r="R23" s="23">
        <v>0</v>
      </c>
    </row>
    <row r="24" spans="1:18" s="13" customFormat="1" ht="36.75" customHeight="1">
      <c r="A24" s="46"/>
      <c r="B24" s="46"/>
      <c r="C24" s="46"/>
      <c r="D24" s="44" t="s">
        <v>25</v>
      </c>
      <c r="E24" s="21" t="s">
        <v>18</v>
      </c>
      <c r="F24" s="21" t="s">
        <v>18</v>
      </c>
      <c r="G24" s="21" t="s">
        <v>18</v>
      </c>
      <c r="H24" s="21" t="s">
        <v>18</v>
      </c>
      <c r="I24" s="22" t="s">
        <v>24</v>
      </c>
      <c r="J24" s="23">
        <v>0</v>
      </c>
      <c r="K24" s="23">
        <v>0</v>
      </c>
      <c r="L24" s="24">
        <v>0</v>
      </c>
      <c r="M24" s="24">
        <v>0</v>
      </c>
      <c r="N24" s="23">
        <v>0</v>
      </c>
      <c r="O24" s="25">
        <v>0</v>
      </c>
      <c r="P24" s="25">
        <v>0</v>
      </c>
      <c r="Q24" s="25">
        <v>0</v>
      </c>
      <c r="R24" s="23">
        <v>0</v>
      </c>
    </row>
    <row r="25" spans="1:18" s="13" customFormat="1" ht="18.75" customHeight="1">
      <c r="A25" s="46"/>
      <c r="B25" s="46"/>
      <c r="C25" s="46"/>
      <c r="D25" s="46"/>
      <c r="E25" s="54" t="s">
        <v>34</v>
      </c>
      <c r="F25" s="54"/>
      <c r="G25" s="54"/>
      <c r="H25" s="54"/>
      <c r="I25" s="54"/>
      <c r="J25" s="23">
        <v>0</v>
      </c>
      <c r="K25" s="23">
        <v>0</v>
      </c>
      <c r="L25" s="24">
        <v>0</v>
      </c>
      <c r="M25" s="24">
        <v>0</v>
      </c>
      <c r="N25" s="23">
        <v>0</v>
      </c>
      <c r="O25" s="25">
        <v>0</v>
      </c>
      <c r="P25" s="25">
        <v>0</v>
      </c>
      <c r="Q25" s="25">
        <v>0</v>
      </c>
      <c r="R25" s="23">
        <v>0</v>
      </c>
    </row>
    <row r="26" spans="1:18" s="13" customFormat="1" ht="21" customHeight="1">
      <c r="A26" s="46"/>
      <c r="B26" s="46"/>
      <c r="C26" s="46"/>
      <c r="D26" s="44" t="s">
        <v>25</v>
      </c>
      <c r="E26" s="21" t="s">
        <v>18</v>
      </c>
      <c r="F26" s="21" t="s">
        <v>18</v>
      </c>
      <c r="G26" s="21" t="s">
        <v>18</v>
      </c>
      <c r="H26" s="21" t="s">
        <v>18</v>
      </c>
      <c r="I26" s="22" t="s">
        <v>22</v>
      </c>
      <c r="J26" s="23">
        <v>0</v>
      </c>
      <c r="K26" s="23">
        <v>0</v>
      </c>
      <c r="L26" s="24">
        <v>0</v>
      </c>
      <c r="M26" s="24">
        <v>0</v>
      </c>
      <c r="N26" s="23">
        <v>0</v>
      </c>
      <c r="O26" s="25">
        <v>0</v>
      </c>
      <c r="P26" s="25">
        <v>0</v>
      </c>
      <c r="Q26" s="25">
        <v>0</v>
      </c>
      <c r="R26" s="23">
        <v>0</v>
      </c>
    </row>
    <row r="27" spans="1:18" s="13" customFormat="1" ht="22.5" customHeight="1">
      <c r="A27" s="46"/>
      <c r="B27" s="46"/>
      <c r="C27" s="46"/>
      <c r="D27" s="46"/>
      <c r="E27" s="21" t="s">
        <v>18</v>
      </c>
      <c r="F27" s="21" t="s">
        <v>18</v>
      </c>
      <c r="G27" s="21" t="s">
        <v>18</v>
      </c>
      <c r="H27" s="21" t="s">
        <v>18</v>
      </c>
      <c r="I27" s="22" t="s">
        <v>33</v>
      </c>
      <c r="J27" s="23">
        <v>0</v>
      </c>
      <c r="K27" s="23">
        <v>0</v>
      </c>
      <c r="L27" s="24">
        <v>0</v>
      </c>
      <c r="M27" s="24">
        <v>0</v>
      </c>
      <c r="N27" s="23">
        <v>0</v>
      </c>
      <c r="O27" s="25">
        <v>0</v>
      </c>
      <c r="P27" s="25">
        <v>0</v>
      </c>
      <c r="Q27" s="25">
        <v>0</v>
      </c>
      <c r="R27" s="23">
        <v>0</v>
      </c>
    </row>
    <row r="28" spans="1:18" s="13" customFormat="1" ht="36.75" customHeight="1">
      <c r="A28" s="46"/>
      <c r="B28" s="46"/>
      <c r="C28" s="46"/>
      <c r="D28" s="46"/>
      <c r="E28" s="21">
        <v>903</v>
      </c>
      <c r="F28" s="26" t="s">
        <v>35</v>
      </c>
      <c r="G28" s="21" t="s">
        <v>36</v>
      </c>
      <c r="H28" s="21">
        <v>870</v>
      </c>
      <c r="I28" s="22" t="s">
        <v>24</v>
      </c>
      <c r="J28" s="23">
        <f aca="true" t="shared" si="10" ref="J28:R28">J38</f>
        <v>37</v>
      </c>
      <c r="K28" s="23">
        <f t="shared" si="10"/>
        <v>30</v>
      </c>
      <c r="L28" s="24">
        <f t="shared" si="10"/>
        <v>30</v>
      </c>
      <c r="M28" s="24">
        <f t="shared" si="10"/>
        <v>130</v>
      </c>
      <c r="N28" s="23">
        <f t="shared" si="10"/>
        <v>200</v>
      </c>
      <c r="O28" s="23">
        <f t="shared" si="10"/>
        <v>200</v>
      </c>
      <c r="P28" s="23">
        <f t="shared" si="10"/>
        <v>200</v>
      </c>
      <c r="Q28" s="23">
        <f t="shared" si="10"/>
        <v>250</v>
      </c>
      <c r="R28" s="23">
        <f t="shared" si="10"/>
        <v>250</v>
      </c>
    </row>
    <row r="29" spans="1:18" s="13" customFormat="1" ht="13.5" customHeight="1">
      <c r="A29" s="46"/>
      <c r="B29" s="46"/>
      <c r="C29" s="46"/>
      <c r="D29" s="46"/>
      <c r="E29" s="54" t="s">
        <v>34</v>
      </c>
      <c r="F29" s="54"/>
      <c r="G29" s="54"/>
      <c r="H29" s="54"/>
      <c r="I29" s="54"/>
      <c r="J29" s="23">
        <f aca="true" t="shared" si="11" ref="J29:R29">SUM(J26:J28)</f>
        <v>37</v>
      </c>
      <c r="K29" s="23">
        <f t="shared" si="11"/>
        <v>30</v>
      </c>
      <c r="L29" s="24">
        <f t="shared" si="11"/>
        <v>30</v>
      </c>
      <c r="M29" s="24">
        <f t="shared" si="11"/>
        <v>130</v>
      </c>
      <c r="N29" s="23">
        <f t="shared" si="11"/>
        <v>200</v>
      </c>
      <c r="O29" s="23">
        <f t="shared" si="11"/>
        <v>200</v>
      </c>
      <c r="P29" s="23">
        <f t="shared" si="11"/>
        <v>200</v>
      </c>
      <c r="Q29" s="23">
        <f t="shared" si="11"/>
        <v>250</v>
      </c>
      <c r="R29" s="23">
        <f t="shared" si="11"/>
        <v>250</v>
      </c>
    </row>
    <row r="30" spans="1:18" ht="42.75" customHeight="1">
      <c r="A30" s="37" t="s">
        <v>37</v>
      </c>
      <c r="B30" s="37"/>
      <c r="C30" s="37" t="s">
        <v>38</v>
      </c>
      <c r="D30" s="37"/>
      <c r="E30" s="37"/>
      <c r="F30" s="37"/>
      <c r="G30" s="37"/>
      <c r="H30" s="37"/>
      <c r="I30" s="37"/>
      <c r="J30" s="28">
        <v>0</v>
      </c>
      <c r="K30" s="28">
        <v>0</v>
      </c>
      <c r="L30" s="29">
        <v>0</v>
      </c>
      <c r="M30" s="29">
        <v>0</v>
      </c>
      <c r="N30" s="30">
        <v>0</v>
      </c>
      <c r="O30" s="28">
        <v>0</v>
      </c>
      <c r="P30" s="28">
        <v>0</v>
      </c>
      <c r="Q30" s="28">
        <v>0</v>
      </c>
      <c r="R30" s="30">
        <v>0</v>
      </c>
    </row>
    <row r="31" spans="1:18" ht="13.5" customHeight="1">
      <c r="A31" s="35" t="s">
        <v>39</v>
      </c>
      <c r="B31" s="35" t="s">
        <v>40</v>
      </c>
      <c r="C31" s="37"/>
      <c r="D31" s="36" t="s">
        <v>41</v>
      </c>
      <c r="E31" s="16" t="s">
        <v>18</v>
      </c>
      <c r="F31" s="16" t="s">
        <v>18</v>
      </c>
      <c r="G31" s="16" t="s">
        <v>18</v>
      </c>
      <c r="H31" s="16" t="s">
        <v>18</v>
      </c>
      <c r="I31" s="27" t="s">
        <v>20</v>
      </c>
      <c r="J31" s="30">
        <v>0</v>
      </c>
      <c r="K31" s="30">
        <v>0</v>
      </c>
      <c r="L31" s="29">
        <v>0</v>
      </c>
      <c r="M31" s="29">
        <v>0</v>
      </c>
      <c r="N31" s="30">
        <v>0</v>
      </c>
      <c r="O31" s="28">
        <v>0</v>
      </c>
      <c r="P31" s="28">
        <v>0</v>
      </c>
      <c r="Q31" s="28">
        <v>0</v>
      </c>
      <c r="R31" s="30">
        <v>0</v>
      </c>
    </row>
    <row r="32" spans="1:18" ht="22.5">
      <c r="A32" s="35"/>
      <c r="B32" s="35"/>
      <c r="C32" s="37"/>
      <c r="D32" s="37"/>
      <c r="E32" s="16" t="s">
        <v>18</v>
      </c>
      <c r="F32" s="16" t="s">
        <v>18</v>
      </c>
      <c r="G32" s="16" t="s">
        <v>18</v>
      </c>
      <c r="H32" s="16" t="s">
        <v>18</v>
      </c>
      <c r="I32" s="27" t="s">
        <v>22</v>
      </c>
      <c r="J32" s="30">
        <v>0</v>
      </c>
      <c r="K32" s="30">
        <v>0</v>
      </c>
      <c r="L32" s="29">
        <v>0</v>
      </c>
      <c r="M32" s="29">
        <v>0</v>
      </c>
      <c r="N32" s="30">
        <v>0</v>
      </c>
      <c r="O32" s="28">
        <v>0</v>
      </c>
      <c r="P32" s="28">
        <v>0</v>
      </c>
      <c r="Q32" s="28">
        <v>0</v>
      </c>
      <c r="R32" s="30">
        <v>0</v>
      </c>
    </row>
    <row r="33" spans="1:18" ht="22.5">
      <c r="A33" s="35"/>
      <c r="B33" s="35"/>
      <c r="C33" s="37"/>
      <c r="D33" s="37"/>
      <c r="E33" s="16" t="s">
        <v>18</v>
      </c>
      <c r="F33" s="16" t="s">
        <v>18</v>
      </c>
      <c r="G33" s="16" t="s">
        <v>18</v>
      </c>
      <c r="H33" s="16" t="s">
        <v>18</v>
      </c>
      <c r="I33" s="27" t="s">
        <v>23</v>
      </c>
      <c r="J33" s="30">
        <v>0</v>
      </c>
      <c r="K33" s="30">
        <v>0</v>
      </c>
      <c r="L33" s="29">
        <v>0</v>
      </c>
      <c r="M33" s="29">
        <v>0</v>
      </c>
      <c r="N33" s="30">
        <v>0</v>
      </c>
      <c r="O33" s="28">
        <v>0</v>
      </c>
      <c r="P33" s="28">
        <v>0</v>
      </c>
      <c r="Q33" s="28">
        <v>0</v>
      </c>
      <c r="R33" s="30">
        <v>0</v>
      </c>
    </row>
    <row r="34" spans="1:18" ht="33.75">
      <c r="A34" s="35"/>
      <c r="B34" s="35"/>
      <c r="C34" s="37"/>
      <c r="D34" s="37"/>
      <c r="E34" s="16" t="s">
        <v>18</v>
      </c>
      <c r="F34" s="16" t="s">
        <v>18</v>
      </c>
      <c r="G34" s="16" t="s">
        <v>18</v>
      </c>
      <c r="H34" s="16" t="s">
        <v>18</v>
      </c>
      <c r="I34" s="27" t="s">
        <v>24</v>
      </c>
      <c r="J34" s="30">
        <v>0</v>
      </c>
      <c r="K34" s="30">
        <v>0</v>
      </c>
      <c r="L34" s="29">
        <v>0</v>
      </c>
      <c r="M34" s="29">
        <v>0</v>
      </c>
      <c r="N34" s="30">
        <v>0</v>
      </c>
      <c r="O34" s="28">
        <v>0</v>
      </c>
      <c r="P34" s="28">
        <v>0</v>
      </c>
      <c r="Q34" s="28">
        <v>0</v>
      </c>
      <c r="R34" s="30">
        <v>0</v>
      </c>
    </row>
    <row r="35" spans="1:18" ht="14.25" customHeight="1">
      <c r="A35" s="35" t="s">
        <v>42</v>
      </c>
      <c r="B35" s="35" t="s">
        <v>43</v>
      </c>
      <c r="C35" s="37"/>
      <c r="D35" s="36" t="s">
        <v>25</v>
      </c>
      <c r="E35" s="16" t="s">
        <v>18</v>
      </c>
      <c r="F35" s="16" t="s">
        <v>18</v>
      </c>
      <c r="G35" s="16" t="s">
        <v>18</v>
      </c>
      <c r="H35" s="16" t="s">
        <v>18</v>
      </c>
      <c r="I35" s="27" t="s">
        <v>20</v>
      </c>
      <c r="J35" s="28">
        <f aca="true" t="shared" si="12" ref="J35:R35">SUM(J36:J38)</f>
        <v>37</v>
      </c>
      <c r="K35" s="28">
        <f t="shared" si="12"/>
        <v>30</v>
      </c>
      <c r="L35" s="29">
        <f t="shared" si="12"/>
        <v>30</v>
      </c>
      <c r="M35" s="29">
        <f t="shared" si="12"/>
        <v>130</v>
      </c>
      <c r="N35" s="28">
        <f t="shared" si="12"/>
        <v>200</v>
      </c>
      <c r="O35" s="28">
        <f t="shared" si="12"/>
        <v>200</v>
      </c>
      <c r="P35" s="28">
        <f t="shared" si="12"/>
        <v>200</v>
      </c>
      <c r="Q35" s="28">
        <f t="shared" si="12"/>
        <v>250</v>
      </c>
      <c r="R35" s="28">
        <f t="shared" si="12"/>
        <v>250</v>
      </c>
    </row>
    <row r="36" spans="1:18" ht="22.5">
      <c r="A36" s="35"/>
      <c r="B36" s="35"/>
      <c r="C36" s="37"/>
      <c r="D36" s="37"/>
      <c r="E36" s="16" t="s">
        <v>18</v>
      </c>
      <c r="F36" s="16" t="s">
        <v>18</v>
      </c>
      <c r="G36" s="16" t="s">
        <v>18</v>
      </c>
      <c r="H36" s="16" t="s">
        <v>18</v>
      </c>
      <c r="I36" s="27" t="s">
        <v>22</v>
      </c>
      <c r="J36" s="30">
        <v>0</v>
      </c>
      <c r="K36" s="30">
        <v>0</v>
      </c>
      <c r="L36" s="29">
        <v>0</v>
      </c>
      <c r="M36" s="29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</row>
    <row r="37" spans="1:18" ht="22.5">
      <c r="A37" s="35"/>
      <c r="B37" s="35"/>
      <c r="C37" s="37"/>
      <c r="D37" s="37"/>
      <c r="E37" s="16" t="s">
        <v>18</v>
      </c>
      <c r="F37" s="16" t="s">
        <v>18</v>
      </c>
      <c r="G37" s="16" t="s">
        <v>18</v>
      </c>
      <c r="H37" s="16" t="s">
        <v>18</v>
      </c>
      <c r="I37" s="27" t="s">
        <v>23</v>
      </c>
      <c r="J37" s="30">
        <v>0</v>
      </c>
      <c r="K37" s="30">
        <v>0</v>
      </c>
      <c r="L37" s="29">
        <v>0</v>
      </c>
      <c r="M37" s="29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</row>
    <row r="38" spans="1:18" ht="33.75">
      <c r="A38" s="35"/>
      <c r="B38" s="35"/>
      <c r="C38" s="37"/>
      <c r="D38" s="37"/>
      <c r="E38" s="16">
        <v>903</v>
      </c>
      <c r="F38" s="31" t="s">
        <v>35</v>
      </c>
      <c r="G38" s="16" t="s">
        <v>36</v>
      </c>
      <c r="H38" s="16">
        <v>870</v>
      </c>
      <c r="I38" s="27" t="s">
        <v>24</v>
      </c>
      <c r="J38" s="30">
        <v>37</v>
      </c>
      <c r="K38" s="30">
        <v>30</v>
      </c>
      <c r="L38" s="29">
        <v>30</v>
      </c>
      <c r="M38" s="29">
        <v>130</v>
      </c>
      <c r="N38" s="30">
        <v>200</v>
      </c>
      <c r="O38" s="30">
        <v>200</v>
      </c>
      <c r="P38" s="30">
        <v>200</v>
      </c>
      <c r="Q38" s="30">
        <v>250</v>
      </c>
      <c r="R38" s="30">
        <v>250</v>
      </c>
    </row>
    <row r="39" spans="1:18" ht="27.75" customHeight="1">
      <c r="A39" s="35" t="s">
        <v>44</v>
      </c>
      <c r="B39" s="35" t="s">
        <v>45</v>
      </c>
      <c r="C39" s="37"/>
      <c r="D39" s="36" t="s">
        <v>46</v>
      </c>
      <c r="E39" s="16" t="s">
        <v>18</v>
      </c>
      <c r="F39" s="16" t="s">
        <v>18</v>
      </c>
      <c r="G39" s="16" t="s">
        <v>18</v>
      </c>
      <c r="H39" s="16" t="s">
        <v>18</v>
      </c>
      <c r="I39" s="27" t="s">
        <v>20</v>
      </c>
      <c r="J39" s="30">
        <v>0</v>
      </c>
      <c r="K39" s="30">
        <v>0</v>
      </c>
      <c r="L39" s="29">
        <v>0</v>
      </c>
      <c r="M39" s="29">
        <v>0</v>
      </c>
      <c r="N39" s="30">
        <v>0</v>
      </c>
      <c r="O39" s="28">
        <v>0</v>
      </c>
      <c r="P39" s="28">
        <v>0</v>
      </c>
      <c r="Q39" s="28">
        <v>0</v>
      </c>
      <c r="R39" s="30">
        <v>0</v>
      </c>
    </row>
    <row r="40" spans="1:18" ht="27.75" customHeight="1">
      <c r="A40" s="35"/>
      <c r="B40" s="35"/>
      <c r="C40" s="37"/>
      <c r="D40" s="37"/>
      <c r="E40" s="16" t="s">
        <v>18</v>
      </c>
      <c r="F40" s="16" t="s">
        <v>18</v>
      </c>
      <c r="G40" s="16" t="s">
        <v>18</v>
      </c>
      <c r="H40" s="16" t="s">
        <v>18</v>
      </c>
      <c r="I40" s="27" t="s">
        <v>22</v>
      </c>
      <c r="J40" s="30">
        <v>0</v>
      </c>
      <c r="K40" s="30">
        <v>0</v>
      </c>
      <c r="L40" s="29">
        <v>0</v>
      </c>
      <c r="M40" s="29">
        <v>0</v>
      </c>
      <c r="N40" s="30">
        <v>0</v>
      </c>
      <c r="O40" s="28">
        <v>0</v>
      </c>
      <c r="P40" s="28">
        <v>0</v>
      </c>
      <c r="Q40" s="28">
        <v>0</v>
      </c>
      <c r="R40" s="30">
        <v>0</v>
      </c>
    </row>
    <row r="41" spans="1:18" ht="27.75" customHeight="1">
      <c r="A41" s="35"/>
      <c r="B41" s="35"/>
      <c r="C41" s="37"/>
      <c r="D41" s="37"/>
      <c r="E41" s="16" t="s">
        <v>18</v>
      </c>
      <c r="F41" s="16" t="s">
        <v>18</v>
      </c>
      <c r="G41" s="16" t="s">
        <v>18</v>
      </c>
      <c r="H41" s="16" t="s">
        <v>18</v>
      </c>
      <c r="I41" s="27" t="s">
        <v>23</v>
      </c>
      <c r="J41" s="30">
        <v>0</v>
      </c>
      <c r="K41" s="30">
        <v>0</v>
      </c>
      <c r="L41" s="29">
        <v>0</v>
      </c>
      <c r="M41" s="29">
        <v>0</v>
      </c>
      <c r="N41" s="30">
        <v>0</v>
      </c>
      <c r="O41" s="28">
        <v>0</v>
      </c>
      <c r="P41" s="28">
        <v>0</v>
      </c>
      <c r="Q41" s="28">
        <v>0</v>
      </c>
      <c r="R41" s="30">
        <v>0</v>
      </c>
    </row>
    <row r="42" spans="1:18" ht="32.25" customHeight="1">
      <c r="A42" s="35"/>
      <c r="B42" s="35"/>
      <c r="C42" s="37"/>
      <c r="D42" s="37"/>
      <c r="E42" s="16" t="s">
        <v>18</v>
      </c>
      <c r="F42" s="16" t="s">
        <v>18</v>
      </c>
      <c r="G42" s="16" t="s">
        <v>18</v>
      </c>
      <c r="H42" s="16" t="s">
        <v>18</v>
      </c>
      <c r="I42" s="27" t="s">
        <v>24</v>
      </c>
      <c r="J42" s="30">
        <v>0</v>
      </c>
      <c r="K42" s="30">
        <v>0</v>
      </c>
      <c r="L42" s="29">
        <v>0</v>
      </c>
      <c r="M42" s="29">
        <v>0</v>
      </c>
      <c r="N42" s="30">
        <v>0</v>
      </c>
      <c r="O42" s="28">
        <v>0</v>
      </c>
      <c r="P42" s="28">
        <v>0</v>
      </c>
      <c r="Q42" s="28">
        <v>0</v>
      </c>
      <c r="R42" s="30">
        <v>0</v>
      </c>
    </row>
    <row r="43" spans="1:18" ht="14.25" customHeight="1">
      <c r="A43" s="35" t="s">
        <v>47</v>
      </c>
      <c r="B43" s="35" t="s">
        <v>48</v>
      </c>
      <c r="C43" s="37"/>
      <c r="D43" s="36" t="s">
        <v>32</v>
      </c>
      <c r="E43" s="16" t="s">
        <v>18</v>
      </c>
      <c r="F43" s="16" t="s">
        <v>18</v>
      </c>
      <c r="G43" s="16" t="s">
        <v>18</v>
      </c>
      <c r="H43" s="16" t="s">
        <v>18</v>
      </c>
      <c r="I43" s="27" t="s">
        <v>20</v>
      </c>
      <c r="J43" s="30">
        <v>0</v>
      </c>
      <c r="K43" s="30">
        <v>0</v>
      </c>
      <c r="L43" s="29">
        <v>0</v>
      </c>
      <c r="M43" s="29">
        <v>0</v>
      </c>
      <c r="N43" s="30">
        <v>0</v>
      </c>
      <c r="O43" s="28">
        <v>0</v>
      </c>
      <c r="P43" s="28">
        <v>0</v>
      </c>
      <c r="Q43" s="28">
        <v>0</v>
      </c>
      <c r="R43" s="30">
        <v>0</v>
      </c>
    </row>
    <row r="44" spans="1:18" ht="22.5">
      <c r="A44" s="35"/>
      <c r="B44" s="35"/>
      <c r="C44" s="37"/>
      <c r="D44" s="37"/>
      <c r="E44" s="16" t="s">
        <v>18</v>
      </c>
      <c r="F44" s="16" t="s">
        <v>18</v>
      </c>
      <c r="G44" s="16" t="s">
        <v>18</v>
      </c>
      <c r="H44" s="16" t="s">
        <v>18</v>
      </c>
      <c r="I44" s="27" t="s">
        <v>22</v>
      </c>
      <c r="J44" s="30">
        <v>0</v>
      </c>
      <c r="K44" s="30">
        <v>0</v>
      </c>
      <c r="L44" s="29">
        <v>0</v>
      </c>
      <c r="M44" s="29">
        <v>0</v>
      </c>
      <c r="N44" s="30">
        <v>0</v>
      </c>
      <c r="O44" s="28">
        <v>0</v>
      </c>
      <c r="P44" s="28">
        <v>0</v>
      </c>
      <c r="Q44" s="28">
        <v>0</v>
      </c>
      <c r="R44" s="30">
        <v>0</v>
      </c>
    </row>
    <row r="45" spans="1:18" ht="22.5">
      <c r="A45" s="35"/>
      <c r="B45" s="35"/>
      <c r="C45" s="37"/>
      <c r="D45" s="37"/>
      <c r="E45" s="16" t="s">
        <v>18</v>
      </c>
      <c r="F45" s="16" t="s">
        <v>18</v>
      </c>
      <c r="G45" s="16" t="s">
        <v>18</v>
      </c>
      <c r="H45" s="16" t="s">
        <v>18</v>
      </c>
      <c r="I45" s="27" t="s">
        <v>23</v>
      </c>
      <c r="J45" s="30">
        <v>0</v>
      </c>
      <c r="K45" s="30">
        <v>0</v>
      </c>
      <c r="L45" s="29">
        <v>0</v>
      </c>
      <c r="M45" s="29">
        <v>0</v>
      </c>
      <c r="N45" s="30">
        <v>0</v>
      </c>
      <c r="O45" s="28">
        <v>0</v>
      </c>
      <c r="P45" s="28">
        <v>0</v>
      </c>
      <c r="Q45" s="28">
        <v>0</v>
      </c>
      <c r="R45" s="30">
        <v>0</v>
      </c>
    </row>
    <row r="46" spans="1:18" ht="32.25" customHeight="1">
      <c r="A46" s="35"/>
      <c r="B46" s="35"/>
      <c r="C46" s="37"/>
      <c r="D46" s="37"/>
      <c r="E46" s="16" t="s">
        <v>18</v>
      </c>
      <c r="F46" s="16" t="s">
        <v>18</v>
      </c>
      <c r="G46" s="16" t="s">
        <v>18</v>
      </c>
      <c r="H46" s="16" t="s">
        <v>18</v>
      </c>
      <c r="I46" s="27" t="s">
        <v>24</v>
      </c>
      <c r="J46" s="30">
        <v>0</v>
      </c>
      <c r="K46" s="30">
        <v>0</v>
      </c>
      <c r="L46" s="29">
        <v>0</v>
      </c>
      <c r="M46" s="29">
        <v>0</v>
      </c>
      <c r="N46" s="30">
        <v>0</v>
      </c>
      <c r="O46" s="28">
        <v>0</v>
      </c>
      <c r="P46" s="28">
        <v>0</v>
      </c>
      <c r="Q46" s="28">
        <v>0</v>
      </c>
      <c r="R46" s="30">
        <v>0</v>
      </c>
    </row>
    <row r="47" spans="1:18" ht="25.5" customHeight="1">
      <c r="A47" s="42" t="s">
        <v>27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s="13" customFormat="1" ht="14.25" customHeight="1">
      <c r="A48" s="43" t="s">
        <v>49</v>
      </c>
      <c r="B48" s="43" t="s">
        <v>50</v>
      </c>
      <c r="C48" s="43" t="s">
        <v>51</v>
      </c>
      <c r="D48" s="44" t="s">
        <v>32</v>
      </c>
      <c r="E48" s="21" t="s">
        <v>18</v>
      </c>
      <c r="F48" s="21" t="s">
        <v>18</v>
      </c>
      <c r="G48" s="21" t="s">
        <v>52</v>
      </c>
      <c r="H48" s="21" t="s">
        <v>18</v>
      </c>
      <c r="I48" s="22" t="s">
        <v>20</v>
      </c>
      <c r="J48" s="23">
        <v>0</v>
      </c>
      <c r="K48" s="23">
        <v>0</v>
      </c>
      <c r="L48" s="24">
        <v>0</v>
      </c>
      <c r="M48" s="24">
        <v>0</v>
      </c>
      <c r="N48" s="23">
        <v>0</v>
      </c>
      <c r="O48" s="25">
        <v>0</v>
      </c>
      <c r="P48" s="25">
        <v>0</v>
      </c>
      <c r="Q48" s="25">
        <v>0</v>
      </c>
      <c r="R48" s="23">
        <v>0</v>
      </c>
    </row>
    <row r="49" spans="1:18" s="13" customFormat="1" ht="22.5">
      <c r="A49" s="43"/>
      <c r="B49" s="43"/>
      <c r="C49" s="43"/>
      <c r="D49" s="43"/>
      <c r="E49" s="21" t="s">
        <v>18</v>
      </c>
      <c r="F49" s="21" t="s">
        <v>18</v>
      </c>
      <c r="G49" s="21" t="s">
        <v>18</v>
      </c>
      <c r="H49" s="21" t="s">
        <v>18</v>
      </c>
      <c r="I49" s="22" t="s">
        <v>22</v>
      </c>
      <c r="J49" s="23">
        <v>0</v>
      </c>
      <c r="K49" s="23">
        <v>0</v>
      </c>
      <c r="L49" s="24">
        <v>0</v>
      </c>
      <c r="M49" s="24">
        <v>0</v>
      </c>
      <c r="N49" s="23">
        <v>0</v>
      </c>
      <c r="O49" s="25">
        <v>0</v>
      </c>
      <c r="P49" s="25">
        <v>0</v>
      </c>
      <c r="Q49" s="25">
        <v>0</v>
      </c>
      <c r="R49" s="23">
        <v>0</v>
      </c>
    </row>
    <row r="50" spans="1:18" s="13" customFormat="1" ht="22.5">
      <c r="A50" s="43"/>
      <c r="B50" s="43"/>
      <c r="C50" s="43"/>
      <c r="D50" s="43"/>
      <c r="E50" s="21" t="s">
        <v>18</v>
      </c>
      <c r="F50" s="21" t="s">
        <v>18</v>
      </c>
      <c r="G50" s="21" t="s">
        <v>18</v>
      </c>
      <c r="H50" s="21" t="s">
        <v>18</v>
      </c>
      <c r="I50" s="22" t="s">
        <v>33</v>
      </c>
      <c r="J50" s="23">
        <v>0</v>
      </c>
      <c r="K50" s="23">
        <v>0</v>
      </c>
      <c r="L50" s="24">
        <v>0</v>
      </c>
      <c r="M50" s="24">
        <v>0</v>
      </c>
      <c r="N50" s="23">
        <v>0</v>
      </c>
      <c r="O50" s="25">
        <v>0</v>
      </c>
      <c r="P50" s="25">
        <v>0</v>
      </c>
      <c r="Q50" s="25">
        <v>0</v>
      </c>
      <c r="R50" s="23">
        <v>0</v>
      </c>
    </row>
    <row r="51" spans="1:18" s="13" customFormat="1" ht="33.75" customHeight="1">
      <c r="A51" s="43"/>
      <c r="B51" s="43"/>
      <c r="C51" s="43"/>
      <c r="D51" s="43"/>
      <c r="E51" s="21" t="s">
        <v>18</v>
      </c>
      <c r="F51" s="21" t="s">
        <v>18</v>
      </c>
      <c r="G51" s="21" t="s">
        <v>18</v>
      </c>
      <c r="H51" s="21" t="s">
        <v>18</v>
      </c>
      <c r="I51" s="22" t="s">
        <v>53</v>
      </c>
      <c r="J51" s="23">
        <v>0</v>
      </c>
      <c r="K51" s="23">
        <v>0</v>
      </c>
      <c r="L51" s="24">
        <v>0</v>
      </c>
      <c r="M51" s="24">
        <v>0</v>
      </c>
      <c r="N51" s="23">
        <v>0</v>
      </c>
      <c r="O51" s="25">
        <v>0</v>
      </c>
      <c r="P51" s="25">
        <v>0</v>
      </c>
      <c r="Q51" s="25">
        <v>0</v>
      </c>
      <c r="R51" s="23">
        <v>0</v>
      </c>
    </row>
    <row r="52" spans="1:18" ht="21" customHeight="1">
      <c r="A52" s="37" t="s">
        <v>54</v>
      </c>
      <c r="B52" s="37"/>
      <c r="C52" s="37" t="s">
        <v>55</v>
      </c>
      <c r="D52" s="37"/>
      <c r="E52" s="37"/>
      <c r="F52" s="37"/>
      <c r="G52" s="37"/>
      <c r="H52" s="37"/>
      <c r="I52" s="37"/>
      <c r="J52" s="32">
        <v>104.6</v>
      </c>
      <c r="K52" s="33">
        <v>105.6</v>
      </c>
      <c r="L52" s="33">
        <v>112.9</v>
      </c>
      <c r="M52" s="33">
        <v>99.3</v>
      </c>
      <c r="N52" s="33">
        <v>98.7</v>
      </c>
      <c r="O52" s="32">
        <v>118.8</v>
      </c>
      <c r="P52" s="32">
        <v>100.2</v>
      </c>
      <c r="Q52" s="32">
        <v>100.2</v>
      </c>
      <c r="R52" s="32">
        <v>100.2</v>
      </c>
    </row>
    <row r="53" spans="1:18" ht="21" customHeight="1">
      <c r="A53" s="37"/>
      <c r="B53" s="37"/>
      <c r="C53" s="37" t="s">
        <v>56</v>
      </c>
      <c r="D53" s="37"/>
      <c r="E53" s="37"/>
      <c r="F53" s="37"/>
      <c r="G53" s="37"/>
      <c r="H53" s="37"/>
      <c r="I53" s="37"/>
      <c r="J53" s="32">
        <v>103.9</v>
      </c>
      <c r="K53" s="33">
        <v>107.2</v>
      </c>
      <c r="L53" s="33">
        <v>110.5</v>
      </c>
      <c r="M53" s="33">
        <v>102.3</v>
      </c>
      <c r="N53" s="33">
        <v>98.3</v>
      </c>
      <c r="O53" s="32">
        <v>123.5</v>
      </c>
      <c r="P53" s="32">
        <v>100.1</v>
      </c>
      <c r="Q53" s="32">
        <v>100.1</v>
      </c>
      <c r="R53" s="32">
        <v>100.1</v>
      </c>
    </row>
    <row r="54" spans="1:18" ht="14.25" customHeight="1">
      <c r="A54" s="37" t="s">
        <v>57</v>
      </c>
      <c r="B54" s="37" t="s">
        <v>58</v>
      </c>
      <c r="C54" s="37"/>
      <c r="D54" s="36" t="s">
        <v>32</v>
      </c>
      <c r="E54" s="16" t="s">
        <v>18</v>
      </c>
      <c r="F54" s="16" t="s">
        <v>18</v>
      </c>
      <c r="G54" s="16" t="s">
        <v>18</v>
      </c>
      <c r="H54" s="16" t="s">
        <v>18</v>
      </c>
      <c r="I54" s="27" t="s">
        <v>20</v>
      </c>
      <c r="J54" s="30">
        <v>0</v>
      </c>
      <c r="K54" s="30">
        <v>0</v>
      </c>
      <c r="L54" s="29">
        <v>0</v>
      </c>
      <c r="M54" s="29">
        <v>0</v>
      </c>
      <c r="N54" s="30">
        <v>0</v>
      </c>
      <c r="O54" s="28">
        <v>0</v>
      </c>
      <c r="P54" s="28">
        <v>0</v>
      </c>
      <c r="Q54" s="28">
        <v>0</v>
      </c>
      <c r="R54" s="30">
        <v>0</v>
      </c>
    </row>
    <row r="55" spans="1:18" ht="22.5">
      <c r="A55" s="37"/>
      <c r="B55" s="37"/>
      <c r="C55" s="37"/>
      <c r="D55" s="37"/>
      <c r="E55" s="16" t="s">
        <v>18</v>
      </c>
      <c r="F55" s="16" t="s">
        <v>18</v>
      </c>
      <c r="G55" s="16" t="s">
        <v>18</v>
      </c>
      <c r="H55" s="16" t="s">
        <v>18</v>
      </c>
      <c r="I55" s="27" t="s">
        <v>22</v>
      </c>
      <c r="J55" s="30">
        <v>0</v>
      </c>
      <c r="K55" s="30">
        <v>0</v>
      </c>
      <c r="L55" s="29">
        <v>0</v>
      </c>
      <c r="M55" s="29">
        <v>0</v>
      </c>
      <c r="N55" s="30">
        <v>0</v>
      </c>
      <c r="O55" s="28">
        <v>0</v>
      </c>
      <c r="P55" s="28">
        <v>0</v>
      </c>
      <c r="Q55" s="28">
        <v>0</v>
      </c>
      <c r="R55" s="30">
        <v>0</v>
      </c>
    </row>
    <row r="56" spans="1:18" ht="22.5">
      <c r="A56" s="37"/>
      <c r="B56" s="37"/>
      <c r="C56" s="37"/>
      <c r="D56" s="37"/>
      <c r="E56" s="16" t="s">
        <v>18</v>
      </c>
      <c r="F56" s="16" t="s">
        <v>18</v>
      </c>
      <c r="G56" s="16" t="s">
        <v>18</v>
      </c>
      <c r="H56" s="16" t="s">
        <v>18</v>
      </c>
      <c r="I56" s="27" t="s">
        <v>23</v>
      </c>
      <c r="J56" s="30">
        <v>0</v>
      </c>
      <c r="K56" s="30">
        <v>0</v>
      </c>
      <c r="L56" s="29">
        <v>0</v>
      </c>
      <c r="M56" s="29">
        <v>0</v>
      </c>
      <c r="N56" s="30">
        <v>0</v>
      </c>
      <c r="O56" s="28">
        <v>0</v>
      </c>
      <c r="P56" s="28">
        <v>0</v>
      </c>
      <c r="Q56" s="28">
        <v>0</v>
      </c>
      <c r="R56" s="30">
        <v>0</v>
      </c>
    </row>
    <row r="57" spans="1:18" ht="33.75">
      <c r="A57" s="37"/>
      <c r="B57" s="37"/>
      <c r="C57" s="37"/>
      <c r="D57" s="37"/>
      <c r="E57" s="16" t="s">
        <v>18</v>
      </c>
      <c r="F57" s="16" t="s">
        <v>18</v>
      </c>
      <c r="G57" s="16" t="s">
        <v>18</v>
      </c>
      <c r="H57" s="16" t="s">
        <v>18</v>
      </c>
      <c r="I57" s="27" t="s">
        <v>24</v>
      </c>
      <c r="J57" s="30">
        <v>0</v>
      </c>
      <c r="K57" s="30">
        <v>0</v>
      </c>
      <c r="L57" s="29">
        <v>0</v>
      </c>
      <c r="M57" s="29">
        <v>0</v>
      </c>
      <c r="N57" s="30">
        <v>0</v>
      </c>
      <c r="O57" s="28">
        <v>0</v>
      </c>
      <c r="P57" s="28">
        <v>0</v>
      </c>
      <c r="Q57" s="28">
        <v>0</v>
      </c>
      <c r="R57" s="30">
        <v>0</v>
      </c>
    </row>
    <row r="58" spans="1:18" ht="14.25" customHeight="1">
      <c r="A58" s="37" t="s">
        <v>59</v>
      </c>
      <c r="B58" s="37" t="s">
        <v>60</v>
      </c>
      <c r="C58" s="37"/>
      <c r="D58" s="36" t="s">
        <v>32</v>
      </c>
      <c r="E58" s="16" t="s">
        <v>18</v>
      </c>
      <c r="F58" s="16" t="s">
        <v>18</v>
      </c>
      <c r="G58" s="16" t="s">
        <v>18</v>
      </c>
      <c r="H58" s="16" t="s">
        <v>18</v>
      </c>
      <c r="I58" s="27" t="s">
        <v>20</v>
      </c>
      <c r="J58" s="30">
        <v>0</v>
      </c>
      <c r="K58" s="30">
        <v>0</v>
      </c>
      <c r="L58" s="29">
        <v>0</v>
      </c>
      <c r="M58" s="29">
        <v>0</v>
      </c>
      <c r="N58" s="30">
        <v>0</v>
      </c>
      <c r="O58" s="28">
        <v>0</v>
      </c>
      <c r="P58" s="28">
        <v>0</v>
      </c>
      <c r="Q58" s="28">
        <v>0</v>
      </c>
      <c r="R58" s="30">
        <v>0</v>
      </c>
    </row>
    <row r="59" spans="1:18" ht="21" customHeight="1">
      <c r="A59" s="37"/>
      <c r="B59" s="37"/>
      <c r="C59" s="37"/>
      <c r="D59" s="37"/>
      <c r="E59" s="16" t="s">
        <v>18</v>
      </c>
      <c r="F59" s="16" t="s">
        <v>18</v>
      </c>
      <c r="G59" s="16" t="s">
        <v>18</v>
      </c>
      <c r="H59" s="16" t="s">
        <v>18</v>
      </c>
      <c r="I59" s="27" t="s">
        <v>22</v>
      </c>
      <c r="J59" s="30">
        <v>0</v>
      </c>
      <c r="K59" s="30">
        <v>0</v>
      </c>
      <c r="L59" s="29">
        <v>0</v>
      </c>
      <c r="M59" s="29">
        <v>0</v>
      </c>
      <c r="N59" s="30">
        <v>0</v>
      </c>
      <c r="O59" s="28">
        <v>0</v>
      </c>
      <c r="P59" s="28">
        <v>0</v>
      </c>
      <c r="Q59" s="28">
        <v>0</v>
      </c>
      <c r="R59" s="30">
        <v>0</v>
      </c>
    </row>
    <row r="60" spans="1:18" ht="21" customHeight="1">
      <c r="A60" s="37"/>
      <c r="B60" s="37"/>
      <c r="C60" s="37"/>
      <c r="D60" s="37"/>
      <c r="E60" s="16" t="s">
        <v>18</v>
      </c>
      <c r="F60" s="16" t="s">
        <v>18</v>
      </c>
      <c r="G60" s="16" t="s">
        <v>18</v>
      </c>
      <c r="H60" s="16" t="s">
        <v>18</v>
      </c>
      <c r="I60" s="27" t="s">
        <v>23</v>
      </c>
      <c r="J60" s="30">
        <v>0</v>
      </c>
      <c r="K60" s="30">
        <v>0</v>
      </c>
      <c r="L60" s="29">
        <v>0</v>
      </c>
      <c r="M60" s="29">
        <v>0</v>
      </c>
      <c r="N60" s="30">
        <v>0</v>
      </c>
      <c r="O60" s="28">
        <v>0</v>
      </c>
      <c r="P60" s="28">
        <v>0</v>
      </c>
      <c r="Q60" s="28">
        <v>0</v>
      </c>
      <c r="R60" s="30">
        <v>0</v>
      </c>
    </row>
    <row r="61" spans="1:18" ht="33.75" customHeight="1">
      <c r="A61" s="37"/>
      <c r="B61" s="37"/>
      <c r="C61" s="37"/>
      <c r="D61" s="37"/>
      <c r="E61" s="16" t="s">
        <v>18</v>
      </c>
      <c r="F61" s="16" t="s">
        <v>18</v>
      </c>
      <c r="G61" s="16" t="s">
        <v>18</v>
      </c>
      <c r="H61" s="16" t="s">
        <v>18</v>
      </c>
      <c r="I61" s="27" t="s">
        <v>24</v>
      </c>
      <c r="J61" s="30">
        <v>0</v>
      </c>
      <c r="K61" s="30">
        <v>0</v>
      </c>
      <c r="L61" s="29">
        <v>0</v>
      </c>
      <c r="M61" s="29">
        <v>0</v>
      </c>
      <c r="N61" s="30">
        <v>0</v>
      </c>
      <c r="O61" s="28">
        <v>0</v>
      </c>
      <c r="P61" s="28">
        <v>0</v>
      </c>
      <c r="Q61" s="28">
        <v>0</v>
      </c>
      <c r="R61" s="30">
        <v>0</v>
      </c>
    </row>
    <row r="62" spans="1:18" ht="23.25" customHeight="1">
      <c r="A62" s="42" t="s">
        <v>27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s="13" customFormat="1" ht="18" customHeight="1">
      <c r="A63" s="43" t="s">
        <v>61</v>
      </c>
      <c r="B63" s="46" t="s">
        <v>62</v>
      </c>
      <c r="C63" s="46" t="s">
        <v>63</v>
      </c>
      <c r="D63" s="44" t="s">
        <v>32</v>
      </c>
      <c r="E63" s="21" t="s">
        <v>18</v>
      </c>
      <c r="F63" s="21" t="s">
        <v>18</v>
      </c>
      <c r="G63" s="21" t="s">
        <v>64</v>
      </c>
      <c r="H63" s="21" t="s">
        <v>18</v>
      </c>
      <c r="I63" s="22" t="s">
        <v>20</v>
      </c>
      <c r="J63" s="23">
        <f aca="true" t="shared" si="13" ref="J63:R63">SUM(J64:J66)</f>
        <v>0</v>
      </c>
      <c r="K63" s="23">
        <f t="shared" si="13"/>
        <v>0</v>
      </c>
      <c r="L63" s="24">
        <f t="shared" si="13"/>
        <v>0</v>
      </c>
      <c r="M63" s="24">
        <f t="shared" si="13"/>
        <v>0</v>
      </c>
      <c r="N63" s="23">
        <f t="shared" si="13"/>
        <v>0</v>
      </c>
      <c r="O63" s="23">
        <f t="shared" si="13"/>
        <v>0</v>
      </c>
      <c r="P63" s="23">
        <f t="shared" si="13"/>
        <v>0</v>
      </c>
      <c r="Q63" s="23">
        <f t="shared" si="13"/>
        <v>0</v>
      </c>
      <c r="R63" s="23">
        <f t="shared" si="13"/>
        <v>0</v>
      </c>
    </row>
    <row r="64" spans="1:18" s="13" customFormat="1" ht="26.25" customHeight="1">
      <c r="A64" s="43"/>
      <c r="B64" s="46"/>
      <c r="C64" s="46"/>
      <c r="D64" s="44"/>
      <c r="E64" s="21" t="s">
        <v>18</v>
      </c>
      <c r="F64" s="21" t="s">
        <v>18</v>
      </c>
      <c r="G64" s="21" t="s">
        <v>18</v>
      </c>
      <c r="H64" s="21" t="s">
        <v>18</v>
      </c>
      <c r="I64" s="22" t="s">
        <v>22</v>
      </c>
      <c r="J64" s="23">
        <v>0</v>
      </c>
      <c r="K64" s="23">
        <v>0</v>
      </c>
      <c r="L64" s="24">
        <v>0</v>
      </c>
      <c r="M64" s="24">
        <v>0</v>
      </c>
      <c r="N64" s="23">
        <v>0</v>
      </c>
      <c r="O64" s="25">
        <v>0</v>
      </c>
      <c r="P64" s="25">
        <v>0</v>
      </c>
      <c r="Q64" s="25">
        <v>0</v>
      </c>
      <c r="R64" s="23">
        <v>0</v>
      </c>
    </row>
    <row r="65" spans="1:18" s="13" customFormat="1" ht="26.25" customHeight="1">
      <c r="A65" s="43"/>
      <c r="B65" s="46"/>
      <c r="C65" s="46"/>
      <c r="D65" s="44"/>
      <c r="E65" s="21"/>
      <c r="F65" s="21"/>
      <c r="G65" s="21"/>
      <c r="H65" s="21"/>
      <c r="I65" s="22" t="s">
        <v>23</v>
      </c>
      <c r="J65" s="23">
        <v>0</v>
      </c>
      <c r="K65" s="23">
        <v>0</v>
      </c>
      <c r="L65" s="24">
        <v>0</v>
      </c>
      <c r="M65" s="24">
        <v>0</v>
      </c>
      <c r="N65" s="23">
        <v>0</v>
      </c>
      <c r="O65" s="25">
        <v>0</v>
      </c>
      <c r="P65" s="25">
        <v>0</v>
      </c>
      <c r="Q65" s="25">
        <v>0</v>
      </c>
      <c r="R65" s="23">
        <v>0</v>
      </c>
    </row>
    <row r="66" spans="1:18" s="13" customFormat="1" ht="36" customHeight="1">
      <c r="A66" s="43"/>
      <c r="B66" s="46"/>
      <c r="C66" s="46"/>
      <c r="D66" s="44"/>
      <c r="E66" s="21" t="s">
        <v>18</v>
      </c>
      <c r="F66" s="21" t="s">
        <v>18</v>
      </c>
      <c r="G66" s="21" t="s">
        <v>18</v>
      </c>
      <c r="H66" s="21" t="s">
        <v>18</v>
      </c>
      <c r="I66" s="22" t="s">
        <v>24</v>
      </c>
      <c r="J66" s="23">
        <v>0</v>
      </c>
      <c r="K66" s="23">
        <v>0</v>
      </c>
      <c r="L66" s="24">
        <v>0</v>
      </c>
      <c r="M66" s="24">
        <v>0</v>
      </c>
      <c r="N66" s="23">
        <v>0</v>
      </c>
      <c r="O66" s="25">
        <v>0</v>
      </c>
      <c r="P66" s="25">
        <v>0</v>
      </c>
      <c r="Q66" s="25">
        <v>0</v>
      </c>
      <c r="R66" s="23">
        <v>0</v>
      </c>
    </row>
    <row r="67" spans="1:18" ht="42" customHeight="1">
      <c r="A67" s="37" t="s">
        <v>65</v>
      </c>
      <c r="B67" s="37"/>
      <c r="C67" s="37" t="s">
        <v>66</v>
      </c>
      <c r="D67" s="37"/>
      <c r="E67" s="37"/>
      <c r="F67" s="37"/>
      <c r="G67" s="37"/>
      <c r="H67" s="37"/>
      <c r="I67" s="37"/>
      <c r="J67" s="30">
        <v>100</v>
      </c>
      <c r="K67" s="30">
        <v>100</v>
      </c>
      <c r="L67" s="29">
        <v>100</v>
      </c>
      <c r="M67" s="29">
        <v>100</v>
      </c>
      <c r="N67" s="30">
        <v>100</v>
      </c>
      <c r="O67" s="30">
        <v>100</v>
      </c>
      <c r="P67" s="30">
        <v>100</v>
      </c>
      <c r="Q67" s="30">
        <v>100</v>
      </c>
      <c r="R67" s="30">
        <v>100</v>
      </c>
    </row>
    <row r="68" spans="1:18" ht="14.25" customHeight="1">
      <c r="A68" s="37" t="s">
        <v>67</v>
      </c>
      <c r="B68" s="35" t="s">
        <v>68</v>
      </c>
      <c r="C68" s="37"/>
      <c r="D68" s="36" t="s">
        <v>32</v>
      </c>
      <c r="E68" s="16" t="s">
        <v>18</v>
      </c>
      <c r="F68" s="16" t="s">
        <v>18</v>
      </c>
      <c r="G68" s="16" t="s">
        <v>18</v>
      </c>
      <c r="H68" s="16" t="s">
        <v>18</v>
      </c>
      <c r="I68" s="27" t="s">
        <v>20</v>
      </c>
      <c r="J68" s="30">
        <v>0</v>
      </c>
      <c r="K68" s="30">
        <v>0</v>
      </c>
      <c r="L68" s="29">
        <v>0</v>
      </c>
      <c r="M68" s="29">
        <v>0</v>
      </c>
      <c r="N68" s="30">
        <v>0</v>
      </c>
      <c r="O68" s="28">
        <v>0</v>
      </c>
      <c r="P68" s="28">
        <v>0</v>
      </c>
      <c r="Q68" s="28">
        <v>0</v>
      </c>
      <c r="R68" s="30">
        <v>0</v>
      </c>
    </row>
    <row r="69" spans="1:18" ht="22.5">
      <c r="A69" s="37"/>
      <c r="B69" s="37"/>
      <c r="C69" s="37"/>
      <c r="D69" s="37"/>
      <c r="E69" s="16" t="s">
        <v>18</v>
      </c>
      <c r="F69" s="16" t="s">
        <v>18</v>
      </c>
      <c r="G69" s="16" t="s">
        <v>18</v>
      </c>
      <c r="H69" s="16" t="s">
        <v>18</v>
      </c>
      <c r="I69" s="27" t="s">
        <v>22</v>
      </c>
      <c r="J69" s="30">
        <v>0</v>
      </c>
      <c r="K69" s="30">
        <v>0</v>
      </c>
      <c r="L69" s="29">
        <v>0</v>
      </c>
      <c r="M69" s="29">
        <v>0</v>
      </c>
      <c r="N69" s="30">
        <v>0</v>
      </c>
      <c r="O69" s="28">
        <v>0</v>
      </c>
      <c r="P69" s="28">
        <v>0</v>
      </c>
      <c r="Q69" s="28">
        <v>0</v>
      </c>
      <c r="R69" s="30">
        <v>0</v>
      </c>
    </row>
    <row r="70" spans="1:18" ht="22.5">
      <c r="A70" s="37"/>
      <c r="B70" s="37"/>
      <c r="C70" s="37"/>
      <c r="D70" s="37"/>
      <c r="E70" s="16" t="s">
        <v>18</v>
      </c>
      <c r="F70" s="16" t="s">
        <v>18</v>
      </c>
      <c r="G70" s="16" t="s">
        <v>18</v>
      </c>
      <c r="H70" s="16" t="s">
        <v>18</v>
      </c>
      <c r="I70" s="27" t="s">
        <v>33</v>
      </c>
      <c r="J70" s="30">
        <v>0</v>
      </c>
      <c r="K70" s="30">
        <v>0</v>
      </c>
      <c r="L70" s="29">
        <v>0</v>
      </c>
      <c r="M70" s="29">
        <v>0</v>
      </c>
      <c r="N70" s="30">
        <v>0</v>
      </c>
      <c r="O70" s="28">
        <v>0</v>
      </c>
      <c r="P70" s="28">
        <v>0</v>
      </c>
      <c r="Q70" s="28">
        <v>0</v>
      </c>
      <c r="R70" s="30">
        <v>0</v>
      </c>
    </row>
    <row r="71" spans="1:18" ht="35.25" customHeight="1">
      <c r="A71" s="37"/>
      <c r="B71" s="37"/>
      <c r="C71" s="37"/>
      <c r="D71" s="37"/>
      <c r="E71" s="16" t="s">
        <v>18</v>
      </c>
      <c r="F71" s="16" t="s">
        <v>18</v>
      </c>
      <c r="G71" s="16" t="s">
        <v>18</v>
      </c>
      <c r="H71" s="16" t="s">
        <v>18</v>
      </c>
      <c r="I71" s="27" t="s">
        <v>53</v>
      </c>
      <c r="J71" s="30">
        <v>0</v>
      </c>
      <c r="K71" s="30">
        <v>0</v>
      </c>
      <c r="L71" s="29">
        <v>0</v>
      </c>
      <c r="M71" s="29">
        <v>0</v>
      </c>
      <c r="N71" s="30">
        <v>0</v>
      </c>
      <c r="O71" s="28">
        <v>0</v>
      </c>
      <c r="P71" s="28">
        <v>0</v>
      </c>
      <c r="Q71" s="28">
        <v>0</v>
      </c>
      <c r="R71" s="30">
        <v>0</v>
      </c>
    </row>
    <row r="72" spans="1:18" ht="14.25" customHeight="1">
      <c r="A72" s="37" t="s">
        <v>69</v>
      </c>
      <c r="B72" s="37" t="s">
        <v>70</v>
      </c>
      <c r="C72" s="37"/>
      <c r="D72" s="36" t="s">
        <v>32</v>
      </c>
      <c r="E72" s="16" t="s">
        <v>18</v>
      </c>
      <c r="F72" s="16" t="s">
        <v>18</v>
      </c>
      <c r="G72" s="16" t="s">
        <v>18</v>
      </c>
      <c r="H72" s="16" t="s">
        <v>18</v>
      </c>
      <c r="I72" s="27" t="s">
        <v>20</v>
      </c>
      <c r="J72" s="30">
        <f aca="true" t="shared" si="14" ref="J72:R72">SUM(J73:J75)</f>
        <v>0</v>
      </c>
      <c r="K72" s="30">
        <f t="shared" si="14"/>
        <v>0</v>
      </c>
      <c r="L72" s="29">
        <f t="shared" si="14"/>
        <v>0</v>
      </c>
      <c r="M72" s="29">
        <f t="shared" si="14"/>
        <v>0</v>
      </c>
      <c r="N72" s="30">
        <f t="shared" si="14"/>
        <v>0</v>
      </c>
      <c r="O72" s="30">
        <f t="shared" si="14"/>
        <v>0</v>
      </c>
      <c r="P72" s="30">
        <f t="shared" si="14"/>
        <v>0</v>
      </c>
      <c r="Q72" s="30">
        <f t="shared" si="14"/>
        <v>0</v>
      </c>
      <c r="R72" s="30">
        <f t="shared" si="14"/>
        <v>0</v>
      </c>
    </row>
    <row r="73" spans="1:18" ht="22.5">
      <c r="A73" s="37"/>
      <c r="B73" s="37"/>
      <c r="C73" s="37"/>
      <c r="D73" s="37"/>
      <c r="E73" s="16" t="s">
        <v>18</v>
      </c>
      <c r="F73" s="16" t="s">
        <v>18</v>
      </c>
      <c r="G73" s="16" t="s">
        <v>18</v>
      </c>
      <c r="H73" s="16" t="s">
        <v>18</v>
      </c>
      <c r="I73" s="27" t="s">
        <v>22</v>
      </c>
      <c r="J73" s="30">
        <v>0</v>
      </c>
      <c r="K73" s="30">
        <v>0</v>
      </c>
      <c r="L73" s="29">
        <v>0</v>
      </c>
      <c r="M73" s="29">
        <v>0</v>
      </c>
      <c r="N73" s="30">
        <v>0</v>
      </c>
      <c r="O73" s="28">
        <v>0</v>
      </c>
      <c r="P73" s="28">
        <v>0</v>
      </c>
      <c r="Q73" s="28">
        <v>0</v>
      </c>
      <c r="R73" s="30">
        <v>0</v>
      </c>
    </row>
    <row r="74" spans="1:18" ht="22.5">
      <c r="A74" s="37"/>
      <c r="B74" s="37"/>
      <c r="C74" s="37"/>
      <c r="D74" s="37"/>
      <c r="E74" s="16" t="s">
        <v>18</v>
      </c>
      <c r="F74" s="16" t="s">
        <v>18</v>
      </c>
      <c r="G74" s="16" t="s">
        <v>18</v>
      </c>
      <c r="H74" s="16" t="s">
        <v>18</v>
      </c>
      <c r="I74" s="27" t="s">
        <v>33</v>
      </c>
      <c r="J74" s="30">
        <v>0</v>
      </c>
      <c r="K74" s="30">
        <v>0</v>
      </c>
      <c r="L74" s="29">
        <v>0</v>
      </c>
      <c r="M74" s="29">
        <v>0</v>
      </c>
      <c r="N74" s="30">
        <v>0</v>
      </c>
      <c r="O74" s="28">
        <v>0</v>
      </c>
      <c r="P74" s="28">
        <v>0</v>
      </c>
      <c r="Q74" s="28">
        <v>0</v>
      </c>
      <c r="R74" s="30">
        <v>0</v>
      </c>
    </row>
    <row r="75" spans="1:18" ht="35.25" customHeight="1">
      <c r="A75" s="37"/>
      <c r="B75" s="37"/>
      <c r="C75" s="37"/>
      <c r="D75" s="37"/>
      <c r="E75" s="16" t="s">
        <v>18</v>
      </c>
      <c r="F75" s="16" t="s">
        <v>18</v>
      </c>
      <c r="G75" s="16" t="s">
        <v>18</v>
      </c>
      <c r="H75" s="16" t="s">
        <v>18</v>
      </c>
      <c r="I75" s="27" t="s">
        <v>53</v>
      </c>
      <c r="J75" s="30">
        <v>0</v>
      </c>
      <c r="K75" s="30">
        <v>0</v>
      </c>
      <c r="L75" s="29">
        <v>0</v>
      </c>
      <c r="M75" s="29">
        <v>0</v>
      </c>
      <c r="N75" s="30">
        <v>0</v>
      </c>
      <c r="O75" s="28">
        <v>0</v>
      </c>
      <c r="P75" s="28">
        <v>0</v>
      </c>
      <c r="Q75" s="28">
        <v>0</v>
      </c>
      <c r="R75" s="30">
        <v>0</v>
      </c>
    </row>
    <row r="76" spans="1:18" ht="14.25" customHeight="1">
      <c r="A76" s="37" t="s">
        <v>71</v>
      </c>
      <c r="B76" s="37" t="s">
        <v>72</v>
      </c>
      <c r="C76" s="37"/>
      <c r="D76" s="36" t="s">
        <v>32</v>
      </c>
      <c r="E76" s="16" t="s">
        <v>18</v>
      </c>
      <c r="F76" s="16" t="s">
        <v>18</v>
      </c>
      <c r="G76" s="16" t="s">
        <v>18</v>
      </c>
      <c r="H76" s="16" t="s">
        <v>18</v>
      </c>
      <c r="I76" s="27" t="s">
        <v>20</v>
      </c>
      <c r="J76" s="30">
        <v>0</v>
      </c>
      <c r="K76" s="30">
        <v>0</v>
      </c>
      <c r="L76" s="29">
        <v>0</v>
      </c>
      <c r="M76" s="29">
        <v>0</v>
      </c>
      <c r="N76" s="30">
        <v>0</v>
      </c>
      <c r="O76" s="28">
        <v>0</v>
      </c>
      <c r="P76" s="28">
        <v>0</v>
      </c>
      <c r="Q76" s="28">
        <v>0</v>
      </c>
      <c r="R76" s="30">
        <v>0</v>
      </c>
    </row>
    <row r="77" spans="1:18" ht="22.5">
      <c r="A77" s="37"/>
      <c r="B77" s="37"/>
      <c r="C77" s="37"/>
      <c r="D77" s="37"/>
      <c r="E77" s="16" t="s">
        <v>18</v>
      </c>
      <c r="F77" s="16" t="s">
        <v>18</v>
      </c>
      <c r="G77" s="16" t="s">
        <v>18</v>
      </c>
      <c r="H77" s="16" t="s">
        <v>18</v>
      </c>
      <c r="I77" s="27" t="s">
        <v>22</v>
      </c>
      <c r="J77" s="30">
        <v>0</v>
      </c>
      <c r="K77" s="30">
        <v>0</v>
      </c>
      <c r="L77" s="29">
        <v>0</v>
      </c>
      <c r="M77" s="29">
        <v>0</v>
      </c>
      <c r="N77" s="30">
        <v>0</v>
      </c>
      <c r="O77" s="28">
        <v>0</v>
      </c>
      <c r="P77" s="28">
        <v>0</v>
      </c>
      <c r="Q77" s="28">
        <v>0</v>
      </c>
      <c r="R77" s="30">
        <v>0</v>
      </c>
    </row>
    <row r="78" spans="1:18" ht="22.5">
      <c r="A78" s="37"/>
      <c r="B78" s="37"/>
      <c r="C78" s="37"/>
      <c r="D78" s="37"/>
      <c r="E78" s="16" t="s">
        <v>18</v>
      </c>
      <c r="F78" s="16" t="s">
        <v>18</v>
      </c>
      <c r="G78" s="16" t="s">
        <v>18</v>
      </c>
      <c r="H78" s="16" t="s">
        <v>18</v>
      </c>
      <c r="I78" s="27" t="s">
        <v>33</v>
      </c>
      <c r="J78" s="30">
        <v>0</v>
      </c>
      <c r="K78" s="30">
        <v>0</v>
      </c>
      <c r="L78" s="29">
        <v>0</v>
      </c>
      <c r="M78" s="29">
        <v>0</v>
      </c>
      <c r="N78" s="30">
        <v>0</v>
      </c>
      <c r="O78" s="28">
        <v>0</v>
      </c>
      <c r="P78" s="28">
        <v>0</v>
      </c>
      <c r="Q78" s="28">
        <v>0</v>
      </c>
      <c r="R78" s="30">
        <v>0</v>
      </c>
    </row>
    <row r="79" spans="1:18" ht="33" customHeight="1">
      <c r="A79" s="37"/>
      <c r="B79" s="37"/>
      <c r="C79" s="37"/>
      <c r="D79" s="37"/>
      <c r="E79" s="16" t="s">
        <v>18</v>
      </c>
      <c r="F79" s="16" t="s">
        <v>18</v>
      </c>
      <c r="G79" s="16" t="s">
        <v>18</v>
      </c>
      <c r="H79" s="16" t="s">
        <v>18</v>
      </c>
      <c r="I79" s="27" t="s">
        <v>53</v>
      </c>
      <c r="J79" s="30">
        <v>0</v>
      </c>
      <c r="K79" s="30">
        <v>0</v>
      </c>
      <c r="L79" s="29">
        <v>0</v>
      </c>
      <c r="M79" s="29">
        <v>0</v>
      </c>
      <c r="N79" s="30">
        <v>0</v>
      </c>
      <c r="O79" s="28">
        <v>0</v>
      </c>
      <c r="P79" s="28">
        <v>0</v>
      </c>
      <c r="Q79" s="28">
        <v>0</v>
      </c>
      <c r="R79" s="30">
        <v>0</v>
      </c>
    </row>
    <row r="80" spans="1:18" ht="19.5" customHeight="1">
      <c r="A80" s="42" t="s">
        <v>27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s="13" customFormat="1" ht="12.75" customHeight="1">
      <c r="A81" s="46" t="s">
        <v>73</v>
      </c>
      <c r="B81" s="46" t="s">
        <v>74</v>
      </c>
      <c r="C81" s="46" t="s">
        <v>75</v>
      </c>
      <c r="D81" s="21" t="s">
        <v>18</v>
      </c>
      <c r="E81" s="21" t="s">
        <v>18</v>
      </c>
      <c r="F81" s="21" t="s">
        <v>18</v>
      </c>
      <c r="G81" s="21" t="s">
        <v>76</v>
      </c>
      <c r="H81" s="21" t="s">
        <v>18</v>
      </c>
      <c r="I81" s="22" t="s">
        <v>20</v>
      </c>
      <c r="J81" s="23">
        <f aca="true" t="shared" si="15" ref="J81:R81">J93+J109+J126</f>
        <v>48943.100000000006</v>
      </c>
      <c r="K81" s="23">
        <f t="shared" si="15"/>
        <v>43262.899999999994</v>
      </c>
      <c r="L81" s="24">
        <f t="shared" si="15"/>
        <v>58471.299999999996</v>
      </c>
      <c r="M81" s="24">
        <f t="shared" si="15"/>
        <v>64507</v>
      </c>
      <c r="N81" s="23">
        <f t="shared" si="15"/>
        <v>23866.2</v>
      </c>
      <c r="O81" s="23">
        <f t="shared" si="15"/>
        <v>22756.899999999998</v>
      </c>
      <c r="P81" s="23">
        <f t="shared" si="15"/>
        <v>22756.899999999998</v>
      </c>
      <c r="Q81" s="23">
        <f t="shared" si="15"/>
        <v>93292.5</v>
      </c>
      <c r="R81" s="23">
        <f t="shared" si="15"/>
        <v>93292.5</v>
      </c>
    </row>
    <row r="82" spans="1:18" s="13" customFormat="1" ht="12.75" customHeight="1">
      <c r="A82" s="46"/>
      <c r="B82" s="46"/>
      <c r="C82" s="46"/>
      <c r="D82" s="54" t="s">
        <v>32</v>
      </c>
      <c r="E82" s="21">
        <v>992</v>
      </c>
      <c r="F82" s="26" t="s">
        <v>77</v>
      </c>
      <c r="G82" s="21" t="s">
        <v>78</v>
      </c>
      <c r="H82" s="21">
        <v>530</v>
      </c>
      <c r="I82" s="50" t="s">
        <v>22</v>
      </c>
      <c r="J82" s="23">
        <f aca="true" t="shared" si="16" ref="J82:R82">J148</f>
        <v>1349.1</v>
      </c>
      <c r="K82" s="23">
        <f t="shared" si="16"/>
        <v>1487.7</v>
      </c>
      <c r="L82" s="24">
        <f t="shared" si="16"/>
        <v>1555.2</v>
      </c>
      <c r="M82" s="24">
        <f t="shared" si="16"/>
        <v>1797.2</v>
      </c>
      <c r="N82" s="23">
        <f t="shared" si="16"/>
        <v>1753.2</v>
      </c>
      <c r="O82" s="23">
        <f t="shared" si="16"/>
        <v>1828.2</v>
      </c>
      <c r="P82" s="23">
        <f t="shared" si="16"/>
        <v>1828.2</v>
      </c>
      <c r="Q82" s="23">
        <f t="shared" si="16"/>
        <v>7035</v>
      </c>
      <c r="R82" s="23">
        <f t="shared" si="16"/>
        <v>7035</v>
      </c>
    </row>
    <row r="83" spans="1:18" s="13" customFormat="1" ht="21.75" customHeight="1">
      <c r="A83" s="46"/>
      <c r="B83" s="46"/>
      <c r="C83" s="46"/>
      <c r="D83" s="54"/>
      <c r="E83" s="21">
        <v>992</v>
      </c>
      <c r="F83" s="26" t="s">
        <v>79</v>
      </c>
      <c r="G83" s="21" t="s">
        <v>80</v>
      </c>
      <c r="H83" s="21">
        <v>121</v>
      </c>
      <c r="I83" s="50"/>
      <c r="J83" s="23">
        <f aca="true" t="shared" si="17" ref="J83:R83">J172</f>
        <v>109</v>
      </c>
      <c r="K83" s="23">
        <f t="shared" si="17"/>
        <v>0</v>
      </c>
      <c r="L83" s="24">
        <f t="shared" si="17"/>
        <v>157.1</v>
      </c>
      <c r="M83" s="24">
        <f t="shared" si="17"/>
        <v>201.8</v>
      </c>
      <c r="N83" s="23">
        <f t="shared" si="17"/>
        <v>0</v>
      </c>
      <c r="O83" s="23">
        <f t="shared" si="17"/>
        <v>0</v>
      </c>
      <c r="P83" s="23">
        <f t="shared" si="17"/>
        <v>0</v>
      </c>
      <c r="Q83" s="23">
        <f t="shared" si="17"/>
        <v>0</v>
      </c>
      <c r="R83" s="23">
        <f t="shared" si="17"/>
        <v>0</v>
      </c>
    </row>
    <row r="84" spans="1:18" s="13" customFormat="1" ht="21.75" customHeight="1">
      <c r="A84" s="46"/>
      <c r="B84" s="46"/>
      <c r="C84" s="46"/>
      <c r="D84" s="54"/>
      <c r="E84" s="21">
        <v>992</v>
      </c>
      <c r="F84" s="26" t="s">
        <v>79</v>
      </c>
      <c r="G84" s="21" t="s">
        <v>80</v>
      </c>
      <c r="H84" s="21">
        <v>129</v>
      </c>
      <c r="I84" s="50"/>
      <c r="J84" s="23">
        <f aca="true" t="shared" si="18" ref="J84:R84">J173</f>
        <v>32.9</v>
      </c>
      <c r="K84" s="23">
        <f t="shared" si="18"/>
        <v>0</v>
      </c>
      <c r="L84" s="24">
        <f t="shared" si="18"/>
        <v>47.5</v>
      </c>
      <c r="M84" s="24">
        <f t="shared" si="18"/>
        <v>61</v>
      </c>
      <c r="N84" s="23">
        <f t="shared" si="18"/>
        <v>0</v>
      </c>
      <c r="O84" s="23">
        <f t="shared" si="18"/>
        <v>0</v>
      </c>
      <c r="P84" s="23">
        <f t="shared" si="18"/>
        <v>0</v>
      </c>
      <c r="Q84" s="23">
        <f t="shared" si="18"/>
        <v>0</v>
      </c>
      <c r="R84" s="23">
        <f t="shared" si="18"/>
        <v>0</v>
      </c>
    </row>
    <row r="85" spans="1:18" s="13" customFormat="1" ht="21.75" customHeight="1">
      <c r="A85" s="46"/>
      <c r="B85" s="46"/>
      <c r="C85" s="46"/>
      <c r="D85" s="54"/>
      <c r="E85" s="21">
        <v>992</v>
      </c>
      <c r="F85" s="26" t="s">
        <v>81</v>
      </c>
      <c r="G85" s="21" t="s">
        <v>80</v>
      </c>
      <c r="H85" s="21">
        <v>540</v>
      </c>
      <c r="I85" s="50"/>
      <c r="J85" s="23">
        <f aca="true" t="shared" si="19" ref="J85:R85">J174</f>
        <v>493.5</v>
      </c>
      <c r="K85" s="23">
        <f t="shared" si="19"/>
        <v>0</v>
      </c>
      <c r="L85" s="24">
        <f t="shared" si="19"/>
        <v>920</v>
      </c>
      <c r="M85" s="24">
        <f t="shared" si="19"/>
        <v>954.4</v>
      </c>
      <c r="N85" s="23">
        <f t="shared" si="19"/>
        <v>0</v>
      </c>
      <c r="O85" s="23">
        <f t="shared" si="19"/>
        <v>0</v>
      </c>
      <c r="P85" s="23">
        <f t="shared" si="19"/>
        <v>0</v>
      </c>
      <c r="Q85" s="23">
        <f t="shared" si="19"/>
        <v>0</v>
      </c>
      <c r="R85" s="23">
        <f t="shared" si="19"/>
        <v>0</v>
      </c>
    </row>
    <row r="86" spans="1:18" s="13" customFormat="1" ht="12.75" customHeight="1">
      <c r="A86" s="46"/>
      <c r="B86" s="46"/>
      <c r="C86" s="46"/>
      <c r="D86" s="54"/>
      <c r="E86" s="21">
        <v>992</v>
      </c>
      <c r="F86" s="26" t="s">
        <v>79</v>
      </c>
      <c r="G86" s="21" t="s">
        <v>82</v>
      </c>
      <c r="H86" s="21">
        <v>121</v>
      </c>
      <c r="I86" s="50" t="s">
        <v>33</v>
      </c>
      <c r="J86" s="23">
        <f aca="true" t="shared" si="20" ref="J86:R86">J143</f>
        <v>93.8</v>
      </c>
      <c r="K86" s="23">
        <f t="shared" si="20"/>
        <v>97.7</v>
      </c>
      <c r="L86" s="24">
        <f t="shared" si="20"/>
        <v>100.8</v>
      </c>
      <c r="M86" s="24">
        <f t="shared" si="20"/>
        <v>103.8</v>
      </c>
      <c r="N86" s="23">
        <f t="shared" si="20"/>
        <v>103.8</v>
      </c>
      <c r="O86" s="23">
        <f t="shared" si="20"/>
        <v>103.8</v>
      </c>
      <c r="P86" s="23">
        <f t="shared" si="20"/>
        <v>103.8</v>
      </c>
      <c r="Q86" s="23">
        <f t="shared" si="20"/>
        <v>502.5</v>
      </c>
      <c r="R86" s="23">
        <f t="shared" si="20"/>
        <v>502.5</v>
      </c>
    </row>
    <row r="87" spans="1:18" s="13" customFormat="1" ht="12.75" customHeight="1">
      <c r="A87" s="46"/>
      <c r="B87" s="46"/>
      <c r="C87" s="46"/>
      <c r="D87" s="54"/>
      <c r="E87" s="21">
        <v>992</v>
      </c>
      <c r="F87" s="26" t="s">
        <v>79</v>
      </c>
      <c r="G87" s="21" t="s">
        <v>82</v>
      </c>
      <c r="H87" s="21">
        <v>129</v>
      </c>
      <c r="I87" s="50"/>
      <c r="J87" s="23">
        <f aca="true" t="shared" si="21" ref="J87:R87">J144</f>
        <v>28.3</v>
      </c>
      <c r="K87" s="23">
        <f t="shared" si="21"/>
        <v>29.5</v>
      </c>
      <c r="L87" s="24">
        <f t="shared" si="21"/>
        <v>30.5</v>
      </c>
      <c r="M87" s="24">
        <f t="shared" si="21"/>
        <v>31.4</v>
      </c>
      <c r="N87" s="23">
        <f t="shared" si="21"/>
        <v>31.4</v>
      </c>
      <c r="O87" s="23">
        <f t="shared" si="21"/>
        <v>31.4</v>
      </c>
      <c r="P87" s="23">
        <f t="shared" si="21"/>
        <v>31.4</v>
      </c>
      <c r="Q87" s="23">
        <f t="shared" si="21"/>
        <v>151.5</v>
      </c>
      <c r="R87" s="23">
        <f t="shared" si="21"/>
        <v>151.5</v>
      </c>
    </row>
    <row r="88" spans="1:18" s="13" customFormat="1" ht="12.75" customHeight="1">
      <c r="A88" s="46"/>
      <c r="B88" s="46"/>
      <c r="C88" s="46"/>
      <c r="D88" s="54"/>
      <c r="E88" s="21">
        <v>992</v>
      </c>
      <c r="F88" s="26" t="s">
        <v>79</v>
      </c>
      <c r="G88" s="21" t="s">
        <v>82</v>
      </c>
      <c r="H88" s="21">
        <v>244</v>
      </c>
      <c r="I88" s="50"/>
      <c r="J88" s="23">
        <f aca="true" t="shared" si="22" ref="J88:R88">J145</f>
        <v>8.9</v>
      </c>
      <c r="K88" s="23">
        <f t="shared" si="22"/>
        <v>8.9</v>
      </c>
      <c r="L88" s="24">
        <f t="shared" si="22"/>
        <v>8.9</v>
      </c>
      <c r="M88" s="24">
        <f t="shared" si="22"/>
        <v>8.9</v>
      </c>
      <c r="N88" s="23">
        <f t="shared" si="22"/>
        <v>8.9</v>
      </c>
      <c r="O88" s="23">
        <f t="shared" si="22"/>
        <v>8.9</v>
      </c>
      <c r="P88" s="23">
        <f t="shared" si="22"/>
        <v>8.9</v>
      </c>
      <c r="Q88" s="23">
        <f t="shared" si="22"/>
        <v>44.5</v>
      </c>
      <c r="R88" s="23">
        <f t="shared" si="22"/>
        <v>44.5</v>
      </c>
    </row>
    <row r="89" spans="1:18" s="13" customFormat="1" ht="12.75" customHeight="1">
      <c r="A89" s="46"/>
      <c r="B89" s="46"/>
      <c r="C89" s="46"/>
      <c r="D89" s="54"/>
      <c r="E89" s="21">
        <v>992</v>
      </c>
      <c r="F89" s="21">
        <v>1401</v>
      </c>
      <c r="G89" s="21" t="s">
        <v>83</v>
      </c>
      <c r="H89" s="21">
        <v>511</v>
      </c>
      <c r="I89" s="50"/>
      <c r="J89" s="23">
        <f aca="true" t="shared" si="23" ref="J89:R89">J135</f>
        <v>14737.8</v>
      </c>
      <c r="K89" s="23">
        <f t="shared" si="23"/>
        <v>15098.8</v>
      </c>
      <c r="L89" s="24">
        <f t="shared" si="23"/>
        <v>26780.5</v>
      </c>
      <c r="M89" s="24">
        <f t="shared" si="23"/>
        <v>26290</v>
      </c>
      <c r="N89" s="23">
        <f t="shared" si="23"/>
        <v>20968.9</v>
      </c>
      <c r="O89" s="23">
        <f t="shared" si="23"/>
        <v>19784.6</v>
      </c>
      <c r="P89" s="23">
        <f t="shared" si="23"/>
        <v>19784.6</v>
      </c>
      <c r="Q89" s="23">
        <f t="shared" si="23"/>
        <v>66884</v>
      </c>
      <c r="R89" s="23">
        <f t="shared" si="23"/>
        <v>66884</v>
      </c>
    </row>
    <row r="90" spans="1:18" s="13" customFormat="1" ht="12.75" customHeight="1">
      <c r="A90" s="46"/>
      <c r="B90" s="46"/>
      <c r="C90" s="46"/>
      <c r="D90" s="54"/>
      <c r="E90" s="21">
        <v>992</v>
      </c>
      <c r="F90" s="26" t="s">
        <v>81</v>
      </c>
      <c r="G90" s="21" t="s">
        <v>162</v>
      </c>
      <c r="H90" s="21">
        <v>540</v>
      </c>
      <c r="I90" s="50"/>
      <c r="J90" s="23">
        <f>J195</f>
        <v>0</v>
      </c>
      <c r="K90" s="23">
        <f aca="true" t="shared" si="24" ref="K90:R90">K195</f>
        <v>0</v>
      </c>
      <c r="L90" s="23">
        <f t="shared" si="24"/>
        <v>0</v>
      </c>
      <c r="M90" s="23">
        <f t="shared" si="24"/>
        <v>591.9</v>
      </c>
      <c r="N90" s="23">
        <f t="shared" si="24"/>
        <v>0</v>
      </c>
      <c r="O90" s="23">
        <f t="shared" si="24"/>
        <v>0</v>
      </c>
      <c r="P90" s="23">
        <f t="shared" si="24"/>
        <v>0</v>
      </c>
      <c r="Q90" s="23">
        <f t="shared" si="24"/>
        <v>0</v>
      </c>
      <c r="R90" s="23">
        <f t="shared" si="24"/>
        <v>0</v>
      </c>
    </row>
    <row r="91" spans="1:18" s="13" customFormat="1" ht="19.5" customHeight="1">
      <c r="A91" s="46"/>
      <c r="B91" s="46"/>
      <c r="C91" s="46"/>
      <c r="D91" s="54"/>
      <c r="E91" s="21">
        <v>992</v>
      </c>
      <c r="F91" s="21">
        <v>1402</v>
      </c>
      <c r="G91" s="21" t="s">
        <v>84</v>
      </c>
      <c r="H91" s="21">
        <v>512</v>
      </c>
      <c r="I91" s="50" t="s">
        <v>53</v>
      </c>
      <c r="J91" s="23">
        <f aca="true" t="shared" si="25" ref="J91:R91">J140</f>
        <v>14679.2</v>
      </c>
      <c r="K91" s="23">
        <f t="shared" si="25"/>
        <v>11413.1</v>
      </c>
      <c r="L91" s="24">
        <f t="shared" si="25"/>
        <v>7300.7</v>
      </c>
      <c r="M91" s="24">
        <f t="shared" si="25"/>
        <v>0</v>
      </c>
      <c r="N91" s="23">
        <f t="shared" si="25"/>
        <v>0</v>
      </c>
      <c r="O91" s="23">
        <f t="shared" si="25"/>
        <v>0</v>
      </c>
      <c r="P91" s="23">
        <f t="shared" si="25"/>
        <v>0</v>
      </c>
      <c r="Q91" s="23">
        <f t="shared" si="25"/>
        <v>0</v>
      </c>
      <c r="R91" s="23">
        <f t="shared" si="25"/>
        <v>0</v>
      </c>
    </row>
    <row r="92" spans="1:18" s="13" customFormat="1" ht="19.5" customHeight="1">
      <c r="A92" s="46"/>
      <c r="B92" s="46"/>
      <c r="C92" s="46"/>
      <c r="D92" s="54"/>
      <c r="E92" s="21">
        <v>992</v>
      </c>
      <c r="F92" s="26" t="s">
        <v>81</v>
      </c>
      <c r="G92" s="21" t="s">
        <v>85</v>
      </c>
      <c r="H92" s="21">
        <v>540</v>
      </c>
      <c r="I92" s="50"/>
      <c r="J92" s="23">
        <f aca="true" t="shared" si="26" ref="J92:R92">J180</f>
        <v>0</v>
      </c>
      <c r="K92" s="23">
        <f t="shared" si="26"/>
        <v>0</v>
      </c>
      <c r="L92" s="23">
        <f t="shared" si="26"/>
        <v>0</v>
      </c>
      <c r="M92" s="24">
        <f t="shared" si="26"/>
        <v>17562.8</v>
      </c>
      <c r="N92" s="23">
        <f t="shared" si="26"/>
        <v>1000</v>
      </c>
      <c r="O92" s="23">
        <f t="shared" si="26"/>
        <v>1000</v>
      </c>
      <c r="P92" s="23">
        <f t="shared" si="26"/>
        <v>1000</v>
      </c>
      <c r="Q92" s="23">
        <f t="shared" si="26"/>
        <v>18675</v>
      </c>
      <c r="R92" s="23">
        <f t="shared" si="26"/>
        <v>18675</v>
      </c>
    </row>
    <row r="93" spans="1:18" s="13" customFormat="1" ht="15" customHeight="1">
      <c r="A93" s="46"/>
      <c r="B93" s="46"/>
      <c r="C93" s="46"/>
      <c r="D93" s="54"/>
      <c r="E93" s="51" t="s">
        <v>34</v>
      </c>
      <c r="F93" s="51"/>
      <c r="G93" s="51"/>
      <c r="H93" s="51"/>
      <c r="I93" s="51"/>
      <c r="J93" s="23">
        <f aca="true" t="shared" si="27" ref="J93:R93">SUM(J82:J92)</f>
        <v>31532.5</v>
      </c>
      <c r="K93" s="23">
        <f t="shared" si="27"/>
        <v>28135.699999999997</v>
      </c>
      <c r="L93" s="23">
        <f t="shared" si="27"/>
        <v>36901.2</v>
      </c>
      <c r="M93" s="24">
        <f t="shared" si="27"/>
        <v>47603.2</v>
      </c>
      <c r="N93" s="23">
        <f t="shared" si="27"/>
        <v>23866.2</v>
      </c>
      <c r="O93" s="23">
        <f t="shared" si="27"/>
        <v>22756.899999999998</v>
      </c>
      <c r="P93" s="23">
        <f t="shared" si="27"/>
        <v>22756.899999999998</v>
      </c>
      <c r="Q93" s="23">
        <f t="shared" si="27"/>
        <v>93292.5</v>
      </c>
      <c r="R93" s="23">
        <f t="shared" si="27"/>
        <v>93292.5</v>
      </c>
    </row>
    <row r="94" spans="1:18" s="13" customFormat="1" ht="12" customHeight="1">
      <c r="A94" s="46"/>
      <c r="B94" s="46"/>
      <c r="C94" s="46"/>
      <c r="D94" s="54" t="s">
        <v>26</v>
      </c>
      <c r="E94" s="21">
        <v>974</v>
      </c>
      <c r="F94" s="26" t="s">
        <v>86</v>
      </c>
      <c r="G94" s="21" t="s">
        <v>87</v>
      </c>
      <c r="H94" s="21">
        <v>121</v>
      </c>
      <c r="I94" s="50" t="s">
        <v>22</v>
      </c>
      <c r="J94" s="24">
        <f aca="true" t="shared" si="28" ref="J94:R94">J168</f>
        <v>24</v>
      </c>
      <c r="K94" s="24">
        <f t="shared" si="28"/>
        <v>0</v>
      </c>
      <c r="L94" s="24">
        <f t="shared" si="28"/>
        <v>0</v>
      </c>
      <c r="M94" s="24">
        <f t="shared" si="28"/>
        <v>0</v>
      </c>
      <c r="N94" s="24">
        <f t="shared" si="28"/>
        <v>0</v>
      </c>
      <c r="O94" s="24">
        <f t="shared" si="28"/>
        <v>0</v>
      </c>
      <c r="P94" s="24">
        <f t="shared" si="28"/>
        <v>0</v>
      </c>
      <c r="Q94" s="24">
        <f t="shared" si="28"/>
        <v>0</v>
      </c>
      <c r="R94" s="24">
        <f t="shared" si="28"/>
        <v>0</v>
      </c>
    </row>
    <row r="95" spans="1:18" s="13" customFormat="1" ht="12" customHeight="1">
      <c r="A95" s="46"/>
      <c r="B95" s="46"/>
      <c r="C95" s="46"/>
      <c r="D95" s="54"/>
      <c r="E95" s="21">
        <v>974</v>
      </c>
      <c r="F95" s="26" t="s">
        <v>86</v>
      </c>
      <c r="G95" s="21" t="s">
        <v>87</v>
      </c>
      <c r="H95" s="21">
        <v>129</v>
      </c>
      <c r="I95" s="50"/>
      <c r="J95" s="24">
        <f aca="true" t="shared" si="29" ref="J95:R95">J169</f>
        <v>7.3</v>
      </c>
      <c r="K95" s="24">
        <f t="shared" si="29"/>
        <v>0</v>
      </c>
      <c r="L95" s="24">
        <f t="shared" si="29"/>
        <v>0</v>
      </c>
      <c r="M95" s="24">
        <f t="shared" si="29"/>
        <v>0</v>
      </c>
      <c r="N95" s="24">
        <f t="shared" si="29"/>
        <v>0</v>
      </c>
      <c r="O95" s="24">
        <f t="shared" si="29"/>
        <v>0</v>
      </c>
      <c r="P95" s="24">
        <f t="shared" si="29"/>
        <v>0</v>
      </c>
      <c r="Q95" s="24">
        <f t="shared" si="29"/>
        <v>0</v>
      </c>
      <c r="R95" s="24">
        <f t="shared" si="29"/>
        <v>0</v>
      </c>
    </row>
    <row r="96" spans="1:18" s="13" customFormat="1" ht="12" customHeight="1">
      <c r="A96" s="46"/>
      <c r="B96" s="46"/>
      <c r="C96" s="46"/>
      <c r="D96" s="54"/>
      <c r="E96" s="21">
        <v>974</v>
      </c>
      <c r="F96" s="26" t="s">
        <v>88</v>
      </c>
      <c r="G96" s="21" t="s">
        <v>89</v>
      </c>
      <c r="H96" s="21">
        <v>121</v>
      </c>
      <c r="I96" s="50"/>
      <c r="J96" s="24">
        <f aca="true" t="shared" si="30" ref="J96:R96">J170</f>
        <v>0</v>
      </c>
      <c r="K96" s="24">
        <f t="shared" si="30"/>
        <v>0</v>
      </c>
      <c r="L96" s="24">
        <f t="shared" si="30"/>
        <v>0</v>
      </c>
      <c r="M96" s="24">
        <f t="shared" si="30"/>
        <v>45</v>
      </c>
      <c r="N96" s="24">
        <f t="shared" si="30"/>
        <v>0</v>
      </c>
      <c r="O96" s="24">
        <f t="shared" si="30"/>
        <v>0</v>
      </c>
      <c r="P96" s="24">
        <f t="shared" si="30"/>
        <v>0</v>
      </c>
      <c r="Q96" s="24">
        <f t="shared" si="30"/>
        <v>0</v>
      </c>
      <c r="R96" s="24">
        <f t="shared" si="30"/>
        <v>0</v>
      </c>
    </row>
    <row r="97" spans="1:18" s="13" customFormat="1" ht="12" customHeight="1">
      <c r="A97" s="46"/>
      <c r="B97" s="46"/>
      <c r="C97" s="46"/>
      <c r="D97" s="54"/>
      <c r="E97" s="21">
        <v>974</v>
      </c>
      <c r="F97" s="26" t="s">
        <v>88</v>
      </c>
      <c r="G97" s="21" t="s">
        <v>89</v>
      </c>
      <c r="H97" s="21">
        <v>129</v>
      </c>
      <c r="I97" s="50"/>
      <c r="J97" s="24">
        <f aca="true" t="shared" si="31" ref="J97:R97">J171</f>
        <v>0</v>
      </c>
      <c r="K97" s="24">
        <f t="shared" si="31"/>
        <v>0</v>
      </c>
      <c r="L97" s="24">
        <f t="shared" si="31"/>
        <v>0</v>
      </c>
      <c r="M97" s="24">
        <f t="shared" si="31"/>
        <v>13.6</v>
      </c>
      <c r="N97" s="24">
        <f t="shared" si="31"/>
        <v>0</v>
      </c>
      <c r="O97" s="24">
        <f t="shared" si="31"/>
        <v>0</v>
      </c>
      <c r="P97" s="24">
        <f t="shared" si="31"/>
        <v>0</v>
      </c>
      <c r="Q97" s="24">
        <f t="shared" si="31"/>
        <v>0</v>
      </c>
      <c r="R97" s="24">
        <f t="shared" si="31"/>
        <v>0</v>
      </c>
    </row>
    <row r="98" spans="1:18" s="13" customFormat="1" ht="21" customHeight="1">
      <c r="A98" s="46"/>
      <c r="B98" s="46"/>
      <c r="C98" s="46"/>
      <c r="D98" s="54"/>
      <c r="E98" s="21">
        <v>974</v>
      </c>
      <c r="F98" s="26" t="s">
        <v>90</v>
      </c>
      <c r="G98" s="21" t="s">
        <v>91</v>
      </c>
      <c r="H98" s="21">
        <v>611</v>
      </c>
      <c r="I98" s="39" t="s">
        <v>33</v>
      </c>
      <c r="J98" s="23">
        <f aca="true" t="shared" si="32" ref="J98:R98">J154</f>
        <v>1483.7</v>
      </c>
      <c r="K98" s="23">
        <f t="shared" si="32"/>
        <v>895.6</v>
      </c>
      <c r="L98" s="24">
        <f t="shared" si="32"/>
        <v>2011.5</v>
      </c>
      <c r="M98" s="24">
        <f t="shared" si="32"/>
        <v>623.6</v>
      </c>
      <c r="N98" s="23">
        <f t="shared" si="32"/>
        <v>0</v>
      </c>
      <c r="O98" s="23">
        <f t="shared" si="32"/>
        <v>0</v>
      </c>
      <c r="P98" s="23">
        <f t="shared" si="32"/>
        <v>0</v>
      </c>
      <c r="Q98" s="23">
        <f t="shared" si="32"/>
        <v>0</v>
      </c>
      <c r="R98" s="23">
        <f t="shared" si="32"/>
        <v>0</v>
      </c>
    </row>
    <row r="99" spans="1:18" s="13" customFormat="1" ht="21" customHeight="1">
      <c r="A99" s="46"/>
      <c r="B99" s="46"/>
      <c r="C99" s="46"/>
      <c r="D99" s="54"/>
      <c r="E99" s="21">
        <v>974</v>
      </c>
      <c r="F99" s="26" t="s">
        <v>92</v>
      </c>
      <c r="G99" s="21" t="s">
        <v>91</v>
      </c>
      <c r="H99" s="21">
        <v>611</v>
      </c>
      <c r="I99" s="40"/>
      <c r="J99" s="23">
        <f aca="true" t="shared" si="33" ref="J99:R99">J155</f>
        <v>14030.7</v>
      </c>
      <c r="K99" s="23">
        <f t="shared" si="33"/>
        <v>10618.9</v>
      </c>
      <c r="L99" s="24">
        <f t="shared" si="33"/>
        <v>11674.4</v>
      </c>
      <c r="M99" s="24">
        <f t="shared" si="33"/>
        <v>11313.3</v>
      </c>
      <c r="N99" s="23">
        <f t="shared" si="33"/>
        <v>0</v>
      </c>
      <c r="O99" s="23">
        <f t="shared" si="33"/>
        <v>0</v>
      </c>
      <c r="P99" s="23">
        <f t="shared" si="33"/>
        <v>0</v>
      </c>
      <c r="Q99" s="23">
        <f t="shared" si="33"/>
        <v>0</v>
      </c>
      <c r="R99" s="23">
        <f t="shared" si="33"/>
        <v>0</v>
      </c>
    </row>
    <row r="100" spans="1:18" s="13" customFormat="1" ht="21" customHeight="1">
      <c r="A100" s="46"/>
      <c r="B100" s="46"/>
      <c r="C100" s="46"/>
      <c r="D100" s="54"/>
      <c r="E100" s="21">
        <v>974</v>
      </c>
      <c r="F100" s="26" t="s">
        <v>93</v>
      </c>
      <c r="G100" s="21" t="s">
        <v>91</v>
      </c>
      <c r="H100" s="21">
        <v>611</v>
      </c>
      <c r="I100" s="40"/>
      <c r="J100" s="24">
        <f aca="true" t="shared" si="34" ref="J100:R100">J156</f>
        <v>274.6</v>
      </c>
      <c r="K100" s="24">
        <f t="shared" si="34"/>
        <v>253.5</v>
      </c>
      <c r="L100" s="24">
        <f t="shared" si="34"/>
        <v>202.8</v>
      </c>
      <c r="M100" s="24">
        <f t="shared" si="34"/>
        <v>10</v>
      </c>
      <c r="N100" s="24">
        <f t="shared" si="34"/>
        <v>0</v>
      </c>
      <c r="O100" s="24">
        <f t="shared" si="34"/>
        <v>0</v>
      </c>
      <c r="P100" s="24">
        <f t="shared" si="34"/>
        <v>0</v>
      </c>
      <c r="Q100" s="24">
        <f t="shared" si="34"/>
        <v>0</v>
      </c>
      <c r="R100" s="24">
        <f t="shared" si="34"/>
        <v>0</v>
      </c>
    </row>
    <row r="101" spans="1:18" s="13" customFormat="1" ht="21.75" customHeight="1">
      <c r="A101" s="46"/>
      <c r="B101" s="46"/>
      <c r="C101" s="46"/>
      <c r="D101" s="54"/>
      <c r="E101" s="21">
        <v>974</v>
      </c>
      <c r="F101" s="26" t="s">
        <v>93</v>
      </c>
      <c r="G101" s="21" t="s">
        <v>91</v>
      </c>
      <c r="H101" s="21">
        <v>621</v>
      </c>
      <c r="I101" s="40"/>
      <c r="J101" s="23">
        <f aca="true" t="shared" si="35" ref="J101:R101">J157</f>
        <v>716.3</v>
      </c>
      <c r="K101" s="23">
        <f t="shared" si="35"/>
        <v>442.9</v>
      </c>
      <c r="L101" s="24">
        <f t="shared" si="35"/>
        <v>6395.7</v>
      </c>
      <c r="M101" s="24">
        <f t="shared" si="35"/>
        <v>0</v>
      </c>
      <c r="N101" s="23">
        <f t="shared" si="35"/>
        <v>0</v>
      </c>
      <c r="O101" s="23">
        <f t="shared" si="35"/>
        <v>0</v>
      </c>
      <c r="P101" s="23">
        <f t="shared" si="35"/>
        <v>0</v>
      </c>
      <c r="Q101" s="23">
        <f t="shared" si="35"/>
        <v>0</v>
      </c>
      <c r="R101" s="23">
        <f t="shared" si="35"/>
        <v>0</v>
      </c>
    </row>
    <row r="102" spans="1:18" s="13" customFormat="1" ht="12" customHeight="1">
      <c r="A102" s="46"/>
      <c r="B102" s="46"/>
      <c r="C102" s="46"/>
      <c r="D102" s="54"/>
      <c r="E102" s="21">
        <v>974</v>
      </c>
      <c r="F102" s="26" t="s">
        <v>88</v>
      </c>
      <c r="G102" s="21" t="s">
        <v>162</v>
      </c>
      <c r="H102" s="21">
        <v>111</v>
      </c>
      <c r="I102" s="40"/>
      <c r="J102" s="23">
        <f>J193</f>
        <v>0</v>
      </c>
      <c r="K102" s="23">
        <f aca="true" t="shared" si="36" ref="K102:R102">K193</f>
        <v>0</v>
      </c>
      <c r="L102" s="23">
        <f t="shared" si="36"/>
        <v>0</v>
      </c>
      <c r="M102" s="23">
        <f t="shared" si="36"/>
        <v>4.2</v>
      </c>
      <c r="N102" s="23">
        <f t="shared" si="36"/>
        <v>0</v>
      </c>
      <c r="O102" s="23">
        <f t="shared" si="36"/>
        <v>0</v>
      </c>
      <c r="P102" s="23">
        <f t="shared" si="36"/>
        <v>0</v>
      </c>
      <c r="Q102" s="23">
        <f t="shared" si="36"/>
        <v>0</v>
      </c>
      <c r="R102" s="23">
        <f t="shared" si="36"/>
        <v>0</v>
      </c>
    </row>
    <row r="103" spans="1:18" s="13" customFormat="1" ht="12" customHeight="1">
      <c r="A103" s="46"/>
      <c r="B103" s="46"/>
      <c r="C103" s="46"/>
      <c r="D103" s="54"/>
      <c r="E103" s="21">
        <v>974</v>
      </c>
      <c r="F103" s="26" t="s">
        <v>88</v>
      </c>
      <c r="G103" s="21" t="s">
        <v>162</v>
      </c>
      <c r="H103" s="21">
        <v>119</v>
      </c>
      <c r="I103" s="40"/>
      <c r="J103" s="23">
        <f>J194</f>
        <v>0</v>
      </c>
      <c r="K103" s="23">
        <f aca="true" t="shared" si="37" ref="K103:R103">K194</f>
        <v>0</v>
      </c>
      <c r="L103" s="23">
        <f t="shared" si="37"/>
        <v>0</v>
      </c>
      <c r="M103" s="23">
        <f t="shared" si="37"/>
        <v>1.3</v>
      </c>
      <c r="N103" s="23">
        <f t="shared" si="37"/>
        <v>0</v>
      </c>
      <c r="O103" s="23">
        <f t="shared" si="37"/>
        <v>0</v>
      </c>
      <c r="P103" s="23">
        <f t="shared" si="37"/>
        <v>0</v>
      </c>
      <c r="Q103" s="23">
        <f t="shared" si="37"/>
        <v>0</v>
      </c>
      <c r="R103" s="23">
        <f t="shared" si="37"/>
        <v>0</v>
      </c>
    </row>
    <row r="104" spans="1:18" s="13" customFormat="1" ht="12" customHeight="1">
      <c r="A104" s="46"/>
      <c r="B104" s="46"/>
      <c r="C104" s="46"/>
      <c r="D104" s="54"/>
      <c r="E104" s="21">
        <v>974</v>
      </c>
      <c r="F104" s="26" t="s">
        <v>93</v>
      </c>
      <c r="G104" s="21" t="s">
        <v>166</v>
      </c>
      <c r="H104" s="21">
        <v>621</v>
      </c>
      <c r="I104" s="41"/>
      <c r="J104" s="24">
        <v>0</v>
      </c>
      <c r="K104" s="23">
        <v>0</v>
      </c>
      <c r="L104" s="24">
        <v>0</v>
      </c>
      <c r="M104" s="24">
        <v>464.2</v>
      </c>
      <c r="N104" s="23">
        <v>0</v>
      </c>
      <c r="O104" s="25">
        <v>0</v>
      </c>
      <c r="P104" s="25">
        <v>0</v>
      </c>
      <c r="Q104" s="25">
        <v>0</v>
      </c>
      <c r="R104" s="23">
        <v>0</v>
      </c>
    </row>
    <row r="105" spans="1:18" s="13" customFormat="1" ht="21" customHeight="1">
      <c r="A105" s="46"/>
      <c r="B105" s="46"/>
      <c r="C105" s="46"/>
      <c r="D105" s="54"/>
      <c r="E105" s="21">
        <v>974</v>
      </c>
      <c r="F105" s="26" t="s">
        <v>90</v>
      </c>
      <c r="G105" s="21" t="s">
        <v>91</v>
      </c>
      <c r="H105" s="21">
        <v>611</v>
      </c>
      <c r="I105" s="50" t="s">
        <v>53</v>
      </c>
      <c r="J105" s="24">
        <f aca="true" t="shared" si="38" ref="J105:R105">J159</f>
        <v>15</v>
      </c>
      <c r="K105" s="24">
        <f t="shared" si="38"/>
        <v>9</v>
      </c>
      <c r="L105" s="24">
        <f t="shared" si="38"/>
        <v>19.8</v>
      </c>
      <c r="M105" s="24">
        <f t="shared" si="38"/>
        <v>6.3</v>
      </c>
      <c r="N105" s="24">
        <f t="shared" si="38"/>
        <v>0</v>
      </c>
      <c r="O105" s="24">
        <f t="shared" si="38"/>
        <v>0</v>
      </c>
      <c r="P105" s="24">
        <f t="shared" si="38"/>
        <v>0</v>
      </c>
      <c r="Q105" s="24">
        <f t="shared" si="38"/>
        <v>0</v>
      </c>
      <c r="R105" s="24">
        <f t="shared" si="38"/>
        <v>0</v>
      </c>
    </row>
    <row r="106" spans="1:18" s="13" customFormat="1" ht="21" customHeight="1">
      <c r="A106" s="46"/>
      <c r="B106" s="46"/>
      <c r="C106" s="46"/>
      <c r="D106" s="54"/>
      <c r="E106" s="21">
        <v>974</v>
      </c>
      <c r="F106" s="26" t="s">
        <v>92</v>
      </c>
      <c r="G106" s="21" t="s">
        <v>91</v>
      </c>
      <c r="H106" s="21">
        <v>611</v>
      </c>
      <c r="I106" s="50"/>
      <c r="J106" s="24">
        <f aca="true" t="shared" si="39" ref="J106:R106">J160</f>
        <v>141.7</v>
      </c>
      <c r="K106" s="24">
        <f t="shared" si="39"/>
        <v>107.3</v>
      </c>
      <c r="L106" s="24">
        <f t="shared" si="39"/>
        <v>118.4</v>
      </c>
      <c r="M106" s="24">
        <f t="shared" si="39"/>
        <v>114.3</v>
      </c>
      <c r="N106" s="24">
        <f t="shared" si="39"/>
        <v>0</v>
      </c>
      <c r="O106" s="24">
        <f t="shared" si="39"/>
        <v>0</v>
      </c>
      <c r="P106" s="24">
        <f t="shared" si="39"/>
        <v>0</v>
      </c>
      <c r="Q106" s="24">
        <f t="shared" si="39"/>
        <v>0</v>
      </c>
      <c r="R106" s="24">
        <f t="shared" si="39"/>
        <v>0</v>
      </c>
    </row>
    <row r="107" spans="1:18" s="13" customFormat="1" ht="21" customHeight="1">
      <c r="A107" s="46"/>
      <c r="B107" s="46"/>
      <c r="C107" s="46"/>
      <c r="D107" s="54"/>
      <c r="E107" s="21">
        <v>974</v>
      </c>
      <c r="F107" s="26" t="s">
        <v>93</v>
      </c>
      <c r="G107" s="21" t="s">
        <v>91</v>
      </c>
      <c r="H107" s="21">
        <v>611</v>
      </c>
      <c r="I107" s="50"/>
      <c r="J107" s="24">
        <f aca="true" t="shared" si="40" ref="J107:R107">J161</f>
        <v>2.8</v>
      </c>
      <c r="K107" s="24">
        <f t="shared" si="40"/>
        <v>2.5</v>
      </c>
      <c r="L107" s="24">
        <f t="shared" si="40"/>
        <v>2.1</v>
      </c>
      <c r="M107" s="24">
        <f t="shared" si="40"/>
        <v>0.1</v>
      </c>
      <c r="N107" s="24">
        <f t="shared" si="40"/>
        <v>0</v>
      </c>
      <c r="O107" s="24">
        <f t="shared" si="40"/>
        <v>0</v>
      </c>
      <c r="P107" s="24">
        <f t="shared" si="40"/>
        <v>0</v>
      </c>
      <c r="Q107" s="24">
        <f t="shared" si="40"/>
        <v>0</v>
      </c>
      <c r="R107" s="24">
        <f t="shared" si="40"/>
        <v>0</v>
      </c>
    </row>
    <row r="108" spans="1:18" s="13" customFormat="1" ht="21" customHeight="1">
      <c r="A108" s="46"/>
      <c r="B108" s="46"/>
      <c r="C108" s="46"/>
      <c r="D108" s="54"/>
      <c r="E108" s="21">
        <v>974</v>
      </c>
      <c r="F108" s="26" t="s">
        <v>93</v>
      </c>
      <c r="G108" s="21" t="s">
        <v>91</v>
      </c>
      <c r="H108" s="21">
        <v>621</v>
      </c>
      <c r="I108" s="50"/>
      <c r="J108" s="24">
        <f aca="true" t="shared" si="41" ref="J108:R108">J162</f>
        <v>7.2</v>
      </c>
      <c r="K108" s="24">
        <f t="shared" si="41"/>
        <v>4.5</v>
      </c>
      <c r="L108" s="24">
        <f t="shared" si="41"/>
        <v>64.6</v>
      </c>
      <c r="M108" s="24">
        <f t="shared" si="41"/>
        <v>0</v>
      </c>
      <c r="N108" s="24">
        <f t="shared" si="41"/>
        <v>0</v>
      </c>
      <c r="O108" s="24">
        <f t="shared" si="41"/>
        <v>0</v>
      </c>
      <c r="P108" s="24">
        <f t="shared" si="41"/>
        <v>0</v>
      </c>
      <c r="Q108" s="24">
        <f t="shared" si="41"/>
        <v>0</v>
      </c>
      <c r="R108" s="24">
        <f t="shared" si="41"/>
        <v>0</v>
      </c>
    </row>
    <row r="109" spans="1:18" s="13" customFormat="1" ht="13.5" customHeight="1">
      <c r="A109" s="46"/>
      <c r="B109" s="46"/>
      <c r="C109" s="46"/>
      <c r="D109" s="54"/>
      <c r="E109" s="51" t="s">
        <v>34</v>
      </c>
      <c r="F109" s="51"/>
      <c r="G109" s="51"/>
      <c r="H109" s="51"/>
      <c r="I109" s="51"/>
      <c r="J109" s="23">
        <f aca="true" t="shared" si="42" ref="J109:R109">SUM(J94:J108)</f>
        <v>16703.300000000003</v>
      </c>
      <c r="K109" s="23">
        <f t="shared" si="42"/>
        <v>12334.199999999999</v>
      </c>
      <c r="L109" s="24">
        <f t="shared" si="42"/>
        <v>20489.299999999996</v>
      </c>
      <c r="M109" s="24">
        <f t="shared" si="42"/>
        <v>12595.9</v>
      </c>
      <c r="N109" s="23">
        <f t="shared" si="42"/>
        <v>0</v>
      </c>
      <c r="O109" s="23">
        <f t="shared" si="42"/>
        <v>0</v>
      </c>
      <c r="P109" s="23">
        <f t="shared" si="42"/>
        <v>0</v>
      </c>
      <c r="Q109" s="23">
        <f t="shared" si="42"/>
        <v>0</v>
      </c>
      <c r="R109" s="23">
        <f t="shared" si="42"/>
        <v>0</v>
      </c>
    </row>
    <row r="110" spans="1:18" s="13" customFormat="1" ht="21" customHeight="1">
      <c r="A110" s="46"/>
      <c r="B110" s="46"/>
      <c r="C110" s="46"/>
      <c r="D110" s="54" t="s">
        <v>94</v>
      </c>
      <c r="E110" s="21">
        <v>903</v>
      </c>
      <c r="F110" s="26" t="s">
        <v>86</v>
      </c>
      <c r="G110" s="21" t="s">
        <v>80</v>
      </c>
      <c r="H110" s="21">
        <v>121</v>
      </c>
      <c r="I110" s="50" t="s">
        <v>22</v>
      </c>
      <c r="J110" s="23">
        <f aca="true" t="shared" si="43" ref="J110:R110">J164</f>
        <v>543.2</v>
      </c>
      <c r="K110" s="23">
        <f t="shared" si="43"/>
        <v>0</v>
      </c>
      <c r="L110" s="24">
        <f t="shared" si="43"/>
        <v>651.6</v>
      </c>
      <c r="M110" s="24">
        <f t="shared" si="43"/>
        <v>852.6</v>
      </c>
      <c r="N110" s="23">
        <f t="shared" si="43"/>
        <v>0</v>
      </c>
      <c r="O110" s="23">
        <f t="shared" si="43"/>
        <v>0</v>
      </c>
      <c r="P110" s="23">
        <f t="shared" si="43"/>
        <v>0</v>
      </c>
      <c r="Q110" s="23">
        <f t="shared" si="43"/>
        <v>0</v>
      </c>
      <c r="R110" s="23">
        <f t="shared" si="43"/>
        <v>0</v>
      </c>
    </row>
    <row r="111" spans="1:18" s="13" customFormat="1" ht="21" customHeight="1">
      <c r="A111" s="46"/>
      <c r="B111" s="46"/>
      <c r="C111" s="46"/>
      <c r="D111" s="54"/>
      <c r="E111" s="21">
        <v>903</v>
      </c>
      <c r="F111" s="26" t="s">
        <v>86</v>
      </c>
      <c r="G111" s="21" t="s">
        <v>80</v>
      </c>
      <c r="H111" s="21">
        <v>129</v>
      </c>
      <c r="I111" s="50"/>
      <c r="J111" s="23">
        <f aca="true" t="shared" si="44" ref="J111:R111">J165</f>
        <v>164.1</v>
      </c>
      <c r="K111" s="23">
        <f t="shared" si="44"/>
        <v>0</v>
      </c>
      <c r="L111" s="24">
        <f t="shared" si="44"/>
        <v>196.8</v>
      </c>
      <c r="M111" s="24">
        <f t="shared" si="44"/>
        <v>257.5</v>
      </c>
      <c r="N111" s="23">
        <f t="shared" si="44"/>
        <v>0</v>
      </c>
      <c r="O111" s="23">
        <f t="shared" si="44"/>
        <v>0</v>
      </c>
      <c r="P111" s="23">
        <f t="shared" si="44"/>
        <v>0</v>
      </c>
      <c r="Q111" s="23">
        <f t="shared" si="44"/>
        <v>0</v>
      </c>
      <c r="R111" s="23">
        <f t="shared" si="44"/>
        <v>0</v>
      </c>
    </row>
    <row r="112" spans="1:18" s="13" customFormat="1" ht="12.75" customHeight="1">
      <c r="A112" s="46"/>
      <c r="B112" s="46"/>
      <c r="C112" s="46"/>
      <c r="D112" s="54"/>
      <c r="E112" s="21">
        <v>903</v>
      </c>
      <c r="F112" s="26" t="s">
        <v>79</v>
      </c>
      <c r="G112" s="21" t="s">
        <v>89</v>
      </c>
      <c r="H112" s="21">
        <v>121</v>
      </c>
      <c r="I112" s="50"/>
      <c r="J112" s="23">
        <f aca="true" t="shared" si="45" ref="J112:R112">J166</f>
        <v>0</v>
      </c>
      <c r="K112" s="23">
        <f t="shared" si="45"/>
        <v>0</v>
      </c>
      <c r="L112" s="24">
        <f t="shared" si="45"/>
        <v>23.3</v>
      </c>
      <c r="M112" s="24">
        <f t="shared" si="45"/>
        <v>0</v>
      </c>
      <c r="N112" s="23">
        <f t="shared" si="45"/>
        <v>0</v>
      </c>
      <c r="O112" s="23">
        <f t="shared" si="45"/>
        <v>0</v>
      </c>
      <c r="P112" s="23">
        <f t="shared" si="45"/>
        <v>0</v>
      </c>
      <c r="Q112" s="23">
        <f t="shared" si="45"/>
        <v>0</v>
      </c>
      <c r="R112" s="23">
        <f t="shared" si="45"/>
        <v>0</v>
      </c>
    </row>
    <row r="113" spans="1:18" s="13" customFormat="1" ht="12.75" customHeight="1">
      <c r="A113" s="46"/>
      <c r="B113" s="46"/>
      <c r="C113" s="46"/>
      <c r="D113" s="54"/>
      <c r="E113" s="21">
        <v>903</v>
      </c>
      <c r="F113" s="26" t="s">
        <v>79</v>
      </c>
      <c r="G113" s="21" t="s">
        <v>89</v>
      </c>
      <c r="H113" s="21">
        <v>129</v>
      </c>
      <c r="I113" s="50"/>
      <c r="J113" s="23">
        <f aca="true" t="shared" si="46" ref="J113:R113">J167</f>
        <v>0</v>
      </c>
      <c r="K113" s="23">
        <f t="shared" si="46"/>
        <v>0</v>
      </c>
      <c r="L113" s="24">
        <f t="shared" si="46"/>
        <v>7.1</v>
      </c>
      <c r="M113" s="24">
        <f t="shared" si="46"/>
        <v>0</v>
      </c>
      <c r="N113" s="23">
        <f t="shared" si="46"/>
        <v>0</v>
      </c>
      <c r="O113" s="23">
        <f t="shared" si="46"/>
        <v>0</v>
      </c>
      <c r="P113" s="23">
        <f t="shared" si="46"/>
        <v>0</v>
      </c>
      <c r="Q113" s="23">
        <f t="shared" si="46"/>
        <v>0</v>
      </c>
      <c r="R113" s="23">
        <f t="shared" si="46"/>
        <v>0</v>
      </c>
    </row>
    <row r="114" spans="1:18" s="13" customFormat="1" ht="12" customHeight="1">
      <c r="A114" s="46"/>
      <c r="B114" s="46"/>
      <c r="C114" s="46"/>
      <c r="D114" s="54"/>
      <c r="E114" s="21">
        <v>903</v>
      </c>
      <c r="F114" s="26" t="s">
        <v>95</v>
      </c>
      <c r="G114" s="21" t="s">
        <v>85</v>
      </c>
      <c r="H114" s="21">
        <v>611</v>
      </c>
      <c r="I114" s="39" t="s">
        <v>33</v>
      </c>
      <c r="J114" s="23">
        <f aca="true" t="shared" si="47" ref="J114:R114">J179</f>
        <v>0</v>
      </c>
      <c r="K114" s="23">
        <f t="shared" si="47"/>
        <v>2793</v>
      </c>
      <c r="L114" s="24">
        <f t="shared" si="47"/>
        <v>0</v>
      </c>
      <c r="M114" s="24">
        <f t="shared" si="47"/>
        <v>0</v>
      </c>
      <c r="N114" s="23">
        <f t="shared" si="47"/>
        <v>0</v>
      </c>
      <c r="O114" s="23">
        <f t="shared" si="47"/>
        <v>0</v>
      </c>
      <c r="P114" s="23">
        <f t="shared" si="47"/>
        <v>0</v>
      </c>
      <c r="Q114" s="23">
        <f t="shared" si="47"/>
        <v>0</v>
      </c>
      <c r="R114" s="23">
        <f t="shared" si="47"/>
        <v>0</v>
      </c>
    </row>
    <row r="115" spans="1:18" s="13" customFormat="1" ht="12" customHeight="1">
      <c r="A115" s="46"/>
      <c r="B115" s="46"/>
      <c r="C115" s="46"/>
      <c r="D115" s="54"/>
      <c r="E115" s="21">
        <v>903</v>
      </c>
      <c r="F115" s="26" t="s">
        <v>95</v>
      </c>
      <c r="G115" s="21" t="s">
        <v>96</v>
      </c>
      <c r="H115" s="21">
        <v>611</v>
      </c>
      <c r="I115" s="40"/>
      <c r="J115" s="23">
        <f aca="true" t="shared" si="48" ref="J115:R115">J153</f>
        <v>0</v>
      </c>
      <c r="K115" s="23">
        <f t="shared" si="48"/>
        <v>0</v>
      </c>
      <c r="L115" s="24">
        <f t="shared" si="48"/>
        <v>200</v>
      </c>
      <c r="M115" s="24">
        <f t="shared" si="48"/>
        <v>0</v>
      </c>
      <c r="N115" s="23">
        <f t="shared" si="48"/>
        <v>0</v>
      </c>
      <c r="O115" s="23">
        <f t="shared" si="48"/>
        <v>0</v>
      </c>
      <c r="P115" s="23">
        <f t="shared" si="48"/>
        <v>0</v>
      </c>
      <c r="Q115" s="23">
        <f t="shared" si="48"/>
        <v>0</v>
      </c>
      <c r="R115" s="23">
        <f t="shared" si="48"/>
        <v>0</v>
      </c>
    </row>
    <row r="116" spans="1:18" s="13" customFormat="1" ht="12" customHeight="1">
      <c r="A116" s="46"/>
      <c r="B116" s="46"/>
      <c r="C116" s="46"/>
      <c r="D116" s="54"/>
      <c r="E116" s="21">
        <v>903</v>
      </c>
      <c r="F116" s="26" t="s">
        <v>97</v>
      </c>
      <c r="G116" s="21" t="s">
        <v>162</v>
      </c>
      <c r="H116" s="21">
        <v>111</v>
      </c>
      <c r="I116" s="40"/>
      <c r="J116" s="23">
        <f>J187</f>
        <v>0</v>
      </c>
      <c r="K116" s="23">
        <f aca="true" t="shared" si="49" ref="K116:R116">K187</f>
        <v>0</v>
      </c>
      <c r="L116" s="23">
        <f t="shared" si="49"/>
        <v>0</v>
      </c>
      <c r="M116" s="23">
        <f t="shared" si="49"/>
        <v>133.9</v>
      </c>
      <c r="N116" s="23">
        <f t="shared" si="49"/>
        <v>0</v>
      </c>
      <c r="O116" s="23">
        <f t="shared" si="49"/>
        <v>0</v>
      </c>
      <c r="P116" s="23">
        <f t="shared" si="49"/>
        <v>0</v>
      </c>
      <c r="Q116" s="23">
        <f t="shared" si="49"/>
        <v>0</v>
      </c>
      <c r="R116" s="23">
        <f t="shared" si="49"/>
        <v>0</v>
      </c>
    </row>
    <row r="117" spans="1:18" s="13" customFormat="1" ht="12" customHeight="1">
      <c r="A117" s="46"/>
      <c r="B117" s="46"/>
      <c r="C117" s="46"/>
      <c r="D117" s="54"/>
      <c r="E117" s="21">
        <v>903</v>
      </c>
      <c r="F117" s="26" t="s">
        <v>97</v>
      </c>
      <c r="G117" s="21" t="s">
        <v>162</v>
      </c>
      <c r="H117" s="21">
        <v>119</v>
      </c>
      <c r="I117" s="40"/>
      <c r="J117" s="23">
        <f aca="true" t="shared" si="50" ref="J117:R121">J188</f>
        <v>0</v>
      </c>
      <c r="K117" s="23">
        <f t="shared" si="50"/>
        <v>0</v>
      </c>
      <c r="L117" s="23">
        <f t="shared" si="50"/>
        <v>0</v>
      </c>
      <c r="M117" s="23">
        <f t="shared" si="50"/>
        <v>40.4</v>
      </c>
      <c r="N117" s="23">
        <f t="shared" si="50"/>
        <v>0</v>
      </c>
      <c r="O117" s="23">
        <f t="shared" si="50"/>
        <v>0</v>
      </c>
      <c r="P117" s="23">
        <f t="shared" si="50"/>
        <v>0</v>
      </c>
      <c r="Q117" s="23">
        <f t="shared" si="50"/>
        <v>0</v>
      </c>
      <c r="R117" s="23">
        <f t="shared" si="50"/>
        <v>0</v>
      </c>
    </row>
    <row r="118" spans="1:18" s="13" customFormat="1" ht="12" customHeight="1">
      <c r="A118" s="46"/>
      <c r="B118" s="46"/>
      <c r="C118" s="46"/>
      <c r="D118" s="54"/>
      <c r="E118" s="21">
        <v>903</v>
      </c>
      <c r="F118" s="26" t="s">
        <v>163</v>
      </c>
      <c r="G118" s="21" t="s">
        <v>162</v>
      </c>
      <c r="H118" s="21">
        <v>111</v>
      </c>
      <c r="I118" s="40"/>
      <c r="J118" s="23">
        <f t="shared" si="50"/>
        <v>0</v>
      </c>
      <c r="K118" s="23">
        <f t="shared" si="50"/>
        <v>0</v>
      </c>
      <c r="L118" s="23">
        <f t="shared" si="50"/>
        <v>0</v>
      </c>
      <c r="M118" s="23">
        <f t="shared" si="50"/>
        <v>147.1</v>
      </c>
      <c r="N118" s="23">
        <f t="shared" si="50"/>
        <v>0</v>
      </c>
      <c r="O118" s="23">
        <f t="shared" si="50"/>
        <v>0</v>
      </c>
      <c r="P118" s="23">
        <f t="shared" si="50"/>
        <v>0</v>
      </c>
      <c r="Q118" s="23">
        <f t="shared" si="50"/>
        <v>0</v>
      </c>
      <c r="R118" s="23">
        <f t="shared" si="50"/>
        <v>0</v>
      </c>
    </row>
    <row r="119" spans="1:18" s="13" customFormat="1" ht="12" customHeight="1">
      <c r="A119" s="46"/>
      <c r="B119" s="46"/>
      <c r="C119" s="46"/>
      <c r="D119" s="54"/>
      <c r="E119" s="21">
        <v>903</v>
      </c>
      <c r="F119" s="26" t="s">
        <v>163</v>
      </c>
      <c r="G119" s="21" t="s">
        <v>162</v>
      </c>
      <c r="H119" s="21">
        <v>119</v>
      </c>
      <c r="I119" s="40"/>
      <c r="J119" s="23">
        <f t="shared" si="50"/>
        <v>0</v>
      </c>
      <c r="K119" s="23">
        <f t="shared" si="50"/>
        <v>0</v>
      </c>
      <c r="L119" s="23">
        <f t="shared" si="50"/>
        <v>0</v>
      </c>
      <c r="M119" s="23">
        <f t="shared" si="50"/>
        <v>44.4</v>
      </c>
      <c r="N119" s="23">
        <f t="shared" si="50"/>
        <v>0</v>
      </c>
      <c r="O119" s="23">
        <f t="shared" si="50"/>
        <v>0</v>
      </c>
      <c r="P119" s="23">
        <f t="shared" si="50"/>
        <v>0</v>
      </c>
      <c r="Q119" s="23">
        <f t="shared" si="50"/>
        <v>0</v>
      </c>
      <c r="R119" s="23">
        <f t="shared" si="50"/>
        <v>0</v>
      </c>
    </row>
    <row r="120" spans="1:18" s="13" customFormat="1" ht="12" customHeight="1">
      <c r="A120" s="46"/>
      <c r="B120" s="46"/>
      <c r="C120" s="46"/>
      <c r="D120" s="54"/>
      <c r="E120" s="21">
        <v>903</v>
      </c>
      <c r="F120" s="26" t="s">
        <v>95</v>
      </c>
      <c r="G120" s="21" t="s">
        <v>162</v>
      </c>
      <c r="H120" s="21">
        <v>611</v>
      </c>
      <c r="I120" s="40"/>
      <c r="J120" s="23">
        <f t="shared" si="50"/>
        <v>0</v>
      </c>
      <c r="K120" s="23">
        <f t="shared" si="50"/>
        <v>0</v>
      </c>
      <c r="L120" s="23">
        <f t="shared" si="50"/>
        <v>0</v>
      </c>
      <c r="M120" s="23">
        <f t="shared" si="50"/>
        <v>325.5</v>
      </c>
      <c r="N120" s="23">
        <f t="shared" si="50"/>
        <v>0</v>
      </c>
      <c r="O120" s="23">
        <f t="shared" si="50"/>
        <v>0</v>
      </c>
      <c r="P120" s="23">
        <f t="shared" si="50"/>
        <v>0</v>
      </c>
      <c r="Q120" s="23">
        <f t="shared" si="50"/>
        <v>0</v>
      </c>
      <c r="R120" s="23">
        <f t="shared" si="50"/>
        <v>0</v>
      </c>
    </row>
    <row r="121" spans="1:18" s="13" customFormat="1" ht="12" customHeight="1">
      <c r="A121" s="46"/>
      <c r="B121" s="46"/>
      <c r="C121" s="46"/>
      <c r="D121" s="54"/>
      <c r="E121" s="21">
        <v>903</v>
      </c>
      <c r="F121" s="26" t="s">
        <v>95</v>
      </c>
      <c r="G121" s="21" t="s">
        <v>162</v>
      </c>
      <c r="H121" s="21">
        <v>621</v>
      </c>
      <c r="I121" s="40"/>
      <c r="J121" s="23">
        <f t="shared" si="50"/>
        <v>0</v>
      </c>
      <c r="K121" s="23">
        <f t="shared" si="50"/>
        <v>0</v>
      </c>
      <c r="L121" s="23">
        <f t="shared" si="50"/>
        <v>0</v>
      </c>
      <c r="M121" s="23">
        <f t="shared" si="50"/>
        <v>1627.5</v>
      </c>
      <c r="N121" s="23">
        <f t="shared" si="50"/>
        <v>0</v>
      </c>
      <c r="O121" s="23">
        <f t="shared" si="50"/>
        <v>0</v>
      </c>
      <c r="P121" s="23">
        <f t="shared" si="50"/>
        <v>0</v>
      </c>
      <c r="Q121" s="23">
        <f t="shared" si="50"/>
        <v>0</v>
      </c>
      <c r="R121" s="23">
        <f t="shared" si="50"/>
        <v>0</v>
      </c>
    </row>
    <row r="122" spans="1:18" s="13" customFormat="1" ht="11.25" customHeight="1">
      <c r="A122" s="46"/>
      <c r="B122" s="46"/>
      <c r="C122" s="46"/>
      <c r="D122" s="54"/>
      <c r="E122" s="21">
        <v>903</v>
      </c>
      <c r="F122" s="26" t="s">
        <v>95</v>
      </c>
      <c r="G122" s="21" t="s">
        <v>166</v>
      </c>
      <c r="H122" s="21">
        <v>611</v>
      </c>
      <c r="I122" s="40"/>
      <c r="J122" s="24">
        <v>0</v>
      </c>
      <c r="K122" s="23">
        <v>0</v>
      </c>
      <c r="L122" s="24">
        <v>0</v>
      </c>
      <c r="M122" s="24">
        <v>630</v>
      </c>
      <c r="N122" s="23">
        <v>0</v>
      </c>
      <c r="O122" s="25">
        <v>0</v>
      </c>
      <c r="P122" s="25">
        <v>0</v>
      </c>
      <c r="Q122" s="25">
        <v>0</v>
      </c>
      <c r="R122" s="23">
        <v>0</v>
      </c>
    </row>
    <row r="123" spans="1:18" s="13" customFormat="1" ht="11.25" customHeight="1">
      <c r="A123" s="46"/>
      <c r="B123" s="46"/>
      <c r="C123" s="46"/>
      <c r="D123" s="54"/>
      <c r="E123" s="21">
        <v>903</v>
      </c>
      <c r="F123" s="26" t="s">
        <v>95</v>
      </c>
      <c r="G123" s="21" t="s">
        <v>166</v>
      </c>
      <c r="H123" s="21">
        <v>621</v>
      </c>
      <c r="I123" s="41"/>
      <c r="J123" s="24">
        <v>0</v>
      </c>
      <c r="K123" s="23">
        <v>0</v>
      </c>
      <c r="L123" s="24">
        <v>0</v>
      </c>
      <c r="M123" s="24">
        <v>150</v>
      </c>
      <c r="N123" s="23">
        <v>0</v>
      </c>
      <c r="O123" s="25">
        <v>0</v>
      </c>
      <c r="P123" s="25">
        <v>0</v>
      </c>
      <c r="Q123" s="25">
        <v>0</v>
      </c>
      <c r="R123" s="23">
        <v>0</v>
      </c>
    </row>
    <row r="124" spans="1:18" s="13" customFormat="1" ht="18.75" customHeight="1">
      <c r="A124" s="46"/>
      <c r="B124" s="46"/>
      <c r="C124" s="46"/>
      <c r="D124" s="54"/>
      <c r="E124" s="21">
        <v>903</v>
      </c>
      <c r="F124" s="26" t="s">
        <v>97</v>
      </c>
      <c r="G124" s="21" t="s">
        <v>98</v>
      </c>
      <c r="H124" s="21">
        <v>244</v>
      </c>
      <c r="I124" s="50" t="s">
        <v>53</v>
      </c>
      <c r="J124" s="23">
        <f aca="true" t="shared" si="51" ref="J124:R124">J184</f>
        <v>0</v>
      </c>
      <c r="K124" s="23">
        <f t="shared" si="51"/>
        <v>0</v>
      </c>
      <c r="L124" s="23">
        <f t="shared" si="51"/>
        <v>0</v>
      </c>
      <c r="M124" s="24">
        <f t="shared" si="51"/>
        <v>99</v>
      </c>
      <c r="N124" s="23">
        <f t="shared" si="51"/>
        <v>0</v>
      </c>
      <c r="O124" s="23">
        <f t="shared" si="51"/>
        <v>0</v>
      </c>
      <c r="P124" s="23">
        <f t="shared" si="51"/>
        <v>0</v>
      </c>
      <c r="Q124" s="23">
        <f t="shared" si="51"/>
        <v>0</v>
      </c>
      <c r="R124" s="23">
        <f t="shared" si="51"/>
        <v>0</v>
      </c>
    </row>
    <row r="125" spans="1:18" s="13" customFormat="1" ht="18.75" customHeight="1">
      <c r="A125" s="46"/>
      <c r="B125" s="46"/>
      <c r="C125" s="46"/>
      <c r="D125" s="54"/>
      <c r="E125" s="21">
        <v>903</v>
      </c>
      <c r="F125" s="26" t="s">
        <v>95</v>
      </c>
      <c r="G125" s="21" t="s">
        <v>96</v>
      </c>
      <c r="H125" s="21">
        <v>611</v>
      </c>
      <c r="I125" s="50"/>
      <c r="J125" s="23">
        <f aca="true" t="shared" si="52" ref="J125:R125">J158</f>
        <v>0</v>
      </c>
      <c r="K125" s="23">
        <f t="shared" si="52"/>
        <v>0</v>
      </c>
      <c r="L125" s="24">
        <f t="shared" si="52"/>
        <v>2</v>
      </c>
      <c r="M125" s="24">
        <f t="shared" si="52"/>
        <v>0</v>
      </c>
      <c r="N125" s="23">
        <f t="shared" si="52"/>
        <v>0</v>
      </c>
      <c r="O125" s="23">
        <f t="shared" si="52"/>
        <v>0</v>
      </c>
      <c r="P125" s="23">
        <f t="shared" si="52"/>
        <v>0</v>
      </c>
      <c r="Q125" s="23">
        <f t="shared" si="52"/>
        <v>0</v>
      </c>
      <c r="R125" s="23">
        <f t="shared" si="52"/>
        <v>0</v>
      </c>
    </row>
    <row r="126" spans="1:18" s="13" customFormat="1" ht="15" customHeight="1">
      <c r="A126" s="46"/>
      <c r="B126" s="46"/>
      <c r="C126" s="46"/>
      <c r="D126" s="54"/>
      <c r="E126" s="51" t="s">
        <v>34</v>
      </c>
      <c r="F126" s="51"/>
      <c r="G126" s="51"/>
      <c r="H126" s="51"/>
      <c r="I126" s="51"/>
      <c r="J126" s="23">
        <f>SUM(J110:J125)</f>
        <v>707.3000000000001</v>
      </c>
      <c r="K126" s="23">
        <f aca="true" t="shared" si="53" ref="K126:R126">SUM(K110:K125)</f>
        <v>2793</v>
      </c>
      <c r="L126" s="24">
        <f t="shared" si="53"/>
        <v>1080.8000000000002</v>
      </c>
      <c r="M126" s="24">
        <f>SUM(M110:M125)</f>
        <v>4307.9</v>
      </c>
      <c r="N126" s="23">
        <f t="shared" si="53"/>
        <v>0</v>
      </c>
      <c r="O126" s="23">
        <f t="shared" si="53"/>
        <v>0</v>
      </c>
      <c r="P126" s="23">
        <f t="shared" si="53"/>
        <v>0</v>
      </c>
      <c r="Q126" s="23">
        <f t="shared" si="53"/>
        <v>0</v>
      </c>
      <c r="R126" s="23">
        <f t="shared" si="53"/>
        <v>0</v>
      </c>
    </row>
    <row r="127" spans="1:18" ht="35.25" customHeight="1">
      <c r="A127" s="35" t="s">
        <v>99</v>
      </c>
      <c r="B127" s="35"/>
      <c r="C127" s="37" t="s">
        <v>100</v>
      </c>
      <c r="D127" s="37"/>
      <c r="E127" s="37"/>
      <c r="F127" s="37"/>
      <c r="G127" s="37"/>
      <c r="H127" s="37"/>
      <c r="I127" s="37"/>
      <c r="J127" s="30">
        <v>100</v>
      </c>
      <c r="K127" s="30">
        <v>100</v>
      </c>
      <c r="L127" s="29">
        <v>100</v>
      </c>
      <c r="M127" s="29">
        <v>100</v>
      </c>
      <c r="N127" s="30">
        <v>100</v>
      </c>
      <c r="O127" s="30">
        <v>100</v>
      </c>
      <c r="P127" s="30">
        <v>100</v>
      </c>
      <c r="Q127" s="30">
        <v>100</v>
      </c>
      <c r="R127" s="30">
        <v>100</v>
      </c>
    </row>
    <row r="128" spans="1:18" ht="24" customHeight="1">
      <c r="A128" s="35"/>
      <c r="B128" s="35"/>
      <c r="C128" s="37" t="s">
        <v>101</v>
      </c>
      <c r="D128" s="37"/>
      <c r="E128" s="37"/>
      <c r="F128" s="37"/>
      <c r="G128" s="37"/>
      <c r="H128" s="37"/>
      <c r="I128" s="37"/>
      <c r="J128" s="30">
        <v>0</v>
      </c>
      <c r="K128" s="30">
        <v>0</v>
      </c>
      <c r="L128" s="29">
        <v>0</v>
      </c>
      <c r="M128" s="29" t="s">
        <v>102</v>
      </c>
      <c r="N128" s="30" t="s">
        <v>102</v>
      </c>
      <c r="O128" s="30" t="s">
        <v>102</v>
      </c>
      <c r="P128" s="30" t="s">
        <v>102</v>
      </c>
      <c r="Q128" s="30" t="s">
        <v>102</v>
      </c>
      <c r="R128" s="30" t="s">
        <v>102</v>
      </c>
    </row>
    <row r="129" spans="1:18" ht="24" customHeight="1">
      <c r="A129" s="35"/>
      <c r="B129" s="35"/>
      <c r="C129" s="37" t="s">
        <v>103</v>
      </c>
      <c r="D129" s="37"/>
      <c r="E129" s="37"/>
      <c r="F129" s="37"/>
      <c r="G129" s="37"/>
      <c r="H129" s="37"/>
      <c r="I129" s="37"/>
      <c r="J129" s="30">
        <v>0</v>
      </c>
      <c r="K129" s="30">
        <v>0</v>
      </c>
      <c r="L129" s="29">
        <v>0</v>
      </c>
      <c r="M129" s="29" t="s">
        <v>102</v>
      </c>
      <c r="N129" s="30" t="s">
        <v>102</v>
      </c>
      <c r="O129" s="30" t="s">
        <v>102</v>
      </c>
      <c r="P129" s="30" t="s">
        <v>102</v>
      </c>
      <c r="Q129" s="30" t="s">
        <v>102</v>
      </c>
      <c r="R129" s="30" t="s">
        <v>102</v>
      </c>
    </row>
    <row r="130" spans="1:18" ht="24" customHeight="1">
      <c r="A130" s="35"/>
      <c r="B130" s="35"/>
      <c r="C130" s="52" t="s">
        <v>104</v>
      </c>
      <c r="D130" s="52"/>
      <c r="E130" s="52"/>
      <c r="F130" s="52"/>
      <c r="G130" s="52"/>
      <c r="H130" s="52"/>
      <c r="I130" s="52"/>
      <c r="J130" s="30">
        <v>0</v>
      </c>
      <c r="K130" s="30" t="s">
        <v>102</v>
      </c>
      <c r="L130" s="29" t="s">
        <v>102</v>
      </c>
      <c r="M130" s="29" t="s">
        <v>102</v>
      </c>
      <c r="N130" s="30" t="s">
        <v>102</v>
      </c>
      <c r="O130" s="30" t="s">
        <v>102</v>
      </c>
      <c r="P130" s="30" t="s">
        <v>102</v>
      </c>
      <c r="Q130" s="30" t="s">
        <v>102</v>
      </c>
      <c r="R130" s="30" t="s">
        <v>102</v>
      </c>
    </row>
    <row r="131" spans="1:18" ht="21.75" customHeight="1">
      <c r="A131" s="35"/>
      <c r="B131" s="35"/>
      <c r="C131" s="53" t="s">
        <v>105</v>
      </c>
      <c r="D131" s="53"/>
      <c r="E131" s="53"/>
      <c r="F131" s="53"/>
      <c r="G131" s="53"/>
      <c r="H131" s="53"/>
      <c r="I131" s="53"/>
      <c r="J131" s="30" t="s">
        <v>102</v>
      </c>
      <c r="K131" s="30" t="s">
        <v>102</v>
      </c>
      <c r="L131" s="29">
        <v>0</v>
      </c>
      <c r="M131" s="29" t="s">
        <v>102</v>
      </c>
      <c r="N131" s="30" t="s">
        <v>102</v>
      </c>
      <c r="O131" s="30" t="s">
        <v>102</v>
      </c>
      <c r="P131" s="30" t="s">
        <v>102</v>
      </c>
      <c r="Q131" s="30" t="s">
        <v>102</v>
      </c>
      <c r="R131" s="30" t="s">
        <v>102</v>
      </c>
    </row>
    <row r="132" spans="1:18" ht="24" customHeight="1">
      <c r="A132" s="35"/>
      <c r="B132" s="35"/>
      <c r="C132" s="53" t="s">
        <v>106</v>
      </c>
      <c r="D132" s="53"/>
      <c r="E132" s="53"/>
      <c r="F132" s="53"/>
      <c r="G132" s="53"/>
      <c r="H132" s="53"/>
      <c r="I132" s="53"/>
      <c r="J132" s="30" t="s">
        <v>102</v>
      </c>
      <c r="K132" s="30">
        <v>0</v>
      </c>
      <c r="L132" s="29" t="s">
        <v>102</v>
      </c>
      <c r="M132" s="29" t="s">
        <v>102</v>
      </c>
      <c r="N132" s="30" t="s">
        <v>102</v>
      </c>
      <c r="O132" s="30" t="s">
        <v>102</v>
      </c>
      <c r="P132" s="30" t="s">
        <v>102</v>
      </c>
      <c r="Q132" s="30" t="s">
        <v>102</v>
      </c>
      <c r="R132" s="30" t="s">
        <v>102</v>
      </c>
    </row>
    <row r="133" spans="1:18" ht="21" customHeight="1">
      <c r="A133" s="37" t="s">
        <v>107</v>
      </c>
      <c r="B133" s="37" t="s">
        <v>108</v>
      </c>
      <c r="C133" s="37"/>
      <c r="D133" s="36" t="s">
        <v>32</v>
      </c>
      <c r="E133" s="16" t="s">
        <v>18</v>
      </c>
      <c r="F133" s="16" t="s">
        <v>18</v>
      </c>
      <c r="G133" s="16" t="s">
        <v>18</v>
      </c>
      <c r="H133" s="16" t="s">
        <v>18</v>
      </c>
      <c r="I133" s="27" t="s">
        <v>20</v>
      </c>
      <c r="J133" s="30">
        <f aca="true" t="shared" si="54" ref="J133:R133">SUM(J134:J136)</f>
        <v>14737.8</v>
      </c>
      <c r="K133" s="30">
        <f t="shared" si="54"/>
        <v>15098.8</v>
      </c>
      <c r="L133" s="29">
        <f t="shared" si="54"/>
        <v>26780.5</v>
      </c>
      <c r="M133" s="29">
        <f t="shared" si="54"/>
        <v>26290</v>
      </c>
      <c r="N133" s="30">
        <f t="shared" si="54"/>
        <v>20968.9</v>
      </c>
      <c r="O133" s="30">
        <f t="shared" si="54"/>
        <v>19784.6</v>
      </c>
      <c r="P133" s="30">
        <f t="shared" si="54"/>
        <v>19784.6</v>
      </c>
      <c r="Q133" s="30">
        <f t="shared" si="54"/>
        <v>66884</v>
      </c>
      <c r="R133" s="30">
        <f t="shared" si="54"/>
        <v>66884</v>
      </c>
    </row>
    <row r="134" spans="1:18" ht="24.75" customHeight="1">
      <c r="A134" s="37"/>
      <c r="B134" s="37"/>
      <c r="C134" s="37"/>
      <c r="D134" s="37"/>
      <c r="E134" s="16" t="s">
        <v>18</v>
      </c>
      <c r="F134" s="16" t="s">
        <v>18</v>
      </c>
      <c r="G134" s="16" t="s">
        <v>18</v>
      </c>
      <c r="H134" s="16" t="s">
        <v>18</v>
      </c>
      <c r="I134" s="27" t="s">
        <v>22</v>
      </c>
      <c r="J134" s="30">
        <v>0</v>
      </c>
      <c r="K134" s="30">
        <v>0</v>
      </c>
      <c r="L134" s="29">
        <v>0</v>
      </c>
      <c r="M134" s="29">
        <v>0</v>
      </c>
      <c r="N134" s="30">
        <v>0</v>
      </c>
      <c r="O134" s="28">
        <v>0</v>
      </c>
      <c r="P134" s="28">
        <v>0</v>
      </c>
      <c r="Q134" s="28">
        <v>0</v>
      </c>
      <c r="R134" s="30">
        <v>0</v>
      </c>
    </row>
    <row r="135" spans="1:18" ht="24.75" customHeight="1">
      <c r="A135" s="37"/>
      <c r="B135" s="37"/>
      <c r="C135" s="37"/>
      <c r="D135" s="37"/>
      <c r="E135" s="16">
        <v>992</v>
      </c>
      <c r="F135" s="16">
        <v>1401</v>
      </c>
      <c r="G135" s="16" t="s">
        <v>83</v>
      </c>
      <c r="H135" s="16">
        <v>511</v>
      </c>
      <c r="I135" s="27" t="s">
        <v>33</v>
      </c>
      <c r="J135" s="30">
        <v>14737.8</v>
      </c>
      <c r="K135" s="30">
        <v>15098.8</v>
      </c>
      <c r="L135" s="29">
        <v>26780.5</v>
      </c>
      <c r="M135" s="29">
        <v>26290</v>
      </c>
      <c r="N135" s="30">
        <v>20968.9</v>
      </c>
      <c r="O135" s="30">
        <v>19784.6</v>
      </c>
      <c r="P135" s="28">
        <v>19784.6</v>
      </c>
      <c r="Q135" s="28">
        <v>66884</v>
      </c>
      <c r="R135" s="30">
        <v>66884</v>
      </c>
    </row>
    <row r="136" spans="1:18" ht="33.75" customHeight="1">
      <c r="A136" s="37"/>
      <c r="B136" s="37"/>
      <c r="C136" s="37"/>
      <c r="D136" s="37"/>
      <c r="E136" s="16" t="s">
        <v>18</v>
      </c>
      <c r="F136" s="16" t="s">
        <v>18</v>
      </c>
      <c r="G136" s="16" t="s">
        <v>18</v>
      </c>
      <c r="H136" s="16" t="s">
        <v>18</v>
      </c>
      <c r="I136" s="27" t="s">
        <v>53</v>
      </c>
      <c r="J136" s="30">
        <v>0</v>
      </c>
      <c r="K136" s="30">
        <v>0</v>
      </c>
      <c r="L136" s="29">
        <v>0</v>
      </c>
      <c r="M136" s="29">
        <v>0</v>
      </c>
      <c r="N136" s="30">
        <v>0</v>
      </c>
      <c r="O136" s="28">
        <v>0</v>
      </c>
      <c r="P136" s="28">
        <v>0</v>
      </c>
      <c r="Q136" s="28">
        <v>0</v>
      </c>
      <c r="R136" s="30">
        <v>0</v>
      </c>
    </row>
    <row r="137" spans="1:18" ht="14.25" customHeight="1">
      <c r="A137" s="37" t="s">
        <v>109</v>
      </c>
      <c r="B137" s="37" t="s">
        <v>110</v>
      </c>
      <c r="C137" s="37"/>
      <c r="D137" s="36" t="s">
        <v>32</v>
      </c>
      <c r="E137" s="16" t="s">
        <v>18</v>
      </c>
      <c r="F137" s="16" t="s">
        <v>18</v>
      </c>
      <c r="G137" s="16" t="s">
        <v>18</v>
      </c>
      <c r="H137" s="16" t="s">
        <v>18</v>
      </c>
      <c r="I137" s="27" t="s">
        <v>20</v>
      </c>
      <c r="J137" s="30">
        <f aca="true" t="shared" si="55" ref="J137:R137">SUM(J138:J140)</f>
        <v>14679.2</v>
      </c>
      <c r="K137" s="30">
        <f t="shared" si="55"/>
        <v>11413.1</v>
      </c>
      <c r="L137" s="29">
        <f t="shared" si="55"/>
        <v>7300.7</v>
      </c>
      <c r="M137" s="29">
        <f t="shared" si="55"/>
        <v>0</v>
      </c>
      <c r="N137" s="30">
        <f t="shared" si="55"/>
        <v>0</v>
      </c>
      <c r="O137" s="30">
        <f t="shared" si="55"/>
        <v>0</v>
      </c>
      <c r="P137" s="30">
        <f t="shared" si="55"/>
        <v>0</v>
      </c>
      <c r="Q137" s="30">
        <f t="shared" si="55"/>
        <v>0</v>
      </c>
      <c r="R137" s="30">
        <f t="shared" si="55"/>
        <v>0</v>
      </c>
    </row>
    <row r="138" spans="1:18" ht="22.5">
      <c r="A138" s="37"/>
      <c r="B138" s="37"/>
      <c r="C138" s="37"/>
      <c r="D138" s="37"/>
      <c r="E138" s="16" t="s">
        <v>18</v>
      </c>
      <c r="F138" s="16" t="s">
        <v>18</v>
      </c>
      <c r="G138" s="16" t="s">
        <v>18</v>
      </c>
      <c r="H138" s="16" t="s">
        <v>18</v>
      </c>
      <c r="I138" s="27" t="s">
        <v>22</v>
      </c>
      <c r="J138" s="30">
        <v>0</v>
      </c>
      <c r="K138" s="30">
        <v>0</v>
      </c>
      <c r="L138" s="29">
        <v>0</v>
      </c>
      <c r="M138" s="29">
        <v>0</v>
      </c>
      <c r="N138" s="30">
        <v>0</v>
      </c>
      <c r="O138" s="28">
        <v>0</v>
      </c>
      <c r="P138" s="28">
        <v>0</v>
      </c>
      <c r="Q138" s="28">
        <v>0</v>
      </c>
      <c r="R138" s="30">
        <v>0</v>
      </c>
    </row>
    <row r="139" spans="1:18" ht="22.5">
      <c r="A139" s="37"/>
      <c r="B139" s="37"/>
      <c r="C139" s="37"/>
      <c r="D139" s="37"/>
      <c r="E139" s="16" t="s">
        <v>18</v>
      </c>
      <c r="F139" s="16" t="s">
        <v>18</v>
      </c>
      <c r="G139" s="16" t="s">
        <v>18</v>
      </c>
      <c r="H139" s="16" t="s">
        <v>18</v>
      </c>
      <c r="I139" s="27" t="s">
        <v>33</v>
      </c>
      <c r="J139" s="30">
        <v>0</v>
      </c>
      <c r="K139" s="30">
        <v>0</v>
      </c>
      <c r="L139" s="29">
        <v>0</v>
      </c>
      <c r="M139" s="29">
        <v>0</v>
      </c>
      <c r="N139" s="30">
        <v>0</v>
      </c>
      <c r="O139" s="28">
        <v>0</v>
      </c>
      <c r="P139" s="28">
        <v>0</v>
      </c>
      <c r="Q139" s="28">
        <v>0</v>
      </c>
      <c r="R139" s="30">
        <v>0</v>
      </c>
    </row>
    <row r="140" spans="1:18" ht="30.75" customHeight="1">
      <c r="A140" s="37"/>
      <c r="B140" s="37"/>
      <c r="C140" s="37"/>
      <c r="D140" s="37"/>
      <c r="E140" s="16">
        <v>992</v>
      </c>
      <c r="F140" s="16">
        <v>1402</v>
      </c>
      <c r="G140" s="16" t="s">
        <v>84</v>
      </c>
      <c r="H140" s="16">
        <v>512</v>
      </c>
      <c r="I140" s="27" t="s">
        <v>53</v>
      </c>
      <c r="J140" s="30">
        <v>14679.2</v>
      </c>
      <c r="K140" s="30">
        <v>11413.1</v>
      </c>
      <c r="L140" s="29">
        <v>7300.7</v>
      </c>
      <c r="M140" s="29">
        <v>0</v>
      </c>
      <c r="N140" s="30">
        <v>0</v>
      </c>
      <c r="O140" s="30">
        <v>0</v>
      </c>
      <c r="P140" s="30">
        <v>0</v>
      </c>
      <c r="Q140" s="28">
        <v>0</v>
      </c>
      <c r="R140" s="30">
        <v>0</v>
      </c>
    </row>
    <row r="141" spans="1:18" ht="19.5" customHeight="1">
      <c r="A141" s="37" t="s">
        <v>111</v>
      </c>
      <c r="B141" s="37" t="s">
        <v>112</v>
      </c>
      <c r="C141" s="37"/>
      <c r="D141" s="36" t="s">
        <v>32</v>
      </c>
      <c r="E141" s="16" t="s">
        <v>18</v>
      </c>
      <c r="F141" s="16" t="s">
        <v>18</v>
      </c>
      <c r="G141" s="16" t="s">
        <v>18</v>
      </c>
      <c r="H141" s="16" t="s">
        <v>18</v>
      </c>
      <c r="I141" s="27" t="s">
        <v>20</v>
      </c>
      <c r="J141" s="30">
        <f aca="true" t="shared" si="56" ref="J141:R141">SUM(J142:J146)</f>
        <v>131</v>
      </c>
      <c r="K141" s="30">
        <f t="shared" si="56"/>
        <v>136.1</v>
      </c>
      <c r="L141" s="29">
        <f t="shared" si="56"/>
        <v>140.20000000000002</v>
      </c>
      <c r="M141" s="29">
        <f t="shared" si="56"/>
        <v>144.1</v>
      </c>
      <c r="N141" s="30">
        <f t="shared" si="56"/>
        <v>144.1</v>
      </c>
      <c r="O141" s="30">
        <f t="shared" si="56"/>
        <v>144.1</v>
      </c>
      <c r="P141" s="30">
        <f t="shared" si="56"/>
        <v>144.1</v>
      </c>
      <c r="Q141" s="30">
        <f t="shared" si="56"/>
        <v>698.5</v>
      </c>
      <c r="R141" s="30">
        <f t="shared" si="56"/>
        <v>698.5</v>
      </c>
    </row>
    <row r="142" spans="1:18" ht="22.5" customHeight="1">
      <c r="A142" s="37"/>
      <c r="B142" s="37"/>
      <c r="C142" s="37"/>
      <c r="D142" s="37"/>
      <c r="E142" s="16" t="s">
        <v>18</v>
      </c>
      <c r="F142" s="16" t="s">
        <v>18</v>
      </c>
      <c r="G142" s="16" t="s">
        <v>18</v>
      </c>
      <c r="H142" s="16" t="s">
        <v>18</v>
      </c>
      <c r="I142" s="27" t="s">
        <v>22</v>
      </c>
      <c r="J142" s="30">
        <v>0</v>
      </c>
      <c r="K142" s="30">
        <v>0</v>
      </c>
      <c r="L142" s="29">
        <v>0</v>
      </c>
      <c r="M142" s="29">
        <v>0</v>
      </c>
      <c r="N142" s="30">
        <v>0</v>
      </c>
      <c r="O142" s="28">
        <v>0</v>
      </c>
      <c r="P142" s="28">
        <v>0</v>
      </c>
      <c r="Q142" s="28">
        <v>0</v>
      </c>
      <c r="R142" s="30">
        <v>0</v>
      </c>
    </row>
    <row r="143" spans="1:18" ht="22.5" customHeight="1">
      <c r="A143" s="37"/>
      <c r="B143" s="37"/>
      <c r="C143" s="37"/>
      <c r="D143" s="37"/>
      <c r="E143" s="16">
        <v>992</v>
      </c>
      <c r="F143" s="31" t="s">
        <v>79</v>
      </c>
      <c r="G143" s="16" t="s">
        <v>82</v>
      </c>
      <c r="H143" s="16">
        <v>121</v>
      </c>
      <c r="I143" s="38" t="s">
        <v>33</v>
      </c>
      <c r="J143" s="30">
        <v>93.8</v>
      </c>
      <c r="K143" s="30">
        <v>97.7</v>
      </c>
      <c r="L143" s="29">
        <v>100.8</v>
      </c>
      <c r="M143" s="29">
        <v>103.8</v>
      </c>
      <c r="N143" s="30">
        <v>103.8</v>
      </c>
      <c r="O143" s="30">
        <v>103.8</v>
      </c>
      <c r="P143" s="30">
        <v>103.8</v>
      </c>
      <c r="Q143" s="30">
        <v>502.5</v>
      </c>
      <c r="R143" s="30">
        <v>502.5</v>
      </c>
    </row>
    <row r="144" spans="1:18" ht="22.5" customHeight="1">
      <c r="A144" s="37"/>
      <c r="B144" s="37"/>
      <c r="C144" s="37"/>
      <c r="D144" s="37"/>
      <c r="E144" s="16">
        <v>992</v>
      </c>
      <c r="F144" s="31" t="s">
        <v>79</v>
      </c>
      <c r="G144" s="16" t="s">
        <v>82</v>
      </c>
      <c r="H144" s="16">
        <v>129</v>
      </c>
      <c r="I144" s="38"/>
      <c r="J144" s="30">
        <v>28.3</v>
      </c>
      <c r="K144" s="30">
        <v>29.5</v>
      </c>
      <c r="L144" s="29">
        <v>30.5</v>
      </c>
      <c r="M144" s="29">
        <v>31.4</v>
      </c>
      <c r="N144" s="30">
        <v>31.4</v>
      </c>
      <c r="O144" s="30">
        <v>31.4</v>
      </c>
      <c r="P144" s="30">
        <v>31.4</v>
      </c>
      <c r="Q144" s="30">
        <v>151.5</v>
      </c>
      <c r="R144" s="30">
        <v>151.5</v>
      </c>
    </row>
    <row r="145" spans="1:18" ht="28.5" customHeight="1">
      <c r="A145" s="37"/>
      <c r="B145" s="37"/>
      <c r="C145" s="37"/>
      <c r="D145" s="37"/>
      <c r="E145" s="16">
        <v>992</v>
      </c>
      <c r="F145" s="31" t="s">
        <v>79</v>
      </c>
      <c r="G145" s="16" t="s">
        <v>82</v>
      </c>
      <c r="H145" s="16">
        <v>244</v>
      </c>
      <c r="I145" s="38"/>
      <c r="J145" s="30">
        <v>8.9</v>
      </c>
      <c r="K145" s="30">
        <v>8.9</v>
      </c>
      <c r="L145" s="29">
        <v>8.9</v>
      </c>
      <c r="M145" s="29">
        <v>8.9</v>
      </c>
      <c r="N145" s="30">
        <v>8.9</v>
      </c>
      <c r="O145" s="28">
        <v>8.9</v>
      </c>
      <c r="P145" s="28">
        <v>8.9</v>
      </c>
      <c r="Q145" s="28">
        <v>44.5</v>
      </c>
      <c r="R145" s="30">
        <v>44.5</v>
      </c>
    </row>
    <row r="146" spans="1:18" ht="33.75" customHeight="1">
      <c r="A146" s="37"/>
      <c r="B146" s="37"/>
      <c r="C146" s="37"/>
      <c r="D146" s="37"/>
      <c r="E146" s="16" t="s">
        <v>18</v>
      </c>
      <c r="F146" s="16" t="s">
        <v>18</v>
      </c>
      <c r="G146" s="16" t="s">
        <v>18</v>
      </c>
      <c r="H146" s="16" t="s">
        <v>18</v>
      </c>
      <c r="I146" s="27" t="s">
        <v>53</v>
      </c>
      <c r="J146" s="30">
        <v>0</v>
      </c>
      <c r="K146" s="30">
        <v>0</v>
      </c>
      <c r="L146" s="29">
        <v>0</v>
      </c>
      <c r="M146" s="29">
        <v>0</v>
      </c>
      <c r="N146" s="30">
        <v>0</v>
      </c>
      <c r="O146" s="28">
        <v>0</v>
      </c>
      <c r="P146" s="28">
        <v>0</v>
      </c>
      <c r="Q146" s="28">
        <v>0</v>
      </c>
      <c r="R146" s="30">
        <v>0</v>
      </c>
    </row>
    <row r="147" spans="1:18" ht="14.25" customHeight="1">
      <c r="A147" s="37" t="s">
        <v>113</v>
      </c>
      <c r="B147" s="35" t="s">
        <v>114</v>
      </c>
      <c r="C147" s="37"/>
      <c r="D147" s="36" t="s">
        <v>46</v>
      </c>
      <c r="E147" s="16" t="s">
        <v>18</v>
      </c>
      <c r="F147" s="16" t="s">
        <v>18</v>
      </c>
      <c r="G147" s="16" t="s">
        <v>18</v>
      </c>
      <c r="H147" s="16" t="s">
        <v>18</v>
      </c>
      <c r="I147" s="27" t="s">
        <v>20</v>
      </c>
      <c r="J147" s="30">
        <f aca="true" t="shared" si="57" ref="J147:R147">SUM(J148:J150)</f>
        <v>1349.1</v>
      </c>
      <c r="K147" s="30">
        <f t="shared" si="57"/>
        <v>1487.7</v>
      </c>
      <c r="L147" s="29">
        <f t="shared" si="57"/>
        <v>1555.2</v>
      </c>
      <c r="M147" s="29">
        <f t="shared" si="57"/>
        <v>1797.2</v>
      </c>
      <c r="N147" s="30">
        <f t="shared" si="57"/>
        <v>1753.2</v>
      </c>
      <c r="O147" s="30">
        <f t="shared" si="57"/>
        <v>1828.2</v>
      </c>
      <c r="P147" s="30">
        <f t="shared" si="57"/>
        <v>1828.2</v>
      </c>
      <c r="Q147" s="30">
        <f t="shared" si="57"/>
        <v>7035</v>
      </c>
      <c r="R147" s="30">
        <f t="shared" si="57"/>
        <v>7035</v>
      </c>
    </row>
    <row r="148" spans="1:18" ht="22.5" customHeight="1">
      <c r="A148" s="37"/>
      <c r="B148" s="37"/>
      <c r="C148" s="37"/>
      <c r="D148" s="37"/>
      <c r="E148" s="16">
        <v>992</v>
      </c>
      <c r="F148" s="31" t="s">
        <v>77</v>
      </c>
      <c r="G148" s="16" t="s">
        <v>78</v>
      </c>
      <c r="H148" s="16">
        <v>530</v>
      </c>
      <c r="I148" s="27" t="s">
        <v>22</v>
      </c>
      <c r="J148" s="29">
        <v>1349.1</v>
      </c>
      <c r="K148" s="30">
        <v>1487.7</v>
      </c>
      <c r="L148" s="29">
        <v>1555.2</v>
      </c>
      <c r="M148" s="29">
        <v>1797.2</v>
      </c>
      <c r="N148" s="30">
        <v>1753.2</v>
      </c>
      <c r="O148" s="30">
        <v>1828.2</v>
      </c>
      <c r="P148" s="30">
        <v>1828.2</v>
      </c>
      <c r="Q148" s="30">
        <v>7035</v>
      </c>
      <c r="R148" s="30">
        <v>7035</v>
      </c>
    </row>
    <row r="149" spans="1:18" ht="22.5" customHeight="1">
      <c r="A149" s="37"/>
      <c r="B149" s="37"/>
      <c r="C149" s="37"/>
      <c r="D149" s="37"/>
      <c r="E149" s="16" t="s">
        <v>18</v>
      </c>
      <c r="F149" s="16" t="s">
        <v>18</v>
      </c>
      <c r="G149" s="16" t="s">
        <v>18</v>
      </c>
      <c r="H149" s="16" t="s">
        <v>18</v>
      </c>
      <c r="I149" s="27" t="s">
        <v>33</v>
      </c>
      <c r="J149" s="30">
        <v>0</v>
      </c>
      <c r="K149" s="30">
        <v>0</v>
      </c>
      <c r="L149" s="29">
        <v>0</v>
      </c>
      <c r="M149" s="29">
        <v>0</v>
      </c>
      <c r="N149" s="30">
        <v>0</v>
      </c>
      <c r="O149" s="28">
        <v>0</v>
      </c>
      <c r="P149" s="28">
        <v>0</v>
      </c>
      <c r="Q149" s="28">
        <v>0</v>
      </c>
      <c r="R149" s="30">
        <v>0</v>
      </c>
    </row>
    <row r="150" spans="1:18" ht="30.75" customHeight="1">
      <c r="A150" s="37"/>
      <c r="B150" s="37"/>
      <c r="C150" s="37"/>
      <c r="D150" s="37"/>
      <c r="E150" s="16" t="s">
        <v>18</v>
      </c>
      <c r="F150" s="16" t="s">
        <v>18</v>
      </c>
      <c r="G150" s="16" t="s">
        <v>18</v>
      </c>
      <c r="H150" s="16" t="s">
        <v>18</v>
      </c>
      <c r="I150" s="27" t="s">
        <v>53</v>
      </c>
      <c r="J150" s="30">
        <v>0</v>
      </c>
      <c r="K150" s="30">
        <v>0</v>
      </c>
      <c r="L150" s="29">
        <v>0</v>
      </c>
      <c r="M150" s="29">
        <v>0</v>
      </c>
      <c r="N150" s="30">
        <v>0</v>
      </c>
      <c r="O150" s="28">
        <v>0</v>
      </c>
      <c r="P150" s="28">
        <v>0</v>
      </c>
      <c r="Q150" s="28">
        <v>0</v>
      </c>
      <c r="R150" s="30">
        <v>0</v>
      </c>
    </row>
    <row r="151" spans="1:18" ht="12.75" customHeight="1">
      <c r="A151" s="37" t="s">
        <v>115</v>
      </c>
      <c r="B151" s="37" t="s">
        <v>116</v>
      </c>
      <c r="C151" s="37"/>
      <c r="D151" s="36" t="s">
        <v>117</v>
      </c>
      <c r="E151" s="16" t="s">
        <v>18</v>
      </c>
      <c r="F151" s="16" t="s">
        <v>18</v>
      </c>
      <c r="G151" s="16" t="s">
        <v>18</v>
      </c>
      <c r="H151" s="16" t="s">
        <v>18</v>
      </c>
      <c r="I151" s="27" t="s">
        <v>20</v>
      </c>
      <c r="J151" s="30">
        <f aca="true" t="shared" si="58" ref="J151:R151">SUM(J152:J162)</f>
        <v>16672.000000000004</v>
      </c>
      <c r="K151" s="30">
        <f t="shared" si="58"/>
        <v>12334.199999999999</v>
      </c>
      <c r="L151" s="29">
        <f t="shared" si="58"/>
        <v>20691.299999999996</v>
      </c>
      <c r="M151" s="29">
        <f t="shared" si="58"/>
        <v>12067.599999999999</v>
      </c>
      <c r="N151" s="30">
        <f t="shared" si="58"/>
        <v>0</v>
      </c>
      <c r="O151" s="30">
        <f t="shared" si="58"/>
        <v>0</v>
      </c>
      <c r="P151" s="30">
        <f t="shared" si="58"/>
        <v>0</v>
      </c>
      <c r="Q151" s="30">
        <f t="shared" si="58"/>
        <v>0</v>
      </c>
      <c r="R151" s="30">
        <f t="shared" si="58"/>
        <v>0</v>
      </c>
    </row>
    <row r="152" spans="1:18" ht="22.5" customHeight="1">
      <c r="A152" s="37"/>
      <c r="B152" s="37"/>
      <c r="C152" s="37"/>
      <c r="D152" s="37"/>
      <c r="E152" s="16" t="s">
        <v>18</v>
      </c>
      <c r="F152" s="16" t="s">
        <v>18</v>
      </c>
      <c r="G152" s="16" t="s">
        <v>18</v>
      </c>
      <c r="H152" s="16" t="s">
        <v>18</v>
      </c>
      <c r="I152" s="27" t="s">
        <v>22</v>
      </c>
      <c r="J152" s="30">
        <v>0</v>
      </c>
      <c r="K152" s="30">
        <v>0</v>
      </c>
      <c r="L152" s="29">
        <v>0</v>
      </c>
      <c r="M152" s="29">
        <v>0</v>
      </c>
      <c r="N152" s="30">
        <v>0</v>
      </c>
      <c r="O152" s="28">
        <v>0</v>
      </c>
      <c r="P152" s="28">
        <v>0</v>
      </c>
      <c r="Q152" s="28">
        <v>0</v>
      </c>
      <c r="R152" s="30">
        <v>0</v>
      </c>
    </row>
    <row r="153" spans="1:18" ht="14.25" customHeight="1">
      <c r="A153" s="37"/>
      <c r="B153" s="37"/>
      <c r="C153" s="37"/>
      <c r="D153" s="37"/>
      <c r="E153" s="16">
        <v>903</v>
      </c>
      <c r="F153" s="31" t="s">
        <v>95</v>
      </c>
      <c r="G153" s="16" t="s">
        <v>96</v>
      </c>
      <c r="H153" s="16">
        <v>611</v>
      </c>
      <c r="I153" s="27"/>
      <c r="J153" s="30">
        <v>0</v>
      </c>
      <c r="K153" s="30">
        <v>0</v>
      </c>
      <c r="L153" s="29">
        <v>200</v>
      </c>
      <c r="M153" s="29">
        <v>0</v>
      </c>
      <c r="N153" s="30">
        <v>0</v>
      </c>
      <c r="O153" s="28">
        <v>0</v>
      </c>
      <c r="P153" s="28">
        <v>0</v>
      </c>
      <c r="Q153" s="28">
        <v>0</v>
      </c>
      <c r="R153" s="30">
        <v>0</v>
      </c>
    </row>
    <row r="154" spans="1:18" ht="21" customHeight="1">
      <c r="A154" s="37"/>
      <c r="B154" s="37"/>
      <c r="C154" s="37"/>
      <c r="D154" s="37"/>
      <c r="E154" s="16">
        <v>974</v>
      </c>
      <c r="F154" s="31" t="s">
        <v>90</v>
      </c>
      <c r="G154" s="16" t="s">
        <v>91</v>
      </c>
      <c r="H154" s="16">
        <v>611</v>
      </c>
      <c r="I154" s="38" t="s">
        <v>33</v>
      </c>
      <c r="J154" s="30">
        <v>1483.7</v>
      </c>
      <c r="K154" s="30">
        <v>895.6</v>
      </c>
      <c r="L154" s="29">
        <v>2011.5</v>
      </c>
      <c r="M154" s="29">
        <v>623.6</v>
      </c>
      <c r="N154" s="30">
        <v>0</v>
      </c>
      <c r="O154" s="28">
        <v>0</v>
      </c>
      <c r="P154" s="28">
        <v>0</v>
      </c>
      <c r="Q154" s="28">
        <v>0</v>
      </c>
      <c r="R154" s="30">
        <v>0</v>
      </c>
    </row>
    <row r="155" spans="1:18" ht="21" customHeight="1">
      <c r="A155" s="37"/>
      <c r="B155" s="37"/>
      <c r="C155" s="37"/>
      <c r="D155" s="37"/>
      <c r="E155" s="16">
        <v>974</v>
      </c>
      <c r="F155" s="31" t="s">
        <v>92</v>
      </c>
      <c r="G155" s="16" t="s">
        <v>91</v>
      </c>
      <c r="H155" s="16">
        <v>611</v>
      </c>
      <c r="I155" s="38"/>
      <c r="J155" s="30">
        <v>14030.7</v>
      </c>
      <c r="K155" s="30">
        <v>10618.9</v>
      </c>
      <c r="L155" s="29">
        <v>11674.4</v>
      </c>
      <c r="M155" s="29">
        <v>11313.3</v>
      </c>
      <c r="N155" s="30">
        <v>0</v>
      </c>
      <c r="O155" s="28">
        <v>0</v>
      </c>
      <c r="P155" s="28">
        <v>0</v>
      </c>
      <c r="Q155" s="28">
        <v>0</v>
      </c>
      <c r="R155" s="30">
        <v>0</v>
      </c>
    </row>
    <row r="156" spans="1:18" ht="21" customHeight="1">
      <c r="A156" s="37"/>
      <c r="B156" s="37"/>
      <c r="C156" s="37"/>
      <c r="D156" s="37"/>
      <c r="E156" s="16">
        <v>974</v>
      </c>
      <c r="F156" s="31" t="s">
        <v>93</v>
      </c>
      <c r="G156" s="16" t="s">
        <v>91</v>
      </c>
      <c r="H156" s="16">
        <v>611</v>
      </c>
      <c r="I156" s="38"/>
      <c r="J156" s="29">
        <v>274.6</v>
      </c>
      <c r="K156" s="30">
        <v>253.5</v>
      </c>
      <c r="L156" s="29">
        <v>202.8</v>
      </c>
      <c r="M156" s="29">
        <v>10</v>
      </c>
      <c r="N156" s="30">
        <v>0</v>
      </c>
      <c r="O156" s="28">
        <v>0</v>
      </c>
      <c r="P156" s="28">
        <v>0</v>
      </c>
      <c r="Q156" s="28">
        <v>0</v>
      </c>
      <c r="R156" s="30">
        <v>0</v>
      </c>
    </row>
    <row r="157" spans="1:18" ht="21" customHeight="1">
      <c r="A157" s="37"/>
      <c r="B157" s="37"/>
      <c r="C157" s="37"/>
      <c r="D157" s="37"/>
      <c r="E157" s="16">
        <v>974</v>
      </c>
      <c r="F157" s="31" t="s">
        <v>93</v>
      </c>
      <c r="G157" s="16" t="s">
        <v>91</v>
      </c>
      <c r="H157" s="16">
        <v>621</v>
      </c>
      <c r="I157" s="38"/>
      <c r="J157" s="30">
        <v>716.3</v>
      </c>
      <c r="K157" s="30">
        <v>442.9</v>
      </c>
      <c r="L157" s="29">
        <v>6395.7</v>
      </c>
      <c r="M157" s="29">
        <v>0</v>
      </c>
      <c r="N157" s="30">
        <v>0</v>
      </c>
      <c r="O157" s="28">
        <v>0</v>
      </c>
      <c r="P157" s="28">
        <v>0</v>
      </c>
      <c r="Q157" s="28">
        <v>0</v>
      </c>
      <c r="R157" s="30">
        <v>0</v>
      </c>
    </row>
    <row r="158" spans="1:18" ht="12" customHeight="1">
      <c r="A158" s="37"/>
      <c r="B158" s="37"/>
      <c r="C158" s="37"/>
      <c r="D158" s="37"/>
      <c r="E158" s="16">
        <v>903</v>
      </c>
      <c r="F158" s="31" t="s">
        <v>95</v>
      </c>
      <c r="G158" s="16" t="s">
        <v>96</v>
      </c>
      <c r="H158" s="16">
        <v>611</v>
      </c>
      <c r="I158" s="38" t="s">
        <v>53</v>
      </c>
      <c r="J158" s="30">
        <v>0</v>
      </c>
      <c r="K158" s="30">
        <v>0</v>
      </c>
      <c r="L158" s="29">
        <v>2</v>
      </c>
      <c r="M158" s="29">
        <v>0</v>
      </c>
      <c r="N158" s="30">
        <v>0</v>
      </c>
      <c r="O158" s="28">
        <v>0</v>
      </c>
      <c r="P158" s="28">
        <v>0</v>
      </c>
      <c r="Q158" s="28">
        <v>0</v>
      </c>
      <c r="R158" s="30">
        <v>0</v>
      </c>
    </row>
    <row r="159" spans="1:18" ht="21" customHeight="1">
      <c r="A159" s="37"/>
      <c r="B159" s="37"/>
      <c r="C159" s="37"/>
      <c r="D159" s="37"/>
      <c r="E159" s="16">
        <v>974</v>
      </c>
      <c r="F159" s="31" t="s">
        <v>90</v>
      </c>
      <c r="G159" s="16" t="s">
        <v>91</v>
      </c>
      <c r="H159" s="16">
        <v>611</v>
      </c>
      <c r="I159" s="38"/>
      <c r="J159" s="29">
        <v>15</v>
      </c>
      <c r="K159" s="30">
        <v>9</v>
      </c>
      <c r="L159" s="29">
        <v>19.8</v>
      </c>
      <c r="M159" s="29">
        <v>6.3</v>
      </c>
      <c r="N159" s="30">
        <v>0</v>
      </c>
      <c r="O159" s="28">
        <v>0</v>
      </c>
      <c r="P159" s="28">
        <v>0</v>
      </c>
      <c r="Q159" s="28">
        <v>0</v>
      </c>
      <c r="R159" s="30">
        <v>0</v>
      </c>
    </row>
    <row r="160" spans="1:18" ht="21" customHeight="1">
      <c r="A160" s="37"/>
      <c r="B160" s="37"/>
      <c r="C160" s="37"/>
      <c r="D160" s="37"/>
      <c r="E160" s="16">
        <v>974</v>
      </c>
      <c r="F160" s="31" t="s">
        <v>92</v>
      </c>
      <c r="G160" s="16" t="s">
        <v>91</v>
      </c>
      <c r="H160" s="16">
        <v>611</v>
      </c>
      <c r="I160" s="38"/>
      <c r="J160" s="29">
        <v>141.7</v>
      </c>
      <c r="K160" s="30">
        <v>107.3</v>
      </c>
      <c r="L160" s="29">
        <v>118.4</v>
      </c>
      <c r="M160" s="29">
        <v>114.3</v>
      </c>
      <c r="N160" s="30">
        <v>0</v>
      </c>
      <c r="O160" s="28">
        <v>0</v>
      </c>
      <c r="P160" s="28">
        <v>0</v>
      </c>
      <c r="Q160" s="28">
        <v>0</v>
      </c>
      <c r="R160" s="30">
        <v>0</v>
      </c>
    </row>
    <row r="161" spans="1:18" ht="21" customHeight="1">
      <c r="A161" s="37"/>
      <c r="B161" s="37"/>
      <c r="C161" s="37"/>
      <c r="D161" s="37"/>
      <c r="E161" s="16">
        <v>974</v>
      </c>
      <c r="F161" s="31" t="s">
        <v>93</v>
      </c>
      <c r="G161" s="16" t="s">
        <v>91</v>
      </c>
      <c r="H161" s="16">
        <v>611</v>
      </c>
      <c r="I161" s="38"/>
      <c r="J161" s="29">
        <v>2.8</v>
      </c>
      <c r="K161" s="30">
        <v>2.5</v>
      </c>
      <c r="L161" s="29">
        <v>2.1</v>
      </c>
      <c r="M161" s="29">
        <v>0.1</v>
      </c>
      <c r="N161" s="30">
        <v>0</v>
      </c>
      <c r="O161" s="28">
        <v>0</v>
      </c>
      <c r="P161" s="28">
        <v>0</v>
      </c>
      <c r="Q161" s="28">
        <v>0</v>
      </c>
      <c r="R161" s="30">
        <v>0</v>
      </c>
    </row>
    <row r="162" spans="1:18" ht="21.75" customHeight="1">
      <c r="A162" s="37"/>
      <c r="B162" s="37"/>
      <c r="C162" s="37"/>
      <c r="D162" s="37"/>
      <c r="E162" s="16">
        <v>974</v>
      </c>
      <c r="F162" s="31" t="s">
        <v>93</v>
      </c>
      <c r="G162" s="16" t="s">
        <v>91</v>
      </c>
      <c r="H162" s="16">
        <v>621</v>
      </c>
      <c r="I162" s="38"/>
      <c r="J162" s="29">
        <v>7.2</v>
      </c>
      <c r="K162" s="30">
        <v>4.5</v>
      </c>
      <c r="L162" s="29">
        <v>64.6</v>
      </c>
      <c r="M162" s="29">
        <v>0</v>
      </c>
      <c r="N162" s="30">
        <v>0</v>
      </c>
      <c r="O162" s="28">
        <v>0</v>
      </c>
      <c r="P162" s="28">
        <v>0</v>
      </c>
      <c r="Q162" s="28">
        <v>0</v>
      </c>
      <c r="R162" s="30">
        <v>0</v>
      </c>
    </row>
    <row r="163" spans="1:18" ht="18.75" customHeight="1">
      <c r="A163" s="37" t="s">
        <v>118</v>
      </c>
      <c r="B163" s="37" t="s">
        <v>119</v>
      </c>
      <c r="C163" s="37"/>
      <c r="D163" s="16" t="s">
        <v>18</v>
      </c>
      <c r="E163" s="16" t="s">
        <v>18</v>
      </c>
      <c r="F163" s="16" t="s">
        <v>18</v>
      </c>
      <c r="G163" s="16" t="s">
        <v>18</v>
      </c>
      <c r="H163" s="16" t="s">
        <v>18</v>
      </c>
      <c r="I163" s="27" t="s">
        <v>20</v>
      </c>
      <c r="J163" s="30">
        <f aca="true" t="shared" si="59" ref="J163:R163">SUM(J164:J176)</f>
        <v>1374</v>
      </c>
      <c r="K163" s="30">
        <f t="shared" si="59"/>
        <v>0</v>
      </c>
      <c r="L163" s="29">
        <f t="shared" si="59"/>
        <v>2003.4</v>
      </c>
      <c r="M163" s="29">
        <f t="shared" si="59"/>
        <v>2385.8999999999996</v>
      </c>
      <c r="N163" s="30">
        <f t="shared" si="59"/>
        <v>0</v>
      </c>
      <c r="O163" s="30">
        <f t="shared" si="59"/>
        <v>0</v>
      </c>
      <c r="P163" s="30">
        <f t="shared" si="59"/>
        <v>0</v>
      </c>
      <c r="Q163" s="30">
        <f t="shared" si="59"/>
        <v>0</v>
      </c>
      <c r="R163" s="30">
        <f t="shared" si="59"/>
        <v>0</v>
      </c>
    </row>
    <row r="164" spans="1:18" ht="24.75" customHeight="1">
      <c r="A164" s="37"/>
      <c r="B164" s="37"/>
      <c r="C164" s="37"/>
      <c r="D164" s="36" t="s">
        <v>120</v>
      </c>
      <c r="E164" s="16">
        <v>903</v>
      </c>
      <c r="F164" s="31" t="s">
        <v>86</v>
      </c>
      <c r="G164" s="16" t="s">
        <v>80</v>
      </c>
      <c r="H164" s="16">
        <v>121</v>
      </c>
      <c r="I164" s="38" t="s">
        <v>22</v>
      </c>
      <c r="J164" s="29">
        <v>543.2</v>
      </c>
      <c r="K164" s="30">
        <v>0</v>
      </c>
      <c r="L164" s="29">
        <v>651.6</v>
      </c>
      <c r="M164" s="29">
        <v>852.6</v>
      </c>
      <c r="N164" s="30">
        <v>0</v>
      </c>
      <c r="O164" s="28">
        <v>0</v>
      </c>
      <c r="P164" s="28">
        <v>0</v>
      </c>
      <c r="Q164" s="28">
        <v>0</v>
      </c>
      <c r="R164" s="30">
        <v>0</v>
      </c>
    </row>
    <row r="165" spans="1:18" ht="24.75" customHeight="1">
      <c r="A165" s="37"/>
      <c r="B165" s="37"/>
      <c r="C165" s="37"/>
      <c r="D165" s="36"/>
      <c r="E165" s="16">
        <v>903</v>
      </c>
      <c r="F165" s="31" t="s">
        <v>86</v>
      </c>
      <c r="G165" s="16" t="s">
        <v>80</v>
      </c>
      <c r="H165" s="16">
        <v>129</v>
      </c>
      <c r="I165" s="38" t="s">
        <v>33</v>
      </c>
      <c r="J165" s="30">
        <v>164.1</v>
      </c>
      <c r="K165" s="30">
        <v>0</v>
      </c>
      <c r="L165" s="29">
        <v>196.8</v>
      </c>
      <c r="M165" s="29">
        <v>257.5</v>
      </c>
      <c r="N165" s="30">
        <v>0</v>
      </c>
      <c r="O165" s="28">
        <v>0</v>
      </c>
      <c r="P165" s="28">
        <v>0</v>
      </c>
      <c r="Q165" s="28">
        <v>0</v>
      </c>
      <c r="R165" s="30">
        <v>0</v>
      </c>
    </row>
    <row r="166" spans="1:18" ht="22.5" customHeight="1">
      <c r="A166" s="37"/>
      <c r="B166" s="37"/>
      <c r="C166" s="37"/>
      <c r="D166" s="36"/>
      <c r="E166" s="16">
        <v>903</v>
      </c>
      <c r="F166" s="31" t="s">
        <v>79</v>
      </c>
      <c r="G166" s="16" t="s">
        <v>89</v>
      </c>
      <c r="H166" s="16">
        <v>121</v>
      </c>
      <c r="I166" s="38"/>
      <c r="J166" s="30">
        <v>0</v>
      </c>
      <c r="K166" s="30">
        <v>0</v>
      </c>
      <c r="L166" s="29">
        <v>23.3</v>
      </c>
      <c r="M166" s="29">
        <v>0</v>
      </c>
      <c r="N166" s="30">
        <v>0</v>
      </c>
      <c r="O166" s="28">
        <v>0</v>
      </c>
      <c r="P166" s="28">
        <v>0</v>
      </c>
      <c r="Q166" s="28">
        <v>0</v>
      </c>
      <c r="R166" s="30">
        <v>0</v>
      </c>
    </row>
    <row r="167" spans="1:18" ht="22.5" customHeight="1">
      <c r="A167" s="37"/>
      <c r="B167" s="37"/>
      <c r="C167" s="37"/>
      <c r="D167" s="36"/>
      <c r="E167" s="16">
        <v>903</v>
      </c>
      <c r="F167" s="31" t="s">
        <v>79</v>
      </c>
      <c r="G167" s="16" t="s">
        <v>89</v>
      </c>
      <c r="H167" s="16">
        <v>129</v>
      </c>
      <c r="I167" s="38"/>
      <c r="J167" s="30">
        <v>0</v>
      </c>
      <c r="K167" s="30">
        <v>0</v>
      </c>
      <c r="L167" s="29">
        <v>7.1</v>
      </c>
      <c r="M167" s="29">
        <v>0</v>
      </c>
      <c r="N167" s="30">
        <v>0</v>
      </c>
      <c r="O167" s="28">
        <v>0</v>
      </c>
      <c r="P167" s="28">
        <v>0</v>
      </c>
      <c r="Q167" s="28">
        <v>0</v>
      </c>
      <c r="R167" s="30">
        <v>0</v>
      </c>
    </row>
    <row r="168" spans="1:18" ht="22.5" customHeight="1">
      <c r="A168" s="37"/>
      <c r="B168" s="37"/>
      <c r="C168" s="37"/>
      <c r="D168" s="36"/>
      <c r="E168" s="16">
        <v>974</v>
      </c>
      <c r="F168" s="31" t="s">
        <v>86</v>
      </c>
      <c r="G168" s="16" t="s">
        <v>87</v>
      </c>
      <c r="H168" s="16">
        <v>121</v>
      </c>
      <c r="I168" s="38"/>
      <c r="J168" s="29">
        <v>24</v>
      </c>
      <c r="K168" s="30">
        <v>0</v>
      </c>
      <c r="L168" s="29">
        <v>0</v>
      </c>
      <c r="M168" s="29">
        <v>0</v>
      </c>
      <c r="N168" s="30">
        <v>0</v>
      </c>
      <c r="O168" s="28">
        <v>0</v>
      </c>
      <c r="P168" s="28">
        <v>0</v>
      </c>
      <c r="Q168" s="28">
        <v>0</v>
      </c>
      <c r="R168" s="30">
        <v>0</v>
      </c>
    </row>
    <row r="169" spans="1:18" ht="22.5" customHeight="1">
      <c r="A169" s="37"/>
      <c r="B169" s="37"/>
      <c r="C169" s="37"/>
      <c r="D169" s="36"/>
      <c r="E169" s="16">
        <v>974</v>
      </c>
      <c r="F169" s="31" t="s">
        <v>86</v>
      </c>
      <c r="G169" s="16" t="s">
        <v>87</v>
      </c>
      <c r="H169" s="16">
        <v>129</v>
      </c>
      <c r="I169" s="38"/>
      <c r="J169" s="29">
        <v>7.3</v>
      </c>
      <c r="K169" s="30">
        <v>0</v>
      </c>
      <c r="L169" s="29">
        <v>0</v>
      </c>
      <c r="M169" s="29">
        <v>0</v>
      </c>
      <c r="N169" s="30">
        <v>0</v>
      </c>
      <c r="O169" s="28">
        <v>0</v>
      </c>
      <c r="P169" s="28">
        <v>0</v>
      </c>
      <c r="Q169" s="28">
        <v>0</v>
      </c>
      <c r="R169" s="30">
        <v>0</v>
      </c>
    </row>
    <row r="170" spans="1:18" ht="22.5" customHeight="1">
      <c r="A170" s="37"/>
      <c r="B170" s="37"/>
      <c r="C170" s="37"/>
      <c r="D170" s="36"/>
      <c r="E170" s="16">
        <v>974</v>
      </c>
      <c r="F170" s="31" t="s">
        <v>88</v>
      </c>
      <c r="G170" s="16" t="s">
        <v>89</v>
      </c>
      <c r="H170" s="16">
        <v>121</v>
      </c>
      <c r="I170" s="38"/>
      <c r="J170" s="30">
        <v>0</v>
      </c>
      <c r="K170" s="30">
        <v>0</v>
      </c>
      <c r="L170" s="30">
        <v>0</v>
      </c>
      <c r="M170" s="29">
        <v>45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</row>
    <row r="171" spans="1:18" ht="22.5" customHeight="1">
      <c r="A171" s="37"/>
      <c r="B171" s="37"/>
      <c r="C171" s="37"/>
      <c r="D171" s="36"/>
      <c r="E171" s="16">
        <v>974</v>
      </c>
      <c r="F171" s="31" t="s">
        <v>88</v>
      </c>
      <c r="G171" s="16" t="s">
        <v>89</v>
      </c>
      <c r="H171" s="16">
        <v>129</v>
      </c>
      <c r="I171" s="38"/>
      <c r="J171" s="30">
        <v>0</v>
      </c>
      <c r="K171" s="30">
        <v>0</v>
      </c>
      <c r="L171" s="30">
        <v>0</v>
      </c>
      <c r="M171" s="29">
        <v>13.6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</row>
    <row r="172" spans="1:18" ht="23.25" customHeight="1">
      <c r="A172" s="37"/>
      <c r="B172" s="37"/>
      <c r="C172" s="37"/>
      <c r="D172" s="36"/>
      <c r="E172" s="16">
        <v>992</v>
      </c>
      <c r="F172" s="31" t="s">
        <v>79</v>
      </c>
      <c r="G172" s="16" t="s">
        <v>80</v>
      </c>
      <c r="H172" s="16">
        <v>121</v>
      </c>
      <c r="I172" s="38"/>
      <c r="J172" s="30">
        <v>109</v>
      </c>
      <c r="K172" s="30">
        <v>0</v>
      </c>
      <c r="L172" s="29">
        <v>157.1</v>
      </c>
      <c r="M172" s="29">
        <v>201.8</v>
      </c>
      <c r="N172" s="30">
        <v>0</v>
      </c>
      <c r="O172" s="28">
        <v>0</v>
      </c>
      <c r="P172" s="28">
        <v>0</v>
      </c>
      <c r="Q172" s="28">
        <v>0</v>
      </c>
      <c r="R172" s="30">
        <v>0</v>
      </c>
    </row>
    <row r="173" spans="1:18" ht="23.25" customHeight="1">
      <c r="A173" s="37"/>
      <c r="B173" s="37"/>
      <c r="C173" s="37"/>
      <c r="D173" s="36"/>
      <c r="E173" s="16">
        <v>992</v>
      </c>
      <c r="F173" s="31" t="s">
        <v>79</v>
      </c>
      <c r="G173" s="16" t="s">
        <v>80</v>
      </c>
      <c r="H173" s="16">
        <v>129</v>
      </c>
      <c r="I173" s="38"/>
      <c r="J173" s="30">
        <v>32.9</v>
      </c>
      <c r="K173" s="30">
        <v>0</v>
      </c>
      <c r="L173" s="29">
        <v>47.5</v>
      </c>
      <c r="M173" s="29">
        <v>61</v>
      </c>
      <c r="N173" s="30">
        <v>0</v>
      </c>
      <c r="O173" s="28">
        <v>0</v>
      </c>
      <c r="P173" s="28">
        <v>0</v>
      </c>
      <c r="Q173" s="28">
        <v>0</v>
      </c>
      <c r="R173" s="30">
        <v>0</v>
      </c>
    </row>
    <row r="174" spans="1:18" ht="23.25" customHeight="1">
      <c r="A174" s="37"/>
      <c r="B174" s="37"/>
      <c r="C174" s="37"/>
      <c r="D174" s="36"/>
      <c r="E174" s="16">
        <v>992</v>
      </c>
      <c r="F174" s="31" t="s">
        <v>81</v>
      </c>
      <c r="G174" s="16" t="s">
        <v>80</v>
      </c>
      <c r="H174" s="16">
        <v>540</v>
      </c>
      <c r="I174" s="38"/>
      <c r="J174" s="30">
        <v>493.5</v>
      </c>
      <c r="K174" s="30">
        <v>0</v>
      </c>
      <c r="L174" s="29">
        <v>920</v>
      </c>
      <c r="M174" s="29">
        <v>954.4</v>
      </c>
      <c r="N174" s="30">
        <v>0</v>
      </c>
      <c r="O174" s="28">
        <v>0</v>
      </c>
      <c r="P174" s="28">
        <v>0</v>
      </c>
      <c r="Q174" s="28">
        <v>0</v>
      </c>
      <c r="R174" s="30">
        <v>0</v>
      </c>
    </row>
    <row r="175" spans="1:18" ht="23.25" customHeight="1">
      <c r="A175" s="37"/>
      <c r="B175" s="37"/>
      <c r="C175" s="37"/>
      <c r="D175" s="36"/>
      <c r="E175" s="16" t="s">
        <v>18</v>
      </c>
      <c r="F175" s="16" t="s">
        <v>18</v>
      </c>
      <c r="G175" s="16" t="s">
        <v>18</v>
      </c>
      <c r="H175" s="16" t="s">
        <v>18</v>
      </c>
      <c r="I175" s="34" t="s">
        <v>33</v>
      </c>
      <c r="J175" s="30">
        <v>0</v>
      </c>
      <c r="K175" s="30">
        <v>0</v>
      </c>
      <c r="L175" s="29">
        <v>0</v>
      </c>
      <c r="M175" s="29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</row>
    <row r="176" spans="1:18" ht="34.5" customHeight="1">
      <c r="A176" s="37"/>
      <c r="B176" s="37"/>
      <c r="C176" s="37"/>
      <c r="D176" s="36"/>
      <c r="E176" s="16" t="s">
        <v>18</v>
      </c>
      <c r="F176" s="16" t="s">
        <v>18</v>
      </c>
      <c r="G176" s="16" t="s">
        <v>18</v>
      </c>
      <c r="H176" s="16" t="s">
        <v>18</v>
      </c>
      <c r="I176" s="34" t="s">
        <v>53</v>
      </c>
      <c r="J176" s="30">
        <v>0</v>
      </c>
      <c r="K176" s="30">
        <v>0</v>
      </c>
      <c r="L176" s="29">
        <v>0</v>
      </c>
      <c r="M176" s="29">
        <v>0</v>
      </c>
      <c r="N176" s="30">
        <v>0</v>
      </c>
      <c r="O176" s="28">
        <v>0</v>
      </c>
      <c r="P176" s="28">
        <v>0</v>
      </c>
      <c r="Q176" s="28">
        <v>0</v>
      </c>
      <c r="R176" s="30">
        <v>0</v>
      </c>
    </row>
    <row r="177" spans="1:18" ht="13.5" customHeight="1">
      <c r="A177" s="37" t="s">
        <v>121</v>
      </c>
      <c r="B177" s="37" t="s">
        <v>122</v>
      </c>
      <c r="C177" s="45"/>
      <c r="D177" s="36" t="s">
        <v>123</v>
      </c>
      <c r="E177" s="16" t="s">
        <v>18</v>
      </c>
      <c r="F177" s="16" t="s">
        <v>18</v>
      </c>
      <c r="G177" s="16" t="s">
        <v>18</v>
      </c>
      <c r="H177" s="16" t="s">
        <v>18</v>
      </c>
      <c r="I177" s="27" t="s">
        <v>20</v>
      </c>
      <c r="J177" s="29">
        <f aca="true" t="shared" si="60" ref="J177:R177">SUM(J178:J180)</f>
        <v>0</v>
      </c>
      <c r="K177" s="29">
        <f t="shared" si="60"/>
        <v>2793</v>
      </c>
      <c r="L177" s="29">
        <f t="shared" si="60"/>
        <v>0</v>
      </c>
      <c r="M177" s="29">
        <f t="shared" si="60"/>
        <v>17562.8</v>
      </c>
      <c r="N177" s="29">
        <f t="shared" si="60"/>
        <v>1000</v>
      </c>
      <c r="O177" s="29">
        <f t="shared" si="60"/>
        <v>1000</v>
      </c>
      <c r="P177" s="29">
        <f t="shared" si="60"/>
        <v>1000</v>
      </c>
      <c r="Q177" s="29">
        <f t="shared" si="60"/>
        <v>18675</v>
      </c>
      <c r="R177" s="29">
        <f t="shared" si="60"/>
        <v>18675</v>
      </c>
    </row>
    <row r="178" spans="1:18" ht="24" customHeight="1">
      <c r="A178" s="37"/>
      <c r="B178" s="37"/>
      <c r="C178" s="37"/>
      <c r="D178" s="36" t="s">
        <v>124</v>
      </c>
      <c r="E178" s="16" t="s">
        <v>18</v>
      </c>
      <c r="F178" s="16" t="s">
        <v>18</v>
      </c>
      <c r="G178" s="16" t="s">
        <v>18</v>
      </c>
      <c r="H178" s="16" t="s">
        <v>18</v>
      </c>
      <c r="I178" s="27" t="s">
        <v>22</v>
      </c>
      <c r="J178" s="29">
        <v>0</v>
      </c>
      <c r="K178" s="30">
        <v>0</v>
      </c>
      <c r="L178" s="29">
        <v>0</v>
      </c>
      <c r="M178" s="29">
        <v>0</v>
      </c>
      <c r="N178" s="30">
        <v>0</v>
      </c>
      <c r="O178" s="28">
        <v>0</v>
      </c>
      <c r="P178" s="28">
        <v>0</v>
      </c>
      <c r="Q178" s="28">
        <v>0</v>
      </c>
      <c r="R178" s="30">
        <v>0</v>
      </c>
    </row>
    <row r="179" spans="1:18" ht="24" customHeight="1">
      <c r="A179" s="37"/>
      <c r="B179" s="37"/>
      <c r="C179" s="37"/>
      <c r="D179" s="36"/>
      <c r="E179" s="16">
        <v>903</v>
      </c>
      <c r="F179" s="31" t="s">
        <v>95</v>
      </c>
      <c r="G179" s="16" t="s">
        <v>85</v>
      </c>
      <c r="H179" s="16">
        <v>611</v>
      </c>
      <c r="I179" s="34" t="s">
        <v>33</v>
      </c>
      <c r="J179" s="29">
        <v>0</v>
      </c>
      <c r="K179" s="30">
        <v>2793</v>
      </c>
      <c r="L179" s="29">
        <v>0</v>
      </c>
      <c r="M179" s="29">
        <v>0</v>
      </c>
      <c r="N179" s="30">
        <v>0</v>
      </c>
      <c r="O179" s="28">
        <v>0</v>
      </c>
      <c r="P179" s="28">
        <v>0</v>
      </c>
      <c r="Q179" s="28">
        <v>0</v>
      </c>
      <c r="R179" s="30">
        <v>0</v>
      </c>
    </row>
    <row r="180" spans="1:18" ht="34.5" customHeight="1">
      <c r="A180" s="37"/>
      <c r="B180" s="37"/>
      <c r="C180" s="37"/>
      <c r="D180" s="36"/>
      <c r="E180" s="16">
        <v>992</v>
      </c>
      <c r="F180" s="31" t="s">
        <v>81</v>
      </c>
      <c r="G180" s="16" t="s">
        <v>85</v>
      </c>
      <c r="H180" s="16">
        <v>540</v>
      </c>
      <c r="I180" s="34" t="s">
        <v>53</v>
      </c>
      <c r="J180" s="29">
        <v>0</v>
      </c>
      <c r="K180" s="30">
        <v>0</v>
      </c>
      <c r="L180" s="29">
        <v>0</v>
      </c>
      <c r="M180" s="29">
        <v>17562.8</v>
      </c>
      <c r="N180" s="30">
        <v>1000</v>
      </c>
      <c r="O180" s="30">
        <v>1000</v>
      </c>
      <c r="P180" s="30">
        <v>1000</v>
      </c>
      <c r="Q180" s="28">
        <v>18675</v>
      </c>
      <c r="R180" s="30">
        <v>18675</v>
      </c>
    </row>
    <row r="181" spans="1:18" ht="30.75" customHeight="1">
      <c r="A181" s="37" t="s">
        <v>125</v>
      </c>
      <c r="B181" s="37" t="s">
        <v>159</v>
      </c>
      <c r="C181" s="45"/>
      <c r="D181" s="36" t="s">
        <v>123</v>
      </c>
      <c r="E181" s="16" t="s">
        <v>18</v>
      </c>
      <c r="F181" s="16" t="s">
        <v>18</v>
      </c>
      <c r="G181" s="16" t="s">
        <v>18</v>
      </c>
      <c r="H181" s="16" t="s">
        <v>18</v>
      </c>
      <c r="I181" s="27" t="s">
        <v>20</v>
      </c>
      <c r="J181" s="29">
        <f aca="true" t="shared" si="61" ref="J181:R181">SUM(J182:J184)</f>
        <v>0</v>
      </c>
      <c r="K181" s="29">
        <f t="shared" si="61"/>
        <v>0</v>
      </c>
      <c r="L181" s="29">
        <f t="shared" si="61"/>
        <v>0</v>
      </c>
      <c r="M181" s="29">
        <f t="shared" si="61"/>
        <v>99</v>
      </c>
      <c r="N181" s="29">
        <f t="shared" si="61"/>
        <v>0</v>
      </c>
      <c r="O181" s="29">
        <f t="shared" si="61"/>
        <v>0</v>
      </c>
      <c r="P181" s="29">
        <f t="shared" si="61"/>
        <v>0</v>
      </c>
      <c r="Q181" s="29">
        <f t="shared" si="61"/>
        <v>0</v>
      </c>
      <c r="R181" s="29">
        <f t="shared" si="61"/>
        <v>0</v>
      </c>
    </row>
    <row r="182" spans="1:18" ht="30.75" customHeight="1">
      <c r="A182" s="37"/>
      <c r="B182" s="37"/>
      <c r="C182" s="37"/>
      <c r="D182" s="36" t="s">
        <v>124</v>
      </c>
      <c r="E182" s="16" t="s">
        <v>18</v>
      </c>
      <c r="F182" s="16" t="s">
        <v>18</v>
      </c>
      <c r="G182" s="16" t="s">
        <v>18</v>
      </c>
      <c r="H182" s="16" t="s">
        <v>18</v>
      </c>
      <c r="I182" s="27" t="s">
        <v>22</v>
      </c>
      <c r="J182" s="29">
        <v>0</v>
      </c>
      <c r="K182" s="30">
        <v>0</v>
      </c>
      <c r="L182" s="29">
        <v>0</v>
      </c>
      <c r="M182" s="29">
        <v>0</v>
      </c>
      <c r="N182" s="30">
        <v>0</v>
      </c>
      <c r="O182" s="28">
        <v>0</v>
      </c>
      <c r="P182" s="28">
        <v>0</v>
      </c>
      <c r="Q182" s="28">
        <v>0</v>
      </c>
      <c r="R182" s="30">
        <v>0</v>
      </c>
    </row>
    <row r="183" spans="1:18" ht="30.75" customHeight="1">
      <c r="A183" s="37"/>
      <c r="B183" s="37"/>
      <c r="C183" s="37"/>
      <c r="D183" s="36"/>
      <c r="E183" s="16" t="s">
        <v>18</v>
      </c>
      <c r="F183" s="16" t="s">
        <v>18</v>
      </c>
      <c r="G183" s="16" t="s">
        <v>18</v>
      </c>
      <c r="H183" s="16" t="s">
        <v>18</v>
      </c>
      <c r="I183" s="34" t="s">
        <v>33</v>
      </c>
      <c r="J183" s="29">
        <v>0</v>
      </c>
      <c r="K183" s="30">
        <v>0</v>
      </c>
      <c r="L183" s="29">
        <v>0</v>
      </c>
      <c r="M183" s="29">
        <v>0</v>
      </c>
      <c r="N183" s="30">
        <v>0</v>
      </c>
      <c r="O183" s="28">
        <v>0</v>
      </c>
      <c r="P183" s="28">
        <v>0</v>
      </c>
      <c r="Q183" s="28">
        <v>0</v>
      </c>
      <c r="R183" s="30">
        <v>0</v>
      </c>
    </row>
    <row r="184" spans="1:18" ht="36" customHeight="1">
      <c r="A184" s="37"/>
      <c r="B184" s="37"/>
      <c r="C184" s="37"/>
      <c r="D184" s="36"/>
      <c r="E184" s="16">
        <v>903</v>
      </c>
      <c r="F184" s="31" t="s">
        <v>97</v>
      </c>
      <c r="G184" s="16" t="s">
        <v>98</v>
      </c>
      <c r="H184" s="16">
        <v>244</v>
      </c>
      <c r="I184" s="34" t="s">
        <v>53</v>
      </c>
      <c r="J184" s="29">
        <v>0</v>
      </c>
      <c r="K184" s="30">
        <v>0</v>
      </c>
      <c r="L184" s="29">
        <v>0</v>
      </c>
      <c r="M184" s="29">
        <v>99</v>
      </c>
      <c r="N184" s="30">
        <v>0</v>
      </c>
      <c r="O184" s="28">
        <v>0</v>
      </c>
      <c r="P184" s="28">
        <v>0</v>
      </c>
      <c r="Q184" s="28">
        <v>0</v>
      </c>
      <c r="R184" s="30">
        <v>0</v>
      </c>
    </row>
    <row r="185" spans="1:18" ht="14.25" customHeight="1">
      <c r="A185" s="36" t="s">
        <v>160</v>
      </c>
      <c r="B185" s="35" t="s">
        <v>161</v>
      </c>
      <c r="C185" s="36"/>
      <c r="D185" s="36" t="s">
        <v>120</v>
      </c>
      <c r="E185" s="16" t="s">
        <v>18</v>
      </c>
      <c r="F185" s="16" t="s">
        <v>18</v>
      </c>
      <c r="G185" s="16" t="s">
        <v>18</v>
      </c>
      <c r="H185" s="16" t="s">
        <v>18</v>
      </c>
      <c r="I185" s="27" t="s">
        <v>20</v>
      </c>
      <c r="J185" s="29">
        <f>SUM(J186:J196)</f>
        <v>0</v>
      </c>
      <c r="K185" s="29">
        <f aca="true" t="shared" si="62" ref="K185:R185">SUM(K186:K196)</f>
        <v>0</v>
      </c>
      <c r="L185" s="29">
        <f t="shared" si="62"/>
        <v>0</v>
      </c>
      <c r="M185" s="29">
        <f t="shared" si="62"/>
        <v>2916.2000000000003</v>
      </c>
      <c r="N185" s="29">
        <f t="shared" si="62"/>
        <v>0</v>
      </c>
      <c r="O185" s="29">
        <f t="shared" si="62"/>
        <v>0</v>
      </c>
      <c r="P185" s="29">
        <f t="shared" si="62"/>
        <v>0</v>
      </c>
      <c r="Q185" s="29">
        <f t="shared" si="62"/>
        <v>0</v>
      </c>
      <c r="R185" s="29">
        <f t="shared" si="62"/>
        <v>0</v>
      </c>
    </row>
    <row r="186" spans="1:18" ht="23.25" customHeight="1">
      <c r="A186" s="36"/>
      <c r="B186" s="35"/>
      <c r="C186" s="36"/>
      <c r="D186" s="36"/>
      <c r="E186" s="16" t="s">
        <v>18</v>
      </c>
      <c r="F186" s="16" t="s">
        <v>18</v>
      </c>
      <c r="G186" s="16" t="s">
        <v>18</v>
      </c>
      <c r="H186" s="16" t="s">
        <v>18</v>
      </c>
      <c r="I186" s="27" t="s">
        <v>22</v>
      </c>
      <c r="J186" s="29">
        <v>0</v>
      </c>
      <c r="K186" s="30">
        <v>0</v>
      </c>
      <c r="L186" s="29">
        <v>0</v>
      </c>
      <c r="M186" s="29">
        <v>0</v>
      </c>
      <c r="N186" s="30">
        <v>0</v>
      </c>
      <c r="O186" s="28">
        <v>0</v>
      </c>
      <c r="P186" s="28">
        <v>0</v>
      </c>
      <c r="Q186" s="28">
        <v>0</v>
      </c>
      <c r="R186" s="30">
        <v>0</v>
      </c>
    </row>
    <row r="187" spans="1:18" ht="12.75" customHeight="1">
      <c r="A187" s="36"/>
      <c r="B187" s="35"/>
      <c r="C187" s="36"/>
      <c r="D187" s="36"/>
      <c r="E187" s="16">
        <v>903</v>
      </c>
      <c r="F187" s="31" t="s">
        <v>97</v>
      </c>
      <c r="G187" s="16" t="s">
        <v>162</v>
      </c>
      <c r="H187" s="16">
        <v>111</v>
      </c>
      <c r="I187" s="38" t="s">
        <v>33</v>
      </c>
      <c r="J187" s="29">
        <v>0</v>
      </c>
      <c r="K187" s="30">
        <v>0</v>
      </c>
      <c r="L187" s="29">
        <v>0</v>
      </c>
      <c r="M187" s="29">
        <v>133.9</v>
      </c>
      <c r="N187" s="30">
        <v>0</v>
      </c>
      <c r="O187" s="28">
        <v>0</v>
      </c>
      <c r="P187" s="28">
        <v>0</v>
      </c>
      <c r="Q187" s="28">
        <v>0</v>
      </c>
      <c r="R187" s="30">
        <v>0</v>
      </c>
    </row>
    <row r="188" spans="1:18" ht="12.75" customHeight="1">
      <c r="A188" s="36"/>
      <c r="B188" s="35"/>
      <c r="C188" s="36"/>
      <c r="D188" s="36"/>
      <c r="E188" s="16">
        <v>903</v>
      </c>
      <c r="F188" s="31" t="s">
        <v>97</v>
      </c>
      <c r="G188" s="16" t="s">
        <v>162</v>
      </c>
      <c r="H188" s="16">
        <v>119</v>
      </c>
      <c r="I188" s="38"/>
      <c r="J188" s="29">
        <v>0</v>
      </c>
      <c r="K188" s="30">
        <v>0</v>
      </c>
      <c r="L188" s="29">
        <v>0</v>
      </c>
      <c r="M188" s="29">
        <v>40.4</v>
      </c>
      <c r="N188" s="30">
        <v>0</v>
      </c>
      <c r="O188" s="28">
        <v>0</v>
      </c>
      <c r="P188" s="28">
        <v>0</v>
      </c>
      <c r="Q188" s="28">
        <v>0</v>
      </c>
      <c r="R188" s="30">
        <v>0</v>
      </c>
    </row>
    <row r="189" spans="1:18" ht="12.75" customHeight="1">
      <c r="A189" s="36"/>
      <c r="B189" s="35"/>
      <c r="C189" s="36"/>
      <c r="D189" s="36"/>
      <c r="E189" s="16">
        <v>903</v>
      </c>
      <c r="F189" s="31" t="s">
        <v>163</v>
      </c>
      <c r="G189" s="16" t="s">
        <v>162</v>
      </c>
      <c r="H189" s="16">
        <v>111</v>
      </c>
      <c r="I189" s="38"/>
      <c r="J189" s="29">
        <v>0</v>
      </c>
      <c r="K189" s="30">
        <v>0</v>
      </c>
      <c r="L189" s="29">
        <v>0</v>
      </c>
      <c r="M189" s="29">
        <v>147.1</v>
      </c>
      <c r="N189" s="30">
        <v>0</v>
      </c>
      <c r="O189" s="28">
        <v>0</v>
      </c>
      <c r="P189" s="28">
        <v>0</v>
      </c>
      <c r="Q189" s="28">
        <v>0</v>
      </c>
      <c r="R189" s="30">
        <v>0</v>
      </c>
    </row>
    <row r="190" spans="1:18" ht="12.75" customHeight="1">
      <c r="A190" s="36"/>
      <c r="B190" s="35"/>
      <c r="C190" s="36"/>
      <c r="D190" s="36"/>
      <c r="E190" s="16">
        <v>903</v>
      </c>
      <c r="F190" s="31" t="s">
        <v>163</v>
      </c>
      <c r="G190" s="16" t="s">
        <v>162</v>
      </c>
      <c r="H190" s="16">
        <v>119</v>
      </c>
      <c r="I190" s="38"/>
      <c r="J190" s="29">
        <v>0</v>
      </c>
      <c r="K190" s="30">
        <v>0</v>
      </c>
      <c r="L190" s="29">
        <v>0</v>
      </c>
      <c r="M190" s="29">
        <v>44.4</v>
      </c>
      <c r="N190" s="30">
        <v>0</v>
      </c>
      <c r="O190" s="28">
        <v>0</v>
      </c>
      <c r="P190" s="28">
        <v>0</v>
      </c>
      <c r="Q190" s="28">
        <v>0</v>
      </c>
      <c r="R190" s="30">
        <v>0</v>
      </c>
    </row>
    <row r="191" spans="1:18" ht="12.75" customHeight="1">
      <c r="A191" s="36"/>
      <c r="B191" s="35"/>
      <c r="C191" s="36"/>
      <c r="D191" s="36"/>
      <c r="E191" s="16">
        <v>903</v>
      </c>
      <c r="F191" s="31" t="s">
        <v>95</v>
      </c>
      <c r="G191" s="16" t="s">
        <v>162</v>
      </c>
      <c r="H191" s="16">
        <v>611</v>
      </c>
      <c r="I191" s="38"/>
      <c r="J191" s="29">
        <v>0</v>
      </c>
      <c r="K191" s="30">
        <v>0</v>
      </c>
      <c r="L191" s="29">
        <v>0</v>
      </c>
      <c r="M191" s="29">
        <v>325.5</v>
      </c>
      <c r="N191" s="30">
        <v>0</v>
      </c>
      <c r="O191" s="28">
        <v>0</v>
      </c>
      <c r="P191" s="28">
        <v>0</v>
      </c>
      <c r="Q191" s="28">
        <v>0</v>
      </c>
      <c r="R191" s="30">
        <v>0</v>
      </c>
    </row>
    <row r="192" spans="1:18" ht="12.75" customHeight="1">
      <c r="A192" s="36"/>
      <c r="B192" s="35"/>
      <c r="C192" s="36"/>
      <c r="D192" s="36"/>
      <c r="E192" s="16">
        <v>903</v>
      </c>
      <c r="F192" s="31" t="s">
        <v>95</v>
      </c>
      <c r="G192" s="16" t="s">
        <v>162</v>
      </c>
      <c r="H192" s="16">
        <v>621</v>
      </c>
      <c r="I192" s="38"/>
      <c r="J192" s="29">
        <v>0</v>
      </c>
      <c r="K192" s="30">
        <v>0</v>
      </c>
      <c r="L192" s="29">
        <v>0</v>
      </c>
      <c r="M192" s="29">
        <v>1627.5</v>
      </c>
      <c r="N192" s="30">
        <v>0</v>
      </c>
      <c r="O192" s="28">
        <v>0</v>
      </c>
      <c r="P192" s="28">
        <v>0</v>
      </c>
      <c r="Q192" s="28">
        <v>0</v>
      </c>
      <c r="R192" s="30">
        <v>0</v>
      </c>
    </row>
    <row r="193" spans="1:18" ht="12.75" customHeight="1">
      <c r="A193" s="36"/>
      <c r="B193" s="35"/>
      <c r="C193" s="36"/>
      <c r="D193" s="36"/>
      <c r="E193" s="16">
        <v>974</v>
      </c>
      <c r="F193" s="31" t="s">
        <v>88</v>
      </c>
      <c r="G193" s="16" t="s">
        <v>162</v>
      </c>
      <c r="H193" s="16">
        <v>111</v>
      </c>
      <c r="I193" s="38"/>
      <c r="J193" s="29">
        <v>0</v>
      </c>
      <c r="K193" s="30">
        <v>0</v>
      </c>
      <c r="L193" s="29">
        <v>0</v>
      </c>
      <c r="M193" s="29">
        <v>4.2</v>
      </c>
      <c r="N193" s="30">
        <v>0</v>
      </c>
      <c r="O193" s="28">
        <v>0</v>
      </c>
      <c r="P193" s="28">
        <v>0</v>
      </c>
      <c r="Q193" s="28">
        <v>0</v>
      </c>
      <c r="R193" s="30">
        <v>0</v>
      </c>
    </row>
    <row r="194" spans="1:18" ht="12.75" customHeight="1">
      <c r="A194" s="36"/>
      <c r="B194" s="35"/>
      <c r="C194" s="36"/>
      <c r="D194" s="36"/>
      <c r="E194" s="16">
        <v>974</v>
      </c>
      <c r="F194" s="31" t="s">
        <v>88</v>
      </c>
      <c r="G194" s="16" t="s">
        <v>162</v>
      </c>
      <c r="H194" s="16">
        <v>119</v>
      </c>
      <c r="I194" s="38"/>
      <c r="J194" s="29">
        <v>0</v>
      </c>
      <c r="K194" s="30">
        <v>0</v>
      </c>
      <c r="L194" s="29">
        <v>0</v>
      </c>
      <c r="M194" s="29">
        <v>1.3</v>
      </c>
      <c r="N194" s="30">
        <v>0</v>
      </c>
      <c r="O194" s="28">
        <v>0</v>
      </c>
      <c r="P194" s="28">
        <v>0</v>
      </c>
      <c r="Q194" s="28">
        <v>0</v>
      </c>
      <c r="R194" s="30">
        <v>0</v>
      </c>
    </row>
    <row r="195" spans="1:18" ht="12.75" customHeight="1">
      <c r="A195" s="36"/>
      <c r="B195" s="35"/>
      <c r="C195" s="36"/>
      <c r="D195" s="36"/>
      <c r="E195" s="16">
        <v>992</v>
      </c>
      <c r="F195" s="31" t="s">
        <v>81</v>
      </c>
      <c r="G195" s="16" t="s">
        <v>162</v>
      </c>
      <c r="H195" s="16">
        <v>540</v>
      </c>
      <c r="I195" s="38"/>
      <c r="J195" s="29">
        <v>0</v>
      </c>
      <c r="K195" s="30">
        <v>0</v>
      </c>
      <c r="L195" s="29">
        <v>0</v>
      </c>
      <c r="M195" s="29">
        <v>591.9</v>
      </c>
      <c r="N195" s="30">
        <v>0</v>
      </c>
      <c r="O195" s="28">
        <v>0</v>
      </c>
      <c r="P195" s="28">
        <v>0</v>
      </c>
      <c r="Q195" s="28">
        <v>0</v>
      </c>
      <c r="R195" s="30">
        <v>0</v>
      </c>
    </row>
    <row r="196" spans="1:18" ht="36" customHeight="1">
      <c r="A196" s="36"/>
      <c r="B196" s="35"/>
      <c r="C196" s="36"/>
      <c r="D196" s="36"/>
      <c r="E196" s="16" t="s">
        <v>18</v>
      </c>
      <c r="F196" s="16" t="s">
        <v>18</v>
      </c>
      <c r="G196" s="16" t="s">
        <v>18</v>
      </c>
      <c r="H196" s="16" t="s">
        <v>18</v>
      </c>
      <c r="I196" s="34" t="s">
        <v>53</v>
      </c>
      <c r="J196" s="29">
        <v>0</v>
      </c>
      <c r="K196" s="30">
        <v>0</v>
      </c>
      <c r="L196" s="29">
        <v>0</v>
      </c>
      <c r="M196" s="29">
        <v>0</v>
      </c>
      <c r="N196" s="30">
        <v>0</v>
      </c>
      <c r="O196" s="28">
        <v>0</v>
      </c>
      <c r="P196" s="28">
        <v>0</v>
      </c>
      <c r="Q196" s="28">
        <v>0</v>
      </c>
      <c r="R196" s="30">
        <v>0</v>
      </c>
    </row>
    <row r="197" spans="1:18" ht="14.25" customHeight="1">
      <c r="A197" s="47" t="s">
        <v>164</v>
      </c>
      <c r="B197" s="35" t="s">
        <v>165</v>
      </c>
      <c r="C197" s="36"/>
      <c r="D197" s="36" t="s">
        <v>117</v>
      </c>
      <c r="E197" s="16" t="s">
        <v>18</v>
      </c>
      <c r="F197" s="16" t="s">
        <v>18</v>
      </c>
      <c r="G197" s="16" t="s">
        <v>18</v>
      </c>
      <c r="H197" s="16" t="s">
        <v>18</v>
      </c>
      <c r="I197" s="27" t="s">
        <v>20</v>
      </c>
      <c r="J197" s="29">
        <f aca="true" t="shared" si="63" ref="J197:R197">SUM(J198:J202)</f>
        <v>0</v>
      </c>
      <c r="K197" s="29">
        <f t="shared" si="63"/>
        <v>0</v>
      </c>
      <c r="L197" s="29">
        <f t="shared" si="63"/>
        <v>0</v>
      </c>
      <c r="M197" s="29">
        <f t="shared" si="63"/>
        <v>1244.2</v>
      </c>
      <c r="N197" s="29">
        <f t="shared" si="63"/>
        <v>0</v>
      </c>
      <c r="O197" s="29">
        <f t="shared" si="63"/>
        <v>0</v>
      </c>
      <c r="P197" s="29">
        <f t="shared" si="63"/>
        <v>0</v>
      </c>
      <c r="Q197" s="29">
        <f t="shared" si="63"/>
        <v>0</v>
      </c>
      <c r="R197" s="29">
        <f t="shared" si="63"/>
        <v>0</v>
      </c>
    </row>
    <row r="198" spans="1:18" ht="23.25" customHeight="1">
      <c r="A198" s="48"/>
      <c r="B198" s="35"/>
      <c r="C198" s="36"/>
      <c r="D198" s="37"/>
      <c r="E198" s="16" t="s">
        <v>18</v>
      </c>
      <c r="F198" s="16" t="s">
        <v>18</v>
      </c>
      <c r="G198" s="16" t="s">
        <v>18</v>
      </c>
      <c r="H198" s="16" t="s">
        <v>18</v>
      </c>
      <c r="I198" s="27" t="s">
        <v>22</v>
      </c>
      <c r="J198" s="29">
        <v>0</v>
      </c>
      <c r="K198" s="30">
        <v>0</v>
      </c>
      <c r="L198" s="29">
        <v>0</v>
      </c>
      <c r="M198" s="29">
        <v>0</v>
      </c>
      <c r="N198" s="30">
        <v>0</v>
      </c>
      <c r="O198" s="28">
        <v>0</v>
      </c>
      <c r="P198" s="28">
        <v>0</v>
      </c>
      <c r="Q198" s="28">
        <v>0</v>
      </c>
      <c r="R198" s="30">
        <v>0</v>
      </c>
    </row>
    <row r="199" spans="1:18" ht="17.25" customHeight="1">
      <c r="A199" s="48"/>
      <c r="B199" s="35"/>
      <c r="C199" s="36"/>
      <c r="D199" s="37"/>
      <c r="E199" s="16">
        <v>903</v>
      </c>
      <c r="F199" s="31" t="s">
        <v>95</v>
      </c>
      <c r="G199" s="16" t="s">
        <v>166</v>
      </c>
      <c r="H199" s="16">
        <v>611</v>
      </c>
      <c r="I199" s="38" t="s">
        <v>33</v>
      </c>
      <c r="J199" s="29">
        <v>0</v>
      </c>
      <c r="K199" s="30">
        <v>0</v>
      </c>
      <c r="L199" s="29">
        <v>0</v>
      </c>
      <c r="M199" s="29">
        <v>630</v>
      </c>
      <c r="N199" s="30">
        <v>0</v>
      </c>
      <c r="O199" s="28">
        <v>0</v>
      </c>
      <c r="P199" s="28">
        <v>0</v>
      </c>
      <c r="Q199" s="28">
        <v>0</v>
      </c>
      <c r="R199" s="30">
        <v>0</v>
      </c>
    </row>
    <row r="200" spans="1:18" ht="17.25" customHeight="1">
      <c r="A200" s="48"/>
      <c r="B200" s="35"/>
      <c r="C200" s="36"/>
      <c r="D200" s="37"/>
      <c r="E200" s="16">
        <v>903</v>
      </c>
      <c r="F200" s="31" t="s">
        <v>95</v>
      </c>
      <c r="G200" s="16" t="s">
        <v>166</v>
      </c>
      <c r="H200" s="16">
        <v>621</v>
      </c>
      <c r="I200" s="38"/>
      <c r="J200" s="29">
        <v>0</v>
      </c>
      <c r="K200" s="30">
        <v>0</v>
      </c>
      <c r="L200" s="29">
        <v>0</v>
      </c>
      <c r="M200" s="29">
        <v>150</v>
      </c>
      <c r="N200" s="30">
        <v>0</v>
      </c>
      <c r="O200" s="28">
        <v>0</v>
      </c>
      <c r="P200" s="28">
        <v>0</v>
      </c>
      <c r="Q200" s="28">
        <v>0</v>
      </c>
      <c r="R200" s="30">
        <v>0</v>
      </c>
    </row>
    <row r="201" spans="1:18" ht="17.25" customHeight="1">
      <c r="A201" s="48"/>
      <c r="B201" s="35"/>
      <c r="C201" s="36"/>
      <c r="D201" s="37"/>
      <c r="E201" s="16">
        <v>974</v>
      </c>
      <c r="F201" s="31" t="s">
        <v>93</v>
      </c>
      <c r="G201" s="16" t="s">
        <v>166</v>
      </c>
      <c r="H201" s="16">
        <v>621</v>
      </c>
      <c r="I201" s="38"/>
      <c r="J201" s="29">
        <v>0</v>
      </c>
      <c r="K201" s="30">
        <v>0</v>
      </c>
      <c r="L201" s="29">
        <v>0</v>
      </c>
      <c r="M201" s="29">
        <v>464.2</v>
      </c>
      <c r="N201" s="30">
        <v>0</v>
      </c>
      <c r="O201" s="28">
        <v>0</v>
      </c>
      <c r="P201" s="28">
        <v>0</v>
      </c>
      <c r="Q201" s="28">
        <v>0</v>
      </c>
      <c r="R201" s="30">
        <v>0</v>
      </c>
    </row>
    <row r="202" spans="1:18" ht="36" customHeight="1">
      <c r="A202" s="49"/>
      <c r="B202" s="35"/>
      <c r="C202" s="36"/>
      <c r="D202" s="37"/>
      <c r="E202" s="16" t="s">
        <v>18</v>
      </c>
      <c r="F202" s="16" t="s">
        <v>18</v>
      </c>
      <c r="G202" s="16" t="s">
        <v>18</v>
      </c>
      <c r="H202" s="16" t="s">
        <v>18</v>
      </c>
      <c r="I202" s="34" t="s">
        <v>53</v>
      </c>
      <c r="J202" s="29">
        <v>0</v>
      </c>
      <c r="K202" s="30">
        <v>0</v>
      </c>
      <c r="L202" s="29">
        <v>0</v>
      </c>
      <c r="M202" s="29">
        <v>0</v>
      </c>
      <c r="N202" s="30">
        <v>0</v>
      </c>
      <c r="O202" s="28">
        <v>0</v>
      </c>
      <c r="P202" s="28">
        <v>0</v>
      </c>
      <c r="Q202" s="28">
        <v>0</v>
      </c>
      <c r="R202" s="30">
        <v>0</v>
      </c>
    </row>
    <row r="203" spans="1:18" ht="20.25" customHeight="1">
      <c r="A203" s="42" t="s">
        <v>27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</row>
    <row r="204" spans="1:18" s="13" customFormat="1" ht="14.25" customHeight="1">
      <c r="A204" s="43" t="s">
        <v>126</v>
      </c>
      <c r="B204" s="46" t="s">
        <v>127</v>
      </c>
      <c r="C204" s="46" t="s">
        <v>128</v>
      </c>
      <c r="D204" s="44" t="s">
        <v>129</v>
      </c>
      <c r="E204" s="21" t="s">
        <v>18</v>
      </c>
      <c r="F204" s="21" t="s">
        <v>18</v>
      </c>
      <c r="G204" s="21" t="s">
        <v>130</v>
      </c>
      <c r="H204" s="21" t="s">
        <v>18</v>
      </c>
      <c r="I204" s="22" t="s">
        <v>20</v>
      </c>
      <c r="J204" s="23">
        <v>0</v>
      </c>
      <c r="K204" s="23">
        <v>0</v>
      </c>
      <c r="L204" s="24">
        <v>0</v>
      </c>
      <c r="M204" s="24">
        <v>0</v>
      </c>
      <c r="N204" s="23">
        <v>0</v>
      </c>
      <c r="O204" s="25">
        <v>0</v>
      </c>
      <c r="P204" s="25">
        <v>0</v>
      </c>
      <c r="Q204" s="25">
        <v>0</v>
      </c>
      <c r="R204" s="23">
        <v>0</v>
      </c>
    </row>
    <row r="205" spans="1:18" s="13" customFormat="1" ht="22.5" customHeight="1">
      <c r="A205" s="43"/>
      <c r="B205" s="46"/>
      <c r="C205" s="46"/>
      <c r="D205" s="44"/>
      <c r="E205" s="21" t="s">
        <v>18</v>
      </c>
      <c r="F205" s="21" t="s">
        <v>18</v>
      </c>
      <c r="G205" s="21" t="s">
        <v>18</v>
      </c>
      <c r="H205" s="21" t="s">
        <v>18</v>
      </c>
      <c r="I205" s="22" t="s">
        <v>22</v>
      </c>
      <c r="J205" s="23">
        <v>0</v>
      </c>
      <c r="K205" s="23">
        <v>0</v>
      </c>
      <c r="L205" s="24">
        <v>0</v>
      </c>
      <c r="M205" s="24">
        <v>0</v>
      </c>
      <c r="N205" s="23">
        <v>0</v>
      </c>
      <c r="O205" s="25">
        <v>0</v>
      </c>
      <c r="P205" s="25">
        <v>0</v>
      </c>
      <c r="Q205" s="25">
        <v>0</v>
      </c>
      <c r="R205" s="23">
        <v>0</v>
      </c>
    </row>
    <row r="206" spans="1:18" s="13" customFormat="1" ht="25.5" customHeight="1">
      <c r="A206" s="43"/>
      <c r="B206" s="46"/>
      <c r="C206" s="46"/>
      <c r="D206" s="44"/>
      <c r="E206" s="21" t="s">
        <v>18</v>
      </c>
      <c r="F206" s="21" t="s">
        <v>18</v>
      </c>
      <c r="G206" s="21" t="s">
        <v>18</v>
      </c>
      <c r="H206" s="21" t="s">
        <v>18</v>
      </c>
      <c r="I206" s="22" t="s">
        <v>23</v>
      </c>
      <c r="J206" s="23">
        <v>0</v>
      </c>
      <c r="K206" s="23">
        <v>0</v>
      </c>
      <c r="L206" s="24">
        <v>0</v>
      </c>
      <c r="M206" s="24">
        <v>0</v>
      </c>
      <c r="N206" s="23">
        <v>0</v>
      </c>
      <c r="O206" s="25">
        <v>0</v>
      </c>
      <c r="P206" s="25">
        <v>0</v>
      </c>
      <c r="Q206" s="25">
        <v>0</v>
      </c>
      <c r="R206" s="23">
        <v>0</v>
      </c>
    </row>
    <row r="207" spans="1:18" s="13" customFormat="1" ht="33" customHeight="1">
      <c r="A207" s="43"/>
      <c r="B207" s="46"/>
      <c r="C207" s="46"/>
      <c r="D207" s="44"/>
      <c r="E207" s="21" t="s">
        <v>18</v>
      </c>
      <c r="F207" s="21" t="s">
        <v>18</v>
      </c>
      <c r="G207" s="21" t="s">
        <v>18</v>
      </c>
      <c r="H207" s="21" t="s">
        <v>18</v>
      </c>
      <c r="I207" s="22" t="s">
        <v>53</v>
      </c>
      <c r="J207" s="23">
        <v>0</v>
      </c>
      <c r="K207" s="23">
        <v>0</v>
      </c>
      <c r="L207" s="24">
        <v>0</v>
      </c>
      <c r="M207" s="24">
        <v>0</v>
      </c>
      <c r="N207" s="23">
        <v>0</v>
      </c>
      <c r="O207" s="25">
        <v>0</v>
      </c>
      <c r="P207" s="25">
        <v>0</v>
      </c>
      <c r="Q207" s="25">
        <v>0</v>
      </c>
      <c r="R207" s="23">
        <v>0</v>
      </c>
    </row>
    <row r="208" spans="1:18" ht="22.5" customHeight="1">
      <c r="A208" s="37" t="s">
        <v>131</v>
      </c>
      <c r="B208" s="37"/>
      <c r="C208" s="37" t="s">
        <v>132</v>
      </c>
      <c r="D208" s="37"/>
      <c r="E208" s="37"/>
      <c r="F208" s="37"/>
      <c r="G208" s="37"/>
      <c r="H208" s="37"/>
      <c r="I208" s="37"/>
      <c r="J208" s="30">
        <v>0</v>
      </c>
      <c r="K208" s="30">
        <v>0</v>
      </c>
      <c r="L208" s="29">
        <v>0</v>
      </c>
      <c r="M208" s="29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</row>
    <row r="209" spans="1:18" ht="23.25" customHeight="1">
      <c r="A209" s="37"/>
      <c r="B209" s="37"/>
      <c r="C209" s="37" t="s">
        <v>133</v>
      </c>
      <c r="D209" s="37"/>
      <c r="E209" s="37"/>
      <c r="F209" s="37"/>
      <c r="G209" s="37"/>
      <c r="H209" s="37"/>
      <c r="I209" s="37"/>
      <c r="J209" s="30">
        <v>0</v>
      </c>
      <c r="K209" s="30">
        <v>0</v>
      </c>
      <c r="L209" s="29">
        <v>0</v>
      </c>
      <c r="M209" s="29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</row>
    <row r="210" spans="1:18" ht="23.25" customHeight="1">
      <c r="A210" s="37"/>
      <c r="B210" s="37"/>
      <c r="C210" s="37" t="s">
        <v>134</v>
      </c>
      <c r="D210" s="37"/>
      <c r="E210" s="37"/>
      <c r="F210" s="37"/>
      <c r="G210" s="37"/>
      <c r="H210" s="37"/>
      <c r="I210" s="37"/>
      <c r="J210" s="30">
        <v>0</v>
      </c>
      <c r="K210" s="30">
        <v>0</v>
      </c>
      <c r="L210" s="29">
        <v>0</v>
      </c>
      <c r="M210" s="29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</row>
    <row r="211" spans="1:18" ht="14.25" customHeight="1">
      <c r="A211" s="37" t="s">
        <v>135</v>
      </c>
      <c r="B211" s="37" t="s">
        <v>136</v>
      </c>
      <c r="C211" s="37"/>
      <c r="D211" s="36" t="s">
        <v>137</v>
      </c>
      <c r="E211" s="16" t="s">
        <v>18</v>
      </c>
      <c r="F211" s="16" t="s">
        <v>18</v>
      </c>
      <c r="G211" s="16" t="s">
        <v>18</v>
      </c>
      <c r="H211" s="16" t="s">
        <v>18</v>
      </c>
      <c r="I211" s="27" t="s">
        <v>20</v>
      </c>
      <c r="J211" s="30">
        <v>0</v>
      </c>
      <c r="K211" s="30">
        <v>0</v>
      </c>
      <c r="L211" s="29">
        <v>0</v>
      </c>
      <c r="M211" s="29">
        <v>0</v>
      </c>
      <c r="N211" s="30">
        <v>0</v>
      </c>
      <c r="O211" s="28">
        <v>0</v>
      </c>
      <c r="P211" s="28">
        <v>0</v>
      </c>
      <c r="Q211" s="28">
        <v>0</v>
      </c>
      <c r="R211" s="30">
        <v>0</v>
      </c>
    </row>
    <row r="212" spans="1:18" ht="22.5">
      <c r="A212" s="37"/>
      <c r="B212" s="37"/>
      <c r="C212" s="37"/>
      <c r="D212" s="36" t="s">
        <v>137</v>
      </c>
      <c r="E212" s="16" t="s">
        <v>18</v>
      </c>
      <c r="F212" s="16" t="s">
        <v>18</v>
      </c>
      <c r="G212" s="16" t="s">
        <v>18</v>
      </c>
      <c r="H212" s="16" t="s">
        <v>18</v>
      </c>
      <c r="I212" s="27" t="s">
        <v>22</v>
      </c>
      <c r="J212" s="30">
        <v>0</v>
      </c>
      <c r="K212" s="30">
        <v>0</v>
      </c>
      <c r="L212" s="29">
        <v>0</v>
      </c>
      <c r="M212" s="29">
        <v>0</v>
      </c>
      <c r="N212" s="30">
        <v>0</v>
      </c>
      <c r="O212" s="28">
        <v>0</v>
      </c>
      <c r="P212" s="28">
        <v>0</v>
      </c>
      <c r="Q212" s="28">
        <v>0</v>
      </c>
      <c r="R212" s="30">
        <v>0</v>
      </c>
    </row>
    <row r="213" spans="1:18" ht="22.5">
      <c r="A213" s="37"/>
      <c r="B213" s="37"/>
      <c r="C213" s="37"/>
      <c r="D213" s="36" t="s">
        <v>137</v>
      </c>
      <c r="E213" s="16" t="s">
        <v>18</v>
      </c>
      <c r="F213" s="16" t="s">
        <v>18</v>
      </c>
      <c r="G213" s="16" t="s">
        <v>18</v>
      </c>
      <c r="H213" s="16" t="s">
        <v>18</v>
      </c>
      <c r="I213" s="27" t="s">
        <v>23</v>
      </c>
      <c r="J213" s="30">
        <v>0</v>
      </c>
      <c r="K213" s="30">
        <v>0</v>
      </c>
      <c r="L213" s="29">
        <v>0</v>
      </c>
      <c r="M213" s="29">
        <v>0</v>
      </c>
      <c r="N213" s="30">
        <v>0</v>
      </c>
      <c r="O213" s="28">
        <v>0</v>
      </c>
      <c r="P213" s="28">
        <v>0</v>
      </c>
      <c r="Q213" s="28">
        <v>0</v>
      </c>
      <c r="R213" s="30">
        <v>0</v>
      </c>
    </row>
    <row r="214" spans="1:18" ht="34.5" customHeight="1">
      <c r="A214" s="37"/>
      <c r="B214" s="37"/>
      <c r="C214" s="37"/>
      <c r="D214" s="36" t="s">
        <v>137</v>
      </c>
      <c r="E214" s="16" t="s">
        <v>18</v>
      </c>
      <c r="F214" s="16" t="s">
        <v>18</v>
      </c>
      <c r="G214" s="16" t="s">
        <v>18</v>
      </c>
      <c r="H214" s="16" t="s">
        <v>18</v>
      </c>
      <c r="I214" s="27" t="s">
        <v>53</v>
      </c>
      <c r="J214" s="30">
        <v>0</v>
      </c>
      <c r="K214" s="30">
        <v>0</v>
      </c>
      <c r="L214" s="29">
        <v>0</v>
      </c>
      <c r="M214" s="29">
        <v>0</v>
      </c>
      <c r="N214" s="30">
        <v>0</v>
      </c>
      <c r="O214" s="28">
        <v>0</v>
      </c>
      <c r="P214" s="28">
        <v>0</v>
      </c>
      <c r="Q214" s="28">
        <v>0</v>
      </c>
      <c r="R214" s="30">
        <v>0</v>
      </c>
    </row>
    <row r="215" spans="1:18" ht="14.25" customHeight="1">
      <c r="A215" s="37" t="s">
        <v>138</v>
      </c>
      <c r="B215" s="37" t="s">
        <v>139</v>
      </c>
      <c r="C215" s="37"/>
      <c r="D215" s="36" t="s">
        <v>137</v>
      </c>
      <c r="E215" s="16" t="s">
        <v>18</v>
      </c>
      <c r="F215" s="16" t="s">
        <v>18</v>
      </c>
      <c r="G215" s="16" t="s">
        <v>18</v>
      </c>
      <c r="H215" s="16" t="s">
        <v>18</v>
      </c>
      <c r="I215" s="27" t="s">
        <v>20</v>
      </c>
      <c r="J215" s="30">
        <v>0</v>
      </c>
      <c r="K215" s="30">
        <v>0</v>
      </c>
      <c r="L215" s="29">
        <v>0</v>
      </c>
      <c r="M215" s="29">
        <v>0</v>
      </c>
      <c r="N215" s="30">
        <v>0</v>
      </c>
      <c r="O215" s="28">
        <v>0</v>
      </c>
      <c r="P215" s="28">
        <v>0</v>
      </c>
      <c r="Q215" s="28">
        <v>0</v>
      </c>
      <c r="R215" s="30">
        <v>0</v>
      </c>
    </row>
    <row r="216" spans="1:18" ht="22.5">
      <c r="A216" s="37"/>
      <c r="B216" s="37"/>
      <c r="C216" s="37"/>
      <c r="D216" s="36"/>
      <c r="E216" s="16" t="s">
        <v>18</v>
      </c>
      <c r="F216" s="16" t="s">
        <v>18</v>
      </c>
      <c r="G216" s="16" t="s">
        <v>18</v>
      </c>
      <c r="H216" s="16" t="s">
        <v>18</v>
      </c>
      <c r="I216" s="27" t="s">
        <v>22</v>
      </c>
      <c r="J216" s="30">
        <v>0</v>
      </c>
      <c r="K216" s="30">
        <v>0</v>
      </c>
      <c r="L216" s="29">
        <v>0</v>
      </c>
      <c r="M216" s="29">
        <v>0</v>
      </c>
      <c r="N216" s="30">
        <v>0</v>
      </c>
      <c r="O216" s="28">
        <v>0</v>
      </c>
      <c r="P216" s="28">
        <v>0</v>
      </c>
      <c r="Q216" s="28">
        <v>0</v>
      </c>
      <c r="R216" s="30">
        <v>0</v>
      </c>
    </row>
    <row r="217" spans="1:18" ht="22.5">
      <c r="A217" s="37"/>
      <c r="B217" s="37"/>
      <c r="C217" s="37"/>
      <c r="D217" s="36"/>
      <c r="E217" s="16" t="s">
        <v>18</v>
      </c>
      <c r="F217" s="16" t="s">
        <v>18</v>
      </c>
      <c r="G217" s="16" t="s">
        <v>18</v>
      </c>
      <c r="H217" s="16" t="s">
        <v>18</v>
      </c>
      <c r="I217" s="27" t="s">
        <v>33</v>
      </c>
      <c r="J217" s="30">
        <v>0</v>
      </c>
      <c r="K217" s="30">
        <v>0</v>
      </c>
      <c r="L217" s="29">
        <v>0</v>
      </c>
      <c r="M217" s="29">
        <v>0</v>
      </c>
      <c r="N217" s="30">
        <v>0</v>
      </c>
      <c r="O217" s="28">
        <v>0</v>
      </c>
      <c r="P217" s="28">
        <v>0</v>
      </c>
      <c r="Q217" s="28">
        <v>0</v>
      </c>
      <c r="R217" s="30">
        <v>0</v>
      </c>
    </row>
    <row r="218" spans="1:18" ht="30.75" customHeight="1">
      <c r="A218" s="37"/>
      <c r="B218" s="37"/>
      <c r="C218" s="37"/>
      <c r="D218" s="36"/>
      <c r="E218" s="16" t="s">
        <v>18</v>
      </c>
      <c r="F218" s="16" t="s">
        <v>18</v>
      </c>
      <c r="G218" s="16" t="s">
        <v>18</v>
      </c>
      <c r="H218" s="16" t="s">
        <v>18</v>
      </c>
      <c r="I218" s="27" t="s">
        <v>53</v>
      </c>
      <c r="J218" s="30">
        <v>0</v>
      </c>
      <c r="K218" s="30">
        <v>0</v>
      </c>
      <c r="L218" s="29">
        <v>0</v>
      </c>
      <c r="M218" s="29">
        <v>0</v>
      </c>
      <c r="N218" s="30">
        <v>0</v>
      </c>
      <c r="O218" s="28">
        <v>0</v>
      </c>
      <c r="P218" s="28">
        <v>0</v>
      </c>
      <c r="Q218" s="28">
        <v>0</v>
      </c>
      <c r="R218" s="30">
        <v>0</v>
      </c>
    </row>
    <row r="219" spans="1:18" ht="14.25" customHeight="1">
      <c r="A219" s="37" t="s">
        <v>140</v>
      </c>
      <c r="B219" s="37" t="s">
        <v>141</v>
      </c>
      <c r="C219" s="37"/>
      <c r="D219" s="36" t="s">
        <v>46</v>
      </c>
      <c r="E219" s="16" t="s">
        <v>18</v>
      </c>
      <c r="F219" s="16" t="s">
        <v>18</v>
      </c>
      <c r="G219" s="16" t="s">
        <v>18</v>
      </c>
      <c r="H219" s="16" t="s">
        <v>18</v>
      </c>
      <c r="I219" s="27" t="s">
        <v>20</v>
      </c>
      <c r="J219" s="30">
        <v>0</v>
      </c>
      <c r="K219" s="30">
        <v>0</v>
      </c>
      <c r="L219" s="29">
        <v>0</v>
      </c>
      <c r="M219" s="29">
        <v>0</v>
      </c>
      <c r="N219" s="30">
        <v>0</v>
      </c>
      <c r="O219" s="28">
        <v>0</v>
      </c>
      <c r="P219" s="28">
        <v>0</v>
      </c>
      <c r="Q219" s="28">
        <v>0</v>
      </c>
      <c r="R219" s="30">
        <v>0</v>
      </c>
    </row>
    <row r="220" spans="1:18" ht="22.5">
      <c r="A220" s="37"/>
      <c r="B220" s="37"/>
      <c r="C220" s="37"/>
      <c r="D220" s="37"/>
      <c r="E220" s="16" t="s">
        <v>18</v>
      </c>
      <c r="F220" s="16" t="s">
        <v>18</v>
      </c>
      <c r="G220" s="16" t="s">
        <v>18</v>
      </c>
      <c r="H220" s="16" t="s">
        <v>18</v>
      </c>
      <c r="I220" s="27" t="s">
        <v>22</v>
      </c>
      <c r="J220" s="30">
        <v>0</v>
      </c>
      <c r="K220" s="30">
        <v>0</v>
      </c>
      <c r="L220" s="29">
        <v>0</v>
      </c>
      <c r="M220" s="29">
        <v>0</v>
      </c>
      <c r="N220" s="30">
        <v>0</v>
      </c>
      <c r="O220" s="28">
        <v>0</v>
      </c>
      <c r="P220" s="28">
        <v>0</v>
      </c>
      <c r="Q220" s="28">
        <v>0</v>
      </c>
      <c r="R220" s="30">
        <v>0</v>
      </c>
    </row>
    <row r="221" spans="1:18" ht="22.5">
      <c r="A221" s="37"/>
      <c r="B221" s="37"/>
      <c r="C221" s="37"/>
      <c r="D221" s="37"/>
      <c r="E221" s="16" t="s">
        <v>18</v>
      </c>
      <c r="F221" s="16" t="s">
        <v>18</v>
      </c>
      <c r="G221" s="16" t="s">
        <v>18</v>
      </c>
      <c r="H221" s="16" t="s">
        <v>18</v>
      </c>
      <c r="I221" s="27" t="s">
        <v>23</v>
      </c>
      <c r="J221" s="30">
        <v>0</v>
      </c>
      <c r="K221" s="30">
        <v>0</v>
      </c>
      <c r="L221" s="29">
        <v>0</v>
      </c>
      <c r="M221" s="29">
        <v>0</v>
      </c>
      <c r="N221" s="30">
        <v>0</v>
      </c>
      <c r="O221" s="28">
        <v>0</v>
      </c>
      <c r="P221" s="28">
        <v>0</v>
      </c>
      <c r="Q221" s="28">
        <v>0</v>
      </c>
      <c r="R221" s="30">
        <v>0</v>
      </c>
    </row>
    <row r="222" spans="1:18" ht="33.75">
      <c r="A222" s="37"/>
      <c r="B222" s="37"/>
      <c r="C222" s="37"/>
      <c r="D222" s="37"/>
      <c r="E222" s="16" t="s">
        <v>18</v>
      </c>
      <c r="F222" s="16" t="s">
        <v>18</v>
      </c>
      <c r="G222" s="16" t="s">
        <v>18</v>
      </c>
      <c r="H222" s="16" t="s">
        <v>18</v>
      </c>
      <c r="I222" s="27" t="s">
        <v>53</v>
      </c>
      <c r="J222" s="30">
        <v>0</v>
      </c>
      <c r="K222" s="30">
        <v>0</v>
      </c>
      <c r="L222" s="29">
        <v>0</v>
      </c>
      <c r="M222" s="29">
        <v>0</v>
      </c>
      <c r="N222" s="30">
        <v>0</v>
      </c>
      <c r="O222" s="28">
        <v>0</v>
      </c>
      <c r="P222" s="28">
        <v>0</v>
      </c>
      <c r="Q222" s="28">
        <v>0</v>
      </c>
      <c r="R222" s="30">
        <v>0</v>
      </c>
    </row>
    <row r="223" spans="1:18" ht="14.25" customHeight="1">
      <c r="A223" s="37" t="s">
        <v>142</v>
      </c>
      <c r="B223" s="37" t="s">
        <v>143</v>
      </c>
      <c r="C223" s="37"/>
      <c r="D223" s="36" t="s">
        <v>46</v>
      </c>
      <c r="E223" s="16" t="s">
        <v>18</v>
      </c>
      <c r="F223" s="16" t="s">
        <v>18</v>
      </c>
      <c r="G223" s="16" t="s">
        <v>18</v>
      </c>
      <c r="H223" s="16" t="s">
        <v>18</v>
      </c>
      <c r="I223" s="27" t="s">
        <v>20</v>
      </c>
      <c r="J223" s="30">
        <v>0</v>
      </c>
      <c r="K223" s="30">
        <v>0</v>
      </c>
      <c r="L223" s="29">
        <v>0</v>
      </c>
      <c r="M223" s="29">
        <v>0</v>
      </c>
      <c r="N223" s="30">
        <v>0</v>
      </c>
      <c r="O223" s="28">
        <v>0</v>
      </c>
      <c r="P223" s="28">
        <v>0</v>
      </c>
      <c r="Q223" s="28">
        <v>0</v>
      </c>
      <c r="R223" s="30">
        <v>0</v>
      </c>
    </row>
    <row r="224" spans="1:18" ht="22.5">
      <c r="A224" s="37"/>
      <c r="B224" s="37"/>
      <c r="C224" s="37"/>
      <c r="D224" s="37"/>
      <c r="E224" s="16" t="s">
        <v>18</v>
      </c>
      <c r="F224" s="16" t="s">
        <v>18</v>
      </c>
      <c r="G224" s="16" t="s">
        <v>18</v>
      </c>
      <c r="H224" s="16" t="s">
        <v>18</v>
      </c>
      <c r="I224" s="27" t="s">
        <v>22</v>
      </c>
      <c r="J224" s="30">
        <v>0</v>
      </c>
      <c r="K224" s="30">
        <v>0</v>
      </c>
      <c r="L224" s="29">
        <v>0</v>
      </c>
      <c r="M224" s="29">
        <v>0</v>
      </c>
      <c r="N224" s="30">
        <v>0</v>
      </c>
      <c r="O224" s="28">
        <v>0</v>
      </c>
      <c r="P224" s="28">
        <v>0</v>
      </c>
      <c r="Q224" s="28">
        <v>0</v>
      </c>
      <c r="R224" s="30">
        <v>0</v>
      </c>
    </row>
    <row r="225" spans="1:18" ht="22.5">
      <c r="A225" s="37"/>
      <c r="B225" s="37"/>
      <c r="C225" s="37"/>
      <c r="D225" s="37"/>
      <c r="E225" s="16" t="s">
        <v>18</v>
      </c>
      <c r="F225" s="16" t="s">
        <v>18</v>
      </c>
      <c r="G225" s="16" t="s">
        <v>18</v>
      </c>
      <c r="H225" s="16" t="s">
        <v>18</v>
      </c>
      <c r="I225" s="27" t="s">
        <v>23</v>
      </c>
      <c r="J225" s="30">
        <v>0</v>
      </c>
      <c r="K225" s="30">
        <v>0</v>
      </c>
      <c r="L225" s="29">
        <v>0</v>
      </c>
      <c r="M225" s="29">
        <v>0</v>
      </c>
      <c r="N225" s="30">
        <v>0</v>
      </c>
      <c r="O225" s="28">
        <v>0</v>
      </c>
      <c r="P225" s="28">
        <v>0</v>
      </c>
      <c r="Q225" s="28">
        <v>0</v>
      </c>
      <c r="R225" s="30">
        <v>0</v>
      </c>
    </row>
    <row r="226" spans="1:18" ht="32.25" customHeight="1">
      <c r="A226" s="37"/>
      <c r="B226" s="37"/>
      <c r="C226" s="37"/>
      <c r="D226" s="37"/>
      <c r="E226" s="16" t="s">
        <v>18</v>
      </c>
      <c r="F226" s="16" t="s">
        <v>18</v>
      </c>
      <c r="G226" s="16" t="s">
        <v>18</v>
      </c>
      <c r="H226" s="16" t="s">
        <v>18</v>
      </c>
      <c r="I226" s="27" t="s">
        <v>53</v>
      </c>
      <c r="J226" s="30">
        <v>0</v>
      </c>
      <c r="K226" s="30">
        <v>0</v>
      </c>
      <c r="L226" s="29">
        <v>0</v>
      </c>
      <c r="M226" s="29">
        <v>0</v>
      </c>
      <c r="N226" s="30">
        <v>0</v>
      </c>
      <c r="O226" s="28">
        <v>0</v>
      </c>
      <c r="P226" s="28">
        <v>0</v>
      </c>
      <c r="Q226" s="28">
        <v>0</v>
      </c>
      <c r="R226" s="30">
        <v>0</v>
      </c>
    </row>
    <row r="227" spans="1:18" ht="14.25" customHeight="1">
      <c r="A227" s="37" t="s">
        <v>144</v>
      </c>
      <c r="B227" s="37" t="s">
        <v>145</v>
      </c>
      <c r="C227" s="37"/>
      <c r="D227" s="36" t="s">
        <v>46</v>
      </c>
      <c r="E227" s="16" t="s">
        <v>18</v>
      </c>
      <c r="F227" s="16" t="s">
        <v>18</v>
      </c>
      <c r="G227" s="16" t="s">
        <v>18</v>
      </c>
      <c r="H227" s="16" t="s">
        <v>18</v>
      </c>
      <c r="I227" s="27" t="s">
        <v>20</v>
      </c>
      <c r="J227" s="30">
        <v>0</v>
      </c>
      <c r="K227" s="30">
        <v>0</v>
      </c>
      <c r="L227" s="29">
        <v>0</v>
      </c>
      <c r="M227" s="29">
        <v>0</v>
      </c>
      <c r="N227" s="30">
        <v>0</v>
      </c>
      <c r="O227" s="28">
        <v>0</v>
      </c>
      <c r="P227" s="28">
        <v>0</v>
      </c>
      <c r="Q227" s="28">
        <v>0</v>
      </c>
      <c r="R227" s="30">
        <v>0</v>
      </c>
    </row>
    <row r="228" spans="1:18" ht="22.5">
      <c r="A228" s="37"/>
      <c r="B228" s="37"/>
      <c r="C228" s="37"/>
      <c r="D228" s="37"/>
      <c r="E228" s="16" t="s">
        <v>18</v>
      </c>
      <c r="F228" s="16" t="s">
        <v>18</v>
      </c>
      <c r="G228" s="16" t="s">
        <v>18</v>
      </c>
      <c r="H228" s="16" t="s">
        <v>18</v>
      </c>
      <c r="I228" s="27" t="s">
        <v>22</v>
      </c>
      <c r="J228" s="30">
        <v>0</v>
      </c>
      <c r="K228" s="30">
        <v>0</v>
      </c>
      <c r="L228" s="29">
        <v>0</v>
      </c>
      <c r="M228" s="29">
        <v>0</v>
      </c>
      <c r="N228" s="30">
        <v>0</v>
      </c>
      <c r="O228" s="28">
        <v>0</v>
      </c>
      <c r="P228" s="28">
        <v>0</v>
      </c>
      <c r="Q228" s="28">
        <v>0</v>
      </c>
      <c r="R228" s="30">
        <v>0</v>
      </c>
    </row>
    <row r="229" spans="1:18" ht="22.5">
      <c r="A229" s="37"/>
      <c r="B229" s="37"/>
      <c r="C229" s="37"/>
      <c r="D229" s="37"/>
      <c r="E229" s="16" t="s">
        <v>18</v>
      </c>
      <c r="F229" s="16" t="s">
        <v>18</v>
      </c>
      <c r="G229" s="16" t="s">
        <v>18</v>
      </c>
      <c r="H229" s="16" t="s">
        <v>18</v>
      </c>
      <c r="I229" s="27" t="s">
        <v>23</v>
      </c>
      <c r="J229" s="30">
        <v>0</v>
      </c>
      <c r="K229" s="30">
        <v>0</v>
      </c>
      <c r="L229" s="29">
        <v>0</v>
      </c>
      <c r="M229" s="29">
        <v>0</v>
      </c>
      <c r="N229" s="30">
        <v>0</v>
      </c>
      <c r="O229" s="28">
        <v>0</v>
      </c>
      <c r="P229" s="28">
        <v>0</v>
      </c>
      <c r="Q229" s="28">
        <v>0</v>
      </c>
      <c r="R229" s="30">
        <v>0</v>
      </c>
    </row>
    <row r="230" spans="1:18" ht="33.75">
      <c r="A230" s="37"/>
      <c r="B230" s="37"/>
      <c r="C230" s="37"/>
      <c r="D230" s="37"/>
      <c r="E230" s="16" t="s">
        <v>18</v>
      </c>
      <c r="F230" s="16" t="s">
        <v>18</v>
      </c>
      <c r="G230" s="16" t="s">
        <v>18</v>
      </c>
      <c r="H230" s="16" t="s">
        <v>18</v>
      </c>
      <c r="I230" s="27" t="s">
        <v>53</v>
      </c>
      <c r="J230" s="30">
        <v>0</v>
      </c>
      <c r="K230" s="30">
        <v>0</v>
      </c>
      <c r="L230" s="29">
        <v>0</v>
      </c>
      <c r="M230" s="29">
        <v>0</v>
      </c>
      <c r="N230" s="30">
        <v>0</v>
      </c>
      <c r="O230" s="28">
        <v>0</v>
      </c>
      <c r="P230" s="28">
        <v>0</v>
      </c>
      <c r="Q230" s="28">
        <v>0</v>
      </c>
      <c r="R230" s="30">
        <v>0</v>
      </c>
    </row>
    <row r="231" spans="1:18" ht="25.5" customHeight="1">
      <c r="A231" s="42" t="s">
        <v>27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</row>
    <row r="232" spans="1:18" s="13" customFormat="1" ht="46.5" customHeight="1">
      <c r="A232" s="43" t="s">
        <v>146</v>
      </c>
      <c r="B232" s="43" t="s">
        <v>147</v>
      </c>
      <c r="C232" s="43" t="s">
        <v>148</v>
      </c>
      <c r="D232" s="44" t="s">
        <v>46</v>
      </c>
      <c r="E232" s="21" t="s">
        <v>18</v>
      </c>
      <c r="F232" s="21" t="s">
        <v>18</v>
      </c>
      <c r="G232" s="21" t="s">
        <v>149</v>
      </c>
      <c r="H232" s="21" t="s">
        <v>18</v>
      </c>
      <c r="I232" s="22" t="s">
        <v>20</v>
      </c>
      <c r="J232" s="23">
        <v>0</v>
      </c>
      <c r="K232" s="23">
        <v>0</v>
      </c>
      <c r="L232" s="24">
        <v>0</v>
      </c>
      <c r="M232" s="24">
        <v>0</v>
      </c>
      <c r="N232" s="23">
        <v>0</v>
      </c>
      <c r="O232" s="25">
        <v>0</v>
      </c>
      <c r="P232" s="25">
        <v>0</v>
      </c>
      <c r="Q232" s="25">
        <v>0</v>
      </c>
      <c r="R232" s="23">
        <v>0</v>
      </c>
    </row>
    <row r="233" spans="1:18" s="13" customFormat="1" ht="42" customHeight="1">
      <c r="A233" s="43"/>
      <c r="B233" s="43"/>
      <c r="C233" s="43"/>
      <c r="D233" s="43"/>
      <c r="E233" s="21" t="s">
        <v>18</v>
      </c>
      <c r="F233" s="21" t="s">
        <v>18</v>
      </c>
      <c r="G233" s="21" t="s">
        <v>18</v>
      </c>
      <c r="H233" s="21" t="s">
        <v>18</v>
      </c>
      <c r="I233" s="22" t="s">
        <v>22</v>
      </c>
      <c r="J233" s="23">
        <v>0</v>
      </c>
      <c r="K233" s="23">
        <v>0</v>
      </c>
      <c r="L233" s="24">
        <v>0</v>
      </c>
      <c r="M233" s="24">
        <v>0</v>
      </c>
      <c r="N233" s="23">
        <v>0</v>
      </c>
      <c r="O233" s="25">
        <v>0</v>
      </c>
      <c r="P233" s="25">
        <v>0</v>
      </c>
      <c r="Q233" s="25">
        <v>0</v>
      </c>
      <c r="R233" s="23">
        <v>0</v>
      </c>
    </row>
    <row r="234" spans="1:18" s="13" customFormat="1" ht="42" customHeight="1">
      <c r="A234" s="43"/>
      <c r="B234" s="43"/>
      <c r="C234" s="43"/>
      <c r="D234" s="43"/>
      <c r="E234" s="21" t="s">
        <v>18</v>
      </c>
      <c r="F234" s="21" t="s">
        <v>18</v>
      </c>
      <c r="G234" s="21" t="s">
        <v>18</v>
      </c>
      <c r="H234" s="21" t="s">
        <v>18</v>
      </c>
      <c r="I234" s="22" t="s">
        <v>23</v>
      </c>
      <c r="J234" s="23">
        <v>0</v>
      </c>
      <c r="K234" s="23">
        <v>0</v>
      </c>
      <c r="L234" s="24">
        <v>0</v>
      </c>
      <c r="M234" s="24">
        <v>0</v>
      </c>
      <c r="N234" s="23">
        <v>0</v>
      </c>
      <c r="O234" s="25">
        <v>0</v>
      </c>
      <c r="P234" s="25">
        <v>0</v>
      </c>
      <c r="Q234" s="25">
        <v>0</v>
      </c>
      <c r="R234" s="23">
        <v>0</v>
      </c>
    </row>
    <row r="235" spans="1:18" s="13" customFormat="1" ht="48" customHeight="1">
      <c r="A235" s="43"/>
      <c r="B235" s="43"/>
      <c r="C235" s="43"/>
      <c r="D235" s="43"/>
      <c r="E235" s="21" t="s">
        <v>18</v>
      </c>
      <c r="F235" s="21" t="s">
        <v>18</v>
      </c>
      <c r="G235" s="21" t="s">
        <v>18</v>
      </c>
      <c r="H235" s="21" t="s">
        <v>18</v>
      </c>
      <c r="I235" s="22" t="s">
        <v>24</v>
      </c>
      <c r="J235" s="23">
        <v>0</v>
      </c>
      <c r="K235" s="23">
        <v>0</v>
      </c>
      <c r="L235" s="24">
        <v>0</v>
      </c>
      <c r="M235" s="24">
        <v>0</v>
      </c>
      <c r="N235" s="23">
        <v>0</v>
      </c>
      <c r="O235" s="25">
        <v>0</v>
      </c>
      <c r="P235" s="25">
        <v>0</v>
      </c>
      <c r="Q235" s="25">
        <v>0</v>
      </c>
      <c r="R235" s="23">
        <v>0</v>
      </c>
    </row>
    <row r="236" spans="1:18" ht="24.75" customHeight="1">
      <c r="A236" s="37" t="s">
        <v>150</v>
      </c>
      <c r="B236" s="37"/>
      <c r="C236" s="37" t="s">
        <v>151</v>
      </c>
      <c r="D236" s="37"/>
      <c r="E236" s="37"/>
      <c r="F236" s="37"/>
      <c r="G236" s="37"/>
      <c r="H236" s="37"/>
      <c r="I236" s="37"/>
      <c r="J236" s="32">
        <v>46.1</v>
      </c>
      <c r="K236" s="32">
        <v>106.7</v>
      </c>
      <c r="L236" s="33">
        <v>20.3</v>
      </c>
      <c r="M236" s="33">
        <v>0.30000000000000004</v>
      </c>
      <c r="N236" s="32">
        <v>0.30000000000000004</v>
      </c>
      <c r="O236" s="32">
        <v>0.30000000000000004</v>
      </c>
      <c r="P236" s="32">
        <v>5</v>
      </c>
      <c r="Q236" s="32">
        <v>5</v>
      </c>
      <c r="R236" s="32">
        <v>5</v>
      </c>
    </row>
    <row r="237" spans="1:18" ht="36" customHeight="1">
      <c r="A237" s="37"/>
      <c r="B237" s="37"/>
      <c r="C237" s="37" t="s">
        <v>152</v>
      </c>
      <c r="D237" s="37"/>
      <c r="E237" s="37"/>
      <c r="F237" s="37"/>
      <c r="G237" s="37"/>
      <c r="H237" s="37"/>
      <c r="I237" s="37"/>
      <c r="J237" s="30">
        <v>0</v>
      </c>
      <c r="K237" s="30">
        <v>0</v>
      </c>
      <c r="L237" s="29">
        <v>0</v>
      </c>
      <c r="M237" s="29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</row>
    <row r="238" spans="1:18" ht="14.25" customHeight="1">
      <c r="A238" s="37" t="s">
        <v>153</v>
      </c>
      <c r="B238" s="37" t="s">
        <v>154</v>
      </c>
      <c r="C238" s="37"/>
      <c r="D238" s="36" t="s">
        <v>46</v>
      </c>
      <c r="E238" s="16" t="s">
        <v>18</v>
      </c>
      <c r="F238" s="16" t="s">
        <v>18</v>
      </c>
      <c r="G238" s="16" t="s">
        <v>18</v>
      </c>
      <c r="H238" s="16" t="s">
        <v>18</v>
      </c>
      <c r="I238" s="27" t="s">
        <v>20</v>
      </c>
      <c r="J238" s="30">
        <v>0</v>
      </c>
      <c r="K238" s="30">
        <v>0</v>
      </c>
      <c r="L238" s="29">
        <v>0</v>
      </c>
      <c r="M238" s="29">
        <v>0</v>
      </c>
      <c r="N238" s="30">
        <v>0</v>
      </c>
      <c r="O238" s="28">
        <v>0</v>
      </c>
      <c r="P238" s="28">
        <v>0</v>
      </c>
      <c r="Q238" s="28">
        <v>0</v>
      </c>
      <c r="R238" s="30">
        <v>0</v>
      </c>
    </row>
    <row r="239" spans="1:18" ht="22.5">
      <c r="A239" s="37"/>
      <c r="B239" s="37"/>
      <c r="C239" s="37"/>
      <c r="D239" s="37"/>
      <c r="E239" s="16" t="s">
        <v>18</v>
      </c>
      <c r="F239" s="16" t="s">
        <v>18</v>
      </c>
      <c r="G239" s="16" t="s">
        <v>18</v>
      </c>
      <c r="H239" s="16" t="s">
        <v>18</v>
      </c>
      <c r="I239" s="27" t="s">
        <v>22</v>
      </c>
      <c r="J239" s="30">
        <v>0</v>
      </c>
      <c r="K239" s="30">
        <v>0</v>
      </c>
      <c r="L239" s="29">
        <v>0</v>
      </c>
      <c r="M239" s="29">
        <v>0</v>
      </c>
      <c r="N239" s="30">
        <v>0</v>
      </c>
      <c r="O239" s="28">
        <v>0</v>
      </c>
      <c r="P239" s="28">
        <v>0</v>
      </c>
      <c r="Q239" s="28">
        <v>0</v>
      </c>
      <c r="R239" s="30">
        <v>0</v>
      </c>
    </row>
    <row r="240" spans="1:18" ht="22.5">
      <c r="A240" s="37"/>
      <c r="B240" s="37"/>
      <c r="C240" s="37"/>
      <c r="D240" s="37"/>
      <c r="E240" s="16" t="s">
        <v>18</v>
      </c>
      <c r="F240" s="16" t="s">
        <v>18</v>
      </c>
      <c r="G240" s="16" t="s">
        <v>18</v>
      </c>
      <c r="H240" s="16" t="s">
        <v>18</v>
      </c>
      <c r="I240" s="27" t="s">
        <v>23</v>
      </c>
      <c r="J240" s="30">
        <v>0</v>
      </c>
      <c r="K240" s="30">
        <v>0</v>
      </c>
      <c r="L240" s="29">
        <v>0</v>
      </c>
      <c r="M240" s="29">
        <v>0</v>
      </c>
      <c r="N240" s="30">
        <v>0</v>
      </c>
      <c r="O240" s="28">
        <v>0</v>
      </c>
      <c r="P240" s="28">
        <v>0</v>
      </c>
      <c r="Q240" s="28">
        <v>0</v>
      </c>
      <c r="R240" s="30">
        <v>0</v>
      </c>
    </row>
    <row r="241" spans="1:18" ht="31.5" customHeight="1">
      <c r="A241" s="37"/>
      <c r="B241" s="37"/>
      <c r="C241" s="37"/>
      <c r="D241" s="37"/>
      <c r="E241" s="16" t="s">
        <v>18</v>
      </c>
      <c r="F241" s="16" t="s">
        <v>18</v>
      </c>
      <c r="G241" s="16" t="s">
        <v>18</v>
      </c>
      <c r="H241" s="16" t="s">
        <v>18</v>
      </c>
      <c r="I241" s="27" t="s">
        <v>24</v>
      </c>
      <c r="J241" s="30">
        <v>0</v>
      </c>
      <c r="K241" s="30">
        <v>0</v>
      </c>
      <c r="L241" s="29">
        <v>0</v>
      </c>
      <c r="M241" s="29">
        <v>0</v>
      </c>
      <c r="N241" s="30">
        <v>0</v>
      </c>
      <c r="O241" s="28">
        <v>0</v>
      </c>
      <c r="P241" s="28">
        <v>0</v>
      </c>
      <c r="Q241" s="28">
        <v>0</v>
      </c>
      <c r="R241" s="30">
        <v>0</v>
      </c>
    </row>
    <row r="242" spans="1:18" ht="15" customHeight="1">
      <c r="A242" s="37" t="s">
        <v>155</v>
      </c>
      <c r="B242" s="37" t="s">
        <v>156</v>
      </c>
      <c r="C242" s="37"/>
      <c r="D242" s="36" t="s">
        <v>46</v>
      </c>
      <c r="E242" s="16" t="s">
        <v>18</v>
      </c>
      <c r="F242" s="16" t="s">
        <v>18</v>
      </c>
      <c r="G242" s="16" t="s">
        <v>18</v>
      </c>
      <c r="H242" s="16" t="s">
        <v>18</v>
      </c>
      <c r="I242" s="27" t="s">
        <v>20</v>
      </c>
      <c r="J242" s="30">
        <v>0</v>
      </c>
      <c r="K242" s="30">
        <v>0</v>
      </c>
      <c r="L242" s="29">
        <v>0</v>
      </c>
      <c r="M242" s="29">
        <v>0</v>
      </c>
      <c r="N242" s="30">
        <v>0</v>
      </c>
      <c r="O242" s="28">
        <v>0</v>
      </c>
      <c r="P242" s="28">
        <v>0</v>
      </c>
      <c r="Q242" s="28">
        <v>0</v>
      </c>
      <c r="R242" s="30">
        <v>0</v>
      </c>
    </row>
    <row r="243" spans="1:18" ht="29.25" customHeight="1">
      <c r="A243" s="37"/>
      <c r="B243" s="37"/>
      <c r="C243" s="37"/>
      <c r="D243" s="37"/>
      <c r="E243" s="16" t="s">
        <v>18</v>
      </c>
      <c r="F243" s="16" t="s">
        <v>18</v>
      </c>
      <c r="G243" s="16" t="s">
        <v>18</v>
      </c>
      <c r="H243" s="16" t="s">
        <v>18</v>
      </c>
      <c r="I243" s="27" t="s">
        <v>22</v>
      </c>
      <c r="J243" s="30">
        <v>0</v>
      </c>
      <c r="K243" s="30">
        <v>0</v>
      </c>
      <c r="L243" s="29">
        <v>0</v>
      </c>
      <c r="M243" s="29">
        <v>0</v>
      </c>
      <c r="N243" s="30">
        <v>0</v>
      </c>
      <c r="O243" s="28">
        <v>0</v>
      </c>
      <c r="P243" s="28">
        <v>0</v>
      </c>
      <c r="Q243" s="28">
        <v>0</v>
      </c>
      <c r="R243" s="30">
        <v>0</v>
      </c>
    </row>
    <row r="244" spans="1:18" ht="29.25" customHeight="1">
      <c r="A244" s="37"/>
      <c r="B244" s="37"/>
      <c r="C244" s="37"/>
      <c r="D244" s="37"/>
      <c r="E244" s="16" t="s">
        <v>18</v>
      </c>
      <c r="F244" s="16" t="s">
        <v>18</v>
      </c>
      <c r="G244" s="16" t="s">
        <v>18</v>
      </c>
      <c r="H244" s="16" t="s">
        <v>18</v>
      </c>
      <c r="I244" s="27" t="s">
        <v>23</v>
      </c>
      <c r="J244" s="30">
        <v>0</v>
      </c>
      <c r="K244" s="30">
        <v>0</v>
      </c>
      <c r="L244" s="29">
        <v>0</v>
      </c>
      <c r="M244" s="29">
        <v>0</v>
      </c>
      <c r="N244" s="30">
        <v>0</v>
      </c>
      <c r="O244" s="28">
        <v>0</v>
      </c>
      <c r="P244" s="28">
        <v>0</v>
      </c>
      <c r="Q244" s="28">
        <v>0</v>
      </c>
      <c r="R244" s="30">
        <v>0</v>
      </c>
    </row>
    <row r="245" spans="1:18" ht="32.25" customHeight="1">
      <c r="A245" s="37"/>
      <c r="B245" s="37"/>
      <c r="C245" s="37"/>
      <c r="D245" s="37"/>
      <c r="E245" s="16" t="s">
        <v>18</v>
      </c>
      <c r="F245" s="16" t="s">
        <v>18</v>
      </c>
      <c r="G245" s="16" t="s">
        <v>18</v>
      </c>
      <c r="H245" s="16" t="s">
        <v>18</v>
      </c>
      <c r="I245" s="27" t="s">
        <v>24</v>
      </c>
      <c r="J245" s="30">
        <v>0</v>
      </c>
      <c r="K245" s="30">
        <v>0</v>
      </c>
      <c r="L245" s="29">
        <v>0</v>
      </c>
      <c r="M245" s="29">
        <v>0</v>
      </c>
      <c r="N245" s="30">
        <v>0</v>
      </c>
      <c r="O245" s="28">
        <v>0</v>
      </c>
      <c r="P245" s="28">
        <v>0</v>
      </c>
      <c r="Q245" s="28">
        <v>0</v>
      </c>
      <c r="R245" s="30">
        <v>0</v>
      </c>
    </row>
    <row r="246" spans="1:18" ht="14.25" customHeight="1">
      <c r="A246" s="37" t="s">
        <v>157</v>
      </c>
      <c r="B246" s="37" t="s">
        <v>158</v>
      </c>
      <c r="C246" s="37"/>
      <c r="D246" s="36" t="s">
        <v>46</v>
      </c>
      <c r="E246" s="16" t="s">
        <v>18</v>
      </c>
      <c r="F246" s="16" t="s">
        <v>18</v>
      </c>
      <c r="G246" s="16" t="s">
        <v>18</v>
      </c>
      <c r="H246" s="16" t="s">
        <v>18</v>
      </c>
      <c r="I246" s="27" t="s">
        <v>20</v>
      </c>
      <c r="J246" s="30">
        <v>0</v>
      </c>
      <c r="K246" s="30">
        <v>0</v>
      </c>
      <c r="L246" s="29">
        <v>0</v>
      </c>
      <c r="M246" s="29">
        <v>0</v>
      </c>
      <c r="N246" s="30">
        <v>0</v>
      </c>
      <c r="O246" s="28">
        <v>0</v>
      </c>
      <c r="P246" s="28">
        <v>0</v>
      </c>
      <c r="Q246" s="28">
        <v>0</v>
      </c>
      <c r="R246" s="30">
        <v>0</v>
      </c>
    </row>
    <row r="247" spans="1:18" ht="22.5">
      <c r="A247" s="37"/>
      <c r="B247" s="37"/>
      <c r="C247" s="37"/>
      <c r="D247" s="37"/>
      <c r="E247" s="16" t="s">
        <v>18</v>
      </c>
      <c r="F247" s="16" t="s">
        <v>18</v>
      </c>
      <c r="G247" s="16" t="s">
        <v>18</v>
      </c>
      <c r="H247" s="16" t="s">
        <v>18</v>
      </c>
      <c r="I247" s="27" t="s">
        <v>22</v>
      </c>
      <c r="J247" s="30">
        <v>0</v>
      </c>
      <c r="K247" s="30">
        <v>0</v>
      </c>
      <c r="L247" s="29">
        <v>0</v>
      </c>
      <c r="M247" s="29">
        <v>0</v>
      </c>
      <c r="N247" s="30">
        <v>0</v>
      </c>
      <c r="O247" s="28">
        <v>0</v>
      </c>
      <c r="P247" s="28">
        <v>0</v>
      </c>
      <c r="Q247" s="28">
        <v>0</v>
      </c>
      <c r="R247" s="30">
        <v>0</v>
      </c>
    </row>
    <row r="248" spans="1:18" ht="22.5">
      <c r="A248" s="37"/>
      <c r="B248" s="37"/>
      <c r="C248" s="37"/>
      <c r="D248" s="37"/>
      <c r="E248" s="16" t="s">
        <v>18</v>
      </c>
      <c r="F248" s="16" t="s">
        <v>18</v>
      </c>
      <c r="G248" s="16" t="s">
        <v>18</v>
      </c>
      <c r="H248" s="16" t="s">
        <v>18</v>
      </c>
      <c r="I248" s="27" t="s">
        <v>33</v>
      </c>
      <c r="J248" s="30">
        <v>0</v>
      </c>
      <c r="K248" s="30">
        <v>0</v>
      </c>
      <c r="L248" s="29">
        <v>0</v>
      </c>
      <c r="M248" s="29">
        <v>0</v>
      </c>
      <c r="N248" s="30">
        <v>0</v>
      </c>
      <c r="O248" s="28">
        <v>0</v>
      </c>
      <c r="P248" s="28">
        <v>0</v>
      </c>
      <c r="Q248" s="28">
        <v>0</v>
      </c>
      <c r="R248" s="30">
        <v>0</v>
      </c>
    </row>
    <row r="249" spans="1:18" ht="33.75" customHeight="1">
      <c r="A249" s="37"/>
      <c r="B249" s="37"/>
      <c r="C249" s="37"/>
      <c r="D249" s="37"/>
      <c r="E249" s="16" t="s">
        <v>18</v>
      </c>
      <c r="F249" s="16" t="s">
        <v>18</v>
      </c>
      <c r="G249" s="16" t="s">
        <v>18</v>
      </c>
      <c r="H249" s="16" t="s">
        <v>18</v>
      </c>
      <c r="I249" s="27" t="s">
        <v>53</v>
      </c>
      <c r="J249" s="30">
        <v>0</v>
      </c>
      <c r="K249" s="30">
        <v>0</v>
      </c>
      <c r="L249" s="29">
        <v>0</v>
      </c>
      <c r="M249" s="29">
        <v>0</v>
      </c>
      <c r="N249" s="30">
        <v>0</v>
      </c>
      <c r="O249" s="28">
        <v>0</v>
      </c>
      <c r="P249" s="28">
        <v>0</v>
      </c>
      <c r="Q249" s="28">
        <v>0</v>
      </c>
      <c r="R249" s="30">
        <v>0</v>
      </c>
    </row>
  </sheetData>
  <sheetProtection selectLockedCells="1" selectUnlockedCells="1"/>
  <mergeCells count="199">
    <mergeCell ref="I86:I90"/>
    <mergeCell ref="I187:I195"/>
    <mergeCell ref="D185:D196"/>
    <mergeCell ref="B185:B196"/>
    <mergeCell ref="I105:I108"/>
    <mergeCell ref="E109:I109"/>
    <mergeCell ref="D110:D126"/>
    <mergeCell ref="I110:I113"/>
    <mergeCell ref="A185:A196"/>
    <mergeCell ref="C185:C196"/>
    <mergeCell ref="K1:R1"/>
    <mergeCell ref="K3:R3"/>
    <mergeCell ref="A4:R4"/>
    <mergeCell ref="A5:R5"/>
    <mergeCell ref="A7:A8"/>
    <mergeCell ref="B7:B8"/>
    <mergeCell ref="C7:C8"/>
    <mergeCell ref="D7:D8"/>
    <mergeCell ref="E7:H7"/>
    <mergeCell ref="I7:I8"/>
    <mergeCell ref="J7:R7"/>
    <mergeCell ref="A10:A19"/>
    <mergeCell ref="B10:B19"/>
    <mergeCell ref="C10:C19"/>
    <mergeCell ref="D11:D13"/>
    <mergeCell ref="D14:D16"/>
    <mergeCell ref="D17:D19"/>
    <mergeCell ref="A20:R20"/>
    <mergeCell ref="A21:A29"/>
    <mergeCell ref="B21:B29"/>
    <mergeCell ref="C21:C29"/>
    <mergeCell ref="D22:D25"/>
    <mergeCell ref="E25:I25"/>
    <mergeCell ref="D26:D29"/>
    <mergeCell ref="E29:I29"/>
    <mergeCell ref="A30:B30"/>
    <mergeCell ref="C30:I30"/>
    <mergeCell ref="A31:A34"/>
    <mergeCell ref="B31:B34"/>
    <mergeCell ref="C31:C34"/>
    <mergeCell ref="D31:D34"/>
    <mergeCell ref="A35:A38"/>
    <mergeCell ref="B35:B38"/>
    <mergeCell ref="C35:C38"/>
    <mergeCell ref="D35:D38"/>
    <mergeCell ref="A39:A42"/>
    <mergeCell ref="B39:B42"/>
    <mergeCell ref="C39:C42"/>
    <mergeCell ref="D39:D42"/>
    <mergeCell ref="A43:A46"/>
    <mergeCell ref="B43:B46"/>
    <mergeCell ref="C43:C46"/>
    <mergeCell ref="D43:D46"/>
    <mergeCell ref="A47:R47"/>
    <mergeCell ref="A48:A51"/>
    <mergeCell ref="B48:B51"/>
    <mergeCell ref="C48:C51"/>
    <mergeCell ref="D48:D51"/>
    <mergeCell ref="A52:B53"/>
    <mergeCell ref="C52:I52"/>
    <mergeCell ref="C53:I53"/>
    <mergeCell ref="A54:A57"/>
    <mergeCell ref="B54:B57"/>
    <mergeCell ref="C54:C57"/>
    <mergeCell ref="D54:D57"/>
    <mergeCell ref="A58:A61"/>
    <mergeCell ref="B58:B61"/>
    <mergeCell ref="C58:C61"/>
    <mergeCell ref="D58:D61"/>
    <mergeCell ref="A62:R62"/>
    <mergeCell ref="A63:A66"/>
    <mergeCell ref="B63:B66"/>
    <mergeCell ref="C63:C66"/>
    <mergeCell ref="D63:D66"/>
    <mergeCell ref="B76:B79"/>
    <mergeCell ref="C76:C79"/>
    <mergeCell ref="D76:D79"/>
    <mergeCell ref="A67:B67"/>
    <mergeCell ref="C67:I67"/>
    <mergeCell ref="A68:A71"/>
    <mergeCell ref="B68:B71"/>
    <mergeCell ref="C68:C71"/>
    <mergeCell ref="D68:D71"/>
    <mergeCell ref="I82:I85"/>
    <mergeCell ref="I91:I92"/>
    <mergeCell ref="E93:I93"/>
    <mergeCell ref="D94:D109"/>
    <mergeCell ref="I94:I97"/>
    <mergeCell ref="A72:A75"/>
    <mergeCell ref="B72:B75"/>
    <mergeCell ref="C72:C75"/>
    <mergeCell ref="D72:D75"/>
    <mergeCell ref="A76:A79"/>
    <mergeCell ref="C128:I128"/>
    <mergeCell ref="C129:I129"/>
    <mergeCell ref="C130:I130"/>
    <mergeCell ref="C131:I131"/>
    <mergeCell ref="C132:I132"/>
    <mergeCell ref="A80:R80"/>
    <mergeCell ref="A81:A126"/>
    <mergeCell ref="B81:B126"/>
    <mergeCell ref="C81:C126"/>
    <mergeCell ref="D82:D93"/>
    <mergeCell ref="A133:A136"/>
    <mergeCell ref="B133:B136"/>
    <mergeCell ref="C133:C136"/>
    <mergeCell ref="D133:D136"/>
    <mergeCell ref="A137:A140"/>
    <mergeCell ref="B137:B140"/>
    <mergeCell ref="C137:C140"/>
    <mergeCell ref="D137:D140"/>
    <mergeCell ref="A141:A146"/>
    <mergeCell ref="B141:B146"/>
    <mergeCell ref="C141:C146"/>
    <mergeCell ref="D141:D146"/>
    <mergeCell ref="I143:I145"/>
    <mergeCell ref="A147:A150"/>
    <mergeCell ref="B147:B150"/>
    <mergeCell ref="C147:C150"/>
    <mergeCell ref="D147:D150"/>
    <mergeCell ref="A151:A162"/>
    <mergeCell ref="B151:B162"/>
    <mergeCell ref="C151:C162"/>
    <mergeCell ref="D151:D162"/>
    <mergeCell ref="I154:I157"/>
    <mergeCell ref="I158:I162"/>
    <mergeCell ref="A163:A176"/>
    <mergeCell ref="B163:B176"/>
    <mergeCell ref="C163:C176"/>
    <mergeCell ref="D164:D176"/>
    <mergeCell ref="I164:I174"/>
    <mergeCell ref="A177:A180"/>
    <mergeCell ref="B177:B180"/>
    <mergeCell ref="C177:C180"/>
    <mergeCell ref="D177:D180"/>
    <mergeCell ref="A181:A184"/>
    <mergeCell ref="B181:B184"/>
    <mergeCell ref="C181:C184"/>
    <mergeCell ref="D181:D184"/>
    <mergeCell ref="A203:R203"/>
    <mergeCell ref="A204:A207"/>
    <mergeCell ref="B204:B207"/>
    <mergeCell ref="C204:C207"/>
    <mergeCell ref="D204:D207"/>
    <mergeCell ref="A197:A202"/>
    <mergeCell ref="A208:B210"/>
    <mergeCell ref="C208:I208"/>
    <mergeCell ref="C209:I209"/>
    <mergeCell ref="C210:I210"/>
    <mergeCell ref="A211:A214"/>
    <mergeCell ref="B211:B214"/>
    <mergeCell ref="C211:C214"/>
    <mergeCell ref="D211:D214"/>
    <mergeCell ref="A215:A218"/>
    <mergeCell ref="B215:B218"/>
    <mergeCell ref="C215:C218"/>
    <mergeCell ref="D215:D218"/>
    <mergeCell ref="A219:A222"/>
    <mergeCell ref="B219:B222"/>
    <mergeCell ref="C219:C222"/>
    <mergeCell ref="D219:D222"/>
    <mergeCell ref="A223:A226"/>
    <mergeCell ref="B223:B226"/>
    <mergeCell ref="C223:C226"/>
    <mergeCell ref="D223:D226"/>
    <mergeCell ref="A227:A230"/>
    <mergeCell ref="B227:B230"/>
    <mergeCell ref="C227:C230"/>
    <mergeCell ref="D227:D230"/>
    <mergeCell ref="C242:C245"/>
    <mergeCell ref="D242:D245"/>
    <mergeCell ref="A231:R231"/>
    <mergeCell ref="A232:A235"/>
    <mergeCell ref="B232:B235"/>
    <mergeCell ref="C232:C235"/>
    <mergeCell ref="D232:D235"/>
    <mergeCell ref="A236:B237"/>
    <mergeCell ref="C236:I236"/>
    <mergeCell ref="C237:I237"/>
    <mergeCell ref="A246:A249"/>
    <mergeCell ref="B246:B249"/>
    <mergeCell ref="C246:C249"/>
    <mergeCell ref="D246:D249"/>
    <mergeCell ref="A238:A241"/>
    <mergeCell ref="B238:B241"/>
    <mergeCell ref="C238:C241"/>
    <mergeCell ref="D238:D241"/>
    <mergeCell ref="A242:A245"/>
    <mergeCell ref="B242:B245"/>
    <mergeCell ref="B197:B202"/>
    <mergeCell ref="C197:C202"/>
    <mergeCell ref="D197:D202"/>
    <mergeCell ref="I199:I201"/>
    <mergeCell ref="I114:I123"/>
    <mergeCell ref="I98:I104"/>
    <mergeCell ref="I124:I125"/>
    <mergeCell ref="E126:I126"/>
    <mergeCell ref="A127:B132"/>
    <mergeCell ref="C127:I127"/>
  </mergeCells>
  <printOptions/>
  <pageMargins left="0.19652777777777777" right="0.19652777777777777" top="0.5902777777777778" bottom="0.5201388888888889" header="0.5118055555555555" footer="0.5118055555555555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8"/>
  <sheetViews>
    <sheetView zoomScalePageLayoutView="0" workbookViewId="0" topLeftCell="A1">
      <selection activeCell="A8" activeCellId="1" sqref="N168:R168 A8"/>
    </sheetView>
  </sheetViews>
  <sheetFormatPr defaultColWidth="8.875" defaultRowHeight="12.75"/>
  <sheetData>
    <row r="4" spans="8:16" ht="14.25" customHeight="1">
      <c r="H4" s="60" t="s">
        <v>8</v>
      </c>
      <c r="I4" s="60"/>
      <c r="J4" s="60"/>
      <c r="K4" s="60"/>
      <c r="L4" s="60"/>
      <c r="M4" s="60"/>
      <c r="N4" s="60"/>
      <c r="O4" s="60"/>
      <c r="P4" s="60"/>
    </row>
    <row r="5" spans="8:16" ht="15" customHeight="1">
      <c r="H5" s="10">
        <v>2019</v>
      </c>
      <c r="I5" s="10">
        <v>2020</v>
      </c>
      <c r="J5" s="11">
        <v>2021</v>
      </c>
      <c r="K5" s="10">
        <v>2022</v>
      </c>
      <c r="L5" s="10">
        <v>2023</v>
      </c>
      <c r="M5" s="10">
        <v>2024</v>
      </c>
      <c r="N5" s="10">
        <v>2025</v>
      </c>
      <c r="O5" s="10" t="s">
        <v>14</v>
      </c>
      <c r="P5" s="10" t="s">
        <v>15</v>
      </c>
    </row>
    <row r="6" spans="1:16" ht="38.25" customHeight="1">
      <c r="A6" s="61" t="s">
        <v>55</v>
      </c>
      <c r="B6" s="61"/>
      <c r="C6" s="61"/>
      <c r="D6" s="61"/>
      <c r="E6" s="61"/>
      <c r="F6" s="61"/>
      <c r="G6" s="61"/>
      <c r="H6" s="14">
        <v>104.6</v>
      </c>
      <c r="I6" s="15">
        <v>105.6</v>
      </c>
      <c r="J6" s="15">
        <v>112.9</v>
      </c>
      <c r="K6" s="15">
        <v>99.3</v>
      </c>
      <c r="L6" s="15">
        <v>98.7</v>
      </c>
      <c r="M6" s="14">
        <v>118.8</v>
      </c>
      <c r="N6" s="14">
        <v>100.2</v>
      </c>
      <c r="O6" s="14">
        <v>100.2</v>
      </c>
      <c r="P6" s="14">
        <v>100.2</v>
      </c>
    </row>
    <row r="7" spans="1:16" ht="38.25" customHeight="1">
      <c r="A7" s="61" t="s">
        <v>56</v>
      </c>
      <c r="B7" s="61"/>
      <c r="C7" s="61"/>
      <c r="D7" s="61"/>
      <c r="E7" s="61"/>
      <c r="F7" s="61"/>
      <c r="G7" s="61"/>
      <c r="H7" s="14">
        <v>103.9</v>
      </c>
      <c r="I7" s="15">
        <v>107.2</v>
      </c>
      <c r="J7" s="15">
        <v>110.5</v>
      </c>
      <c r="K7" s="15">
        <v>102.3</v>
      </c>
      <c r="L7" s="15">
        <v>98.3</v>
      </c>
      <c r="M7" s="14">
        <v>123.5</v>
      </c>
      <c r="N7" s="14">
        <v>100.1</v>
      </c>
      <c r="O7" s="14">
        <v>100.1</v>
      </c>
      <c r="P7" s="14">
        <v>100.1</v>
      </c>
    </row>
    <row r="8" spans="1:16" ht="38.25" customHeight="1">
      <c r="A8" s="61" t="s">
        <v>151</v>
      </c>
      <c r="B8" s="61"/>
      <c r="C8" s="61"/>
      <c r="D8" s="61"/>
      <c r="E8" s="61"/>
      <c r="F8" s="61"/>
      <c r="G8" s="61"/>
      <c r="H8" s="14">
        <v>46.1</v>
      </c>
      <c r="I8" s="14">
        <v>4.3</v>
      </c>
      <c r="J8" s="15">
        <v>4.2</v>
      </c>
      <c r="K8" s="14">
        <v>4.1</v>
      </c>
      <c r="L8" s="14">
        <v>5</v>
      </c>
      <c r="M8" s="14">
        <v>5</v>
      </c>
      <c r="N8" s="14">
        <v>5</v>
      </c>
      <c r="O8" s="14">
        <v>5</v>
      </c>
      <c r="P8" s="14">
        <v>5</v>
      </c>
    </row>
  </sheetData>
  <sheetProtection selectLockedCells="1" selectUnlockedCells="1"/>
  <mergeCells count="4">
    <mergeCell ref="H4:P4"/>
    <mergeCell ref="A6:G6"/>
    <mergeCell ref="A7:G7"/>
    <mergeCell ref="A8:G8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IRU</cp:lastModifiedBy>
  <cp:lastPrinted>2022-12-22T08:14:47Z</cp:lastPrinted>
  <dcterms:modified xsi:type="dcterms:W3CDTF">2022-12-30T08:01:59Z</dcterms:modified>
  <cp:category/>
  <cp:version/>
  <cp:contentType/>
  <cp:contentStatus/>
</cp:coreProperties>
</file>